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MANJU\Desktop\2.6.2\NEW\1ST YEAR CO ATTAINMENT EEE\"/>
    </mc:Choice>
  </mc:AlternateContent>
  <bookViews>
    <workbookView xWindow="0" yWindow="0" windowWidth="15480" windowHeight="5625" tabRatio="823" activeTab="9"/>
  </bookViews>
  <sheets>
    <sheet name="ATTAINMENT LEVEL" sheetId="17" r:id="rId1"/>
    <sheet name="TEST MARKS  " sheetId="27" r:id="rId2"/>
    <sheet name="ASSI MARKS  " sheetId="28" r:id="rId3"/>
    <sheet name="FINAL EXAM" sheetId="1" r:id="rId4"/>
    <sheet name="TEST -CO " sheetId="12" state="hidden" r:id="rId5"/>
    <sheet name="Assignment CO " sheetId="14" state="hidden" r:id="rId6"/>
    <sheet name="SEE-final exam CO" sheetId="16" state="hidden" r:id="rId7"/>
    <sheet name="TOTAL CO " sheetId="13" r:id="rId8"/>
    <sheet name="FB" sheetId="21" state="hidden" r:id="rId9"/>
    <sheet name="CO-PO-DIRECT" sheetId="25" r:id="rId10"/>
    <sheet name="CO-PO-INDIRECT" sheetId="26" state="hidden" r:id="rId11"/>
    <sheet name="C-Sec" sheetId="2" state="hidden" r:id="rId12"/>
    <sheet name="Sheet1" sheetId="3" state="hidden" r:id="rId13"/>
    <sheet name="Sheet2" sheetId="4" state="hidden" r:id="rId14"/>
  </sheets>
  <calcPr calcId="162913"/>
</workbook>
</file>

<file path=xl/calcChain.xml><?xml version="1.0" encoding="utf-8"?>
<calcChain xmlns="http://schemas.openxmlformats.org/spreadsheetml/2006/main">
  <c r="I11" i="1" l="1"/>
  <c r="J11" i="1"/>
  <c r="K11" i="1"/>
  <c r="L11" i="1"/>
  <c r="M11" i="1"/>
  <c r="I12" i="1"/>
  <c r="J12" i="1"/>
  <c r="K12" i="1"/>
  <c r="L12" i="1"/>
  <c r="M12" i="1"/>
  <c r="I13" i="1"/>
  <c r="J13" i="1"/>
  <c r="K13" i="1"/>
  <c r="L13" i="1"/>
  <c r="M13" i="1"/>
  <c r="I14" i="1"/>
  <c r="J14" i="1"/>
  <c r="K14" i="1"/>
  <c r="L14" i="1"/>
  <c r="M14" i="1"/>
  <c r="I15" i="1"/>
  <c r="J15" i="1"/>
  <c r="K15" i="1"/>
  <c r="L15" i="1"/>
  <c r="M15" i="1"/>
  <c r="I16" i="1"/>
  <c r="J16" i="1"/>
  <c r="K16" i="1"/>
  <c r="L16" i="1"/>
  <c r="M16" i="1"/>
  <c r="I17" i="1"/>
  <c r="J17" i="1"/>
  <c r="K17" i="1"/>
  <c r="L17" i="1"/>
  <c r="M17" i="1"/>
  <c r="I18" i="1"/>
  <c r="J18" i="1"/>
  <c r="K18" i="1"/>
  <c r="L18" i="1"/>
  <c r="M18" i="1"/>
  <c r="I19" i="1"/>
  <c r="J19" i="1"/>
  <c r="K19" i="1"/>
  <c r="L19" i="1"/>
  <c r="M19" i="1"/>
  <c r="I20" i="1"/>
  <c r="J20" i="1"/>
  <c r="K20" i="1"/>
  <c r="L20" i="1"/>
  <c r="M20" i="1"/>
  <c r="I21" i="1"/>
  <c r="J21" i="1"/>
  <c r="K21" i="1"/>
  <c r="L21" i="1"/>
  <c r="M21" i="1"/>
  <c r="I22" i="1"/>
  <c r="J22" i="1"/>
  <c r="K22" i="1"/>
  <c r="L22" i="1"/>
  <c r="M22" i="1"/>
  <c r="I23" i="1"/>
  <c r="J23" i="1"/>
  <c r="K23" i="1"/>
  <c r="L23" i="1"/>
  <c r="M23" i="1"/>
  <c r="I24" i="1"/>
  <c r="J24" i="1"/>
  <c r="K24" i="1"/>
  <c r="L24" i="1"/>
  <c r="M24" i="1"/>
  <c r="I25" i="1"/>
  <c r="J25" i="1"/>
  <c r="K25" i="1"/>
  <c r="L25" i="1"/>
  <c r="M25" i="1"/>
  <c r="I26" i="1"/>
  <c r="J26" i="1"/>
  <c r="K26" i="1"/>
  <c r="L26" i="1"/>
  <c r="M26" i="1"/>
  <c r="I27" i="1"/>
  <c r="J27" i="1"/>
  <c r="K27" i="1"/>
  <c r="L27" i="1"/>
  <c r="M27" i="1"/>
  <c r="I28" i="1"/>
  <c r="J28" i="1"/>
  <c r="K28" i="1"/>
  <c r="L28" i="1"/>
  <c r="M28" i="1"/>
  <c r="I29" i="1"/>
  <c r="J29" i="1"/>
  <c r="K29" i="1"/>
  <c r="L29" i="1"/>
  <c r="M29" i="1"/>
  <c r="I30" i="1"/>
  <c r="J30" i="1"/>
  <c r="K30" i="1"/>
  <c r="L30" i="1"/>
  <c r="M30" i="1"/>
  <c r="I31" i="1"/>
  <c r="J31" i="1"/>
  <c r="K31" i="1"/>
  <c r="L31" i="1"/>
  <c r="M31" i="1"/>
  <c r="I32" i="1"/>
  <c r="J32" i="1"/>
  <c r="K32" i="1"/>
  <c r="L32" i="1"/>
  <c r="M32" i="1"/>
  <c r="I33" i="1"/>
  <c r="J33" i="1"/>
  <c r="K33" i="1"/>
  <c r="L33" i="1"/>
  <c r="M33" i="1"/>
  <c r="I34" i="1"/>
  <c r="J34" i="1"/>
  <c r="K34" i="1"/>
  <c r="L34" i="1"/>
  <c r="M34" i="1"/>
  <c r="I35" i="1"/>
  <c r="J35" i="1"/>
  <c r="K35" i="1"/>
  <c r="L35" i="1"/>
  <c r="M35" i="1"/>
  <c r="I36" i="1"/>
  <c r="J36" i="1"/>
  <c r="K36" i="1"/>
  <c r="L36" i="1"/>
  <c r="M36" i="1"/>
  <c r="I37" i="1"/>
  <c r="J37" i="1"/>
  <c r="K37" i="1"/>
  <c r="L37" i="1"/>
  <c r="M37" i="1"/>
  <c r="I38" i="1"/>
  <c r="J38" i="1"/>
  <c r="K38" i="1"/>
  <c r="L38" i="1"/>
  <c r="M38" i="1"/>
  <c r="I39" i="1"/>
  <c r="J39" i="1"/>
  <c r="K39" i="1"/>
  <c r="L39" i="1"/>
  <c r="M39" i="1"/>
  <c r="I40" i="1"/>
  <c r="J40" i="1"/>
  <c r="K40" i="1"/>
  <c r="L40" i="1"/>
  <c r="M40" i="1"/>
  <c r="I41" i="1"/>
  <c r="J41" i="1"/>
  <c r="K41" i="1"/>
  <c r="L41" i="1"/>
  <c r="M41" i="1"/>
  <c r="I42" i="1"/>
  <c r="J42" i="1"/>
  <c r="K42" i="1"/>
  <c r="L42" i="1"/>
  <c r="M42" i="1"/>
  <c r="I43" i="1"/>
  <c r="J43" i="1"/>
  <c r="K43" i="1"/>
  <c r="L43" i="1"/>
  <c r="M43" i="1"/>
  <c r="I44" i="1"/>
  <c r="J44" i="1"/>
  <c r="K44" i="1"/>
  <c r="L44" i="1"/>
  <c r="M44" i="1"/>
  <c r="I45" i="1"/>
  <c r="J45" i="1"/>
  <c r="K45" i="1"/>
  <c r="L45" i="1"/>
  <c r="M45" i="1"/>
  <c r="I46" i="1"/>
  <c r="J46" i="1"/>
  <c r="K46" i="1"/>
  <c r="L46" i="1"/>
  <c r="M46" i="1"/>
  <c r="I47" i="1"/>
  <c r="J47" i="1"/>
  <c r="K47" i="1"/>
  <c r="L47" i="1"/>
  <c r="M47" i="1"/>
  <c r="I48" i="1"/>
  <c r="J48" i="1"/>
  <c r="K48" i="1"/>
  <c r="L48" i="1"/>
  <c r="M48" i="1"/>
  <c r="I49" i="1"/>
  <c r="J49" i="1"/>
  <c r="K49" i="1"/>
  <c r="L49" i="1"/>
  <c r="M49" i="1"/>
  <c r="I50" i="1"/>
  <c r="J50" i="1"/>
  <c r="K50" i="1"/>
  <c r="L50" i="1"/>
  <c r="M50" i="1"/>
  <c r="I51" i="1"/>
  <c r="J51" i="1"/>
  <c r="K51" i="1"/>
  <c r="L51" i="1"/>
  <c r="M51" i="1"/>
  <c r="I52" i="1"/>
  <c r="J52" i="1"/>
  <c r="K52" i="1"/>
  <c r="L52" i="1"/>
  <c r="M52" i="1"/>
  <c r="I53" i="1"/>
  <c r="J53" i="1"/>
  <c r="K53" i="1"/>
  <c r="L53" i="1"/>
  <c r="M53" i="1"/>
  <c r="I54" i="1"/>
  <c r="J54" i="1"/>
  <c r="K54" i="1"/>
  <c r="L54" i="1"/>
  <c r="M54" i="1"/>
  <c r="I55" i="1"/>
  <c r="J55" i="1"/>
  <c r="K55" i="1"/>
  <c r="L55" i="1"/>
  <c r="M55" i="1"/>
  <c r="I56" i="1"/>
  <c r="J56" i="1"/>
  <c r="K56" i="1"/>
  <c r="L56" i="1"/>
  <c r="M56" i="1"/>
  <c r="I57" i="1"/>
  <c r="J57" i="1"/>
  <c r="K57" i="1"/>
  <c r="L57" i="1"/>
  <c r="M57" i="1"/>
  <c r="I58" i="1"/>
  <c r="J58" i="1"/>
  <c r="K58" i="1"/>
  <c r="L58" i="1"/>
  <c r="M58" i="1"/>
  <c r="I59" i="1"/>
  <c r="J59" i="1"/>
  <c r="K59" i="1"/>
  <c r="L59" i="1"/>
  <c r="M59" i="1"/>
  <c r="I60" i="1"/>
  <c r="J60" i="1"/>
  <c r="K60" i="1"/>
  <c r="L60" i="1"/>
  <c r="M60" i="1"/>
  <c r="I61" i="1"/>
  <c r="J61" i="1"/>
  <c r="K61" i="1"/>
  <c r="L61" i="1"/>
  <c r="M61" i="1"/>
  <c r="I62" i="1"/>
  <c r="J62" i="1"/>
  <c r="K62" i="1"/>
  <c r="L62" i="1"/>
  <c r="M62" i="1"/>
  <c r="I63" i="1"/>
  <c r="J63" i="1"/>
  <c r="K63" i="1"/>
  <c r="L63" i="1"/>
  <c r="M63" i="1"/>
  <c r="I64" i="1"/>
  <c r="J64" i="1"/>
  <c r="K64" i="1"/>
  <c r="L64" i="1"/>
  <c r="M64" i="1"/>
  <c r="I65" i="1"/>
  <c r="J65" i="1"/>
  <c r="K65" i="1"/>
  <c r="L65" i="1"/>
  <c r="M65" i="1"/>
  <c r="I66" i="1"/>
  <c r="J66" i="1"/>
  <c r="K66" i="1"/>
  <c r="L66" i="1"/>
  <c r="M66" i="1"/>
  <c r="I67" i="1"/>
  <c r="J67" i="1"/>
  <c r="K67" i="1"/>
  <c r="L67" i="1"/>
  <c r="M67" i="1"/>
  <c r="I68" i="1"/>
  <c r="J68" i="1"/>
  <c r="K68" i="1"/>
  <c r="L68" i="1"/>
  <c r="M68" i="1"/>
  <c r="I69" i="1"/>
  <c r="J69" i="1"/>
  <c r="K69" i="1"/>
  <c r="L69" i="1"/>
  <c r="M69" i="1"/>
  <c r="I70" i="1"/>
  <c r="J70" i="1"/>
  <c r="K70" i="1"/>
  <c r="L70" i="1"/>
  <c r="M70" i="1"/>
  <c r="I71" i="1"/>
  <c r="J71" i="1"/>
  <c r="K71" i="1"/>
  <c r="L71" i="1"/>
  <c r="M71" i="1"/>
  <c r="I72" i="1"/>
  <c r="J72" i="1"/>
  <c r="K72" i="1"/>
  <c r="L72" i="1"/>
  <c r="M72" i="1"/>
  <c r="I73" i="1"/>
  <c r="J73" i="1"/>
  <c r="K73" i="1"/>
  <c r="L73" i="1"/>
  <c r="M73" i="1"/>
  <c r="I74" i="1"/>
  <c r="J74" i="1"/>
  <c r="K74" i="1"/>
  <c r="L74" i="1"/>
  <c r="M74" i="1"/>
  <c r="I75" i="1"/>
  <c r="J75" i="1"/>
  <c r="K75" i="1"/>
  <c r="L75" i="1"/>
  <c r="M75" i="1"/>
  <c r="I76" i="1"/>
  <c r="J76" i="1"/>
  <c r="K76" i="1"/>
  <c r="L76" i="1"/>
  <c r="M76" i="1"/>
  <c r="I77" i="1"/>
  <c r="J77" i="1"/>
  <c r="K77" i="1"/>
  <c r="L77" i="1"/>
  <c r="M77" i="1"/>
  <c r="I78" i="1"/>
  <c r="J78" i="1"/>
  <c r="K78" i="1"/>
  <c r="L78" i="1"/>
  <c r="M78" i="1"/>
  <c r="I79" i="1"/>
  <c r="J79" i="1"/>
  <c r="K79" i="1"/>
  <c r="L79" i="1"/>
  <c r="M79" i="1"/>
  <c r="I80" i="1"/>
  <c r="J80" i="1"/>
  <c r="K80" i="1"/>
  <c r="L80" i="1"/>
  <c r="M80" i="1"/>
  <c r="I81" i="1"/>
  <c r="J81" i="1"/>
  <c r="K81" i="1"/>
  <c r="L81" i="1"/>
  <c r="M81" i="1"/>
  <c r="I82" i="1"/>
  <c r="J82" i="1"/>
  <c r="K82" i="1"/>
  <c r="L82" i="1"/>
  <c r="M82" i="1"/>
  <c r="I83" i="1"/>
  <c r="J83" i="1"/>
  <c r="K83" i="1"/>
  <c r="L83" i="1"/>
  <c r="M83" i="1"/>
  <c r="I84" i="1"/>
  <c r="J84" i="1"/>
  <c r="K84" i="1"/>
  <c r="L84" i="1"/>
  <c r="M84" i="1"/>
  <c r="I85" i="1"/>
  <c r="J85" i="1"/>
  <c r="K85" i="1"/>
  <c r="L85" i="1"/>
  <c r="M85" i="1"/>
  <c r="I86" i="1"/>
  <c r="J86" i="1"/>
  <c r="K86" i="1"/>
  <c r="L86" i="1"/>
  <c r="M86" i="1"/>
  <c r="I87" i="1"/>
  <c r="J87" i="1"/>
  <c r="K87" i="1"/>
  <c r="L87" i="1"/>
  <c r="M87" i="1"/>
  <c r="I88" i="1"/>
  <c r="J88" i="1"/>
  <c r="K88" i="1"/>
  <c r="L88" i="1"/>
  <c r="M88" i="1"/>
  <c r="I89" i="1"/>
  <c r="J89" i="1"/>
  <c r="K89" i="1"/>
  <c r="L89" i="1"/>
  <c r="M89" i="1"/>
  <c r="I90" i="1"/>
  <c r="J90" i="1"/>
  <c r="K90" i="1"/>
  <c r="L90" i="1"/>
  <c r="M90" i="1"/>
  <c r="I91" i="1"/>
  <c r="J91" i="1"/>
  <c r="K91" i="1"/>
  <c r="L91" i="1"/>
  <c r="M91" i="1"/>
  <c r="I92" i="1"/>
  <c r="J92" i="1"/>
  <c r="K92" i="1"/>
  <c r="L92" i="1"/>
  <c r="M92" i="1"/>
  <c r="I93" i="1"/>
  <c r="J93" i="1"/>
  <c r="K93" i="1"/>
  <c r="L93" i="1"/>
  <c r="M93" i="1"/>
  <c r="I94" i="1"/>
  <c r="J94" i="1"/>
  <c r="K94" i="1"/>
  <c r="L94" i="1"/>
  <c r="M94" i="1"/>
  <c r="I95" i="1"/>
  <c r="J95" i="1"/>
  <c r="K95" i="1"/>
  <c r="L95" i="1"/>
  <c r="M95" i="1"/>
  <c r="I96" i="1"/>
  <c r="J96" i="1"/>
  <c r="K96" i="1"/>
  <c r="L96" i="1"/>
  <c r="M96" i="1"/>
  <c r="I97" i="1"/>
  <c r="J97" i="1"/>
  <c r="K97" i="1"/>
  <c r="L97" i="1"/>
  <c r="M97" i="1"/>
  <c r="I98" i="1"/>
  <c r="J98" i="1"/>
  <c r="K98" i="1"/>
  <c r="L98" i="1"/>
  <c r="M98" i="1"/>
  <c r="I99" i="1"/>
  <c r="J99" i="1"/>
  <c r="K99" i="1"/>
  <c r="L99" i="1"/>
  <c r="M99" i="1"/>
  <c r="I100" i="1"/>
  <c r="J100" i="1"/>
  <c r="K100" i="1"/>
  <c r="L100" i="1"/>
  <c r="M100" i="1"/>
  <c r="I101" i="1"/>
  <c r="J101" i="1"/>
  <c r="K101" i="1"/>
  <c r="L101" i="1"/>
  <c r="M101" i="1"/>
  <c r="I102" i="1"/>
  <c r="J102" i="1"/>
  <c r="K102" i="1"/>
  <c r="L102" i="1"/>
  <c r="M102" i="1"/>
  <c r="I103" i="1"/>
  <c r="J103" i="1"/>
  <c r="K103" i="1"/>
  <c r="L103" i="1"/>
  <c r="M103" i="1"/>
  <c r="I104" i="1"/>
  <c r="J104" i="1"/>
  <c r="K104" i="1"/>
  <c r="L104" i="1"/>
  <c r="M104" i="1"/>
  <c r="I105" i="1"/>
  <c r="J105" i="1"/>
  <c r="K105" i="1"/>
  <c r="L105" i="1"/>
  <c r="M105" i="1"/>
  <c r="I106" i="1"/>
  <c r="J106" i="1"/>
  <c r="K106" i="1"/>
  <c r="L106" i="1"/>
  <c r="M106" i="1"/>
  <c r="J10" i="1"/>
  <c r="K10" i="1"/>
  <c r="L10" i="1"/>
  <c r="M10" i="1"/>
  <c r="I10" i="1"/>
  <c r="I11" i="28"/>
  <c r="I12" i="28"/>
  <c r="I13" i="28"/>
  <c r="I14" i="28"/>
  <c r="N14" i="28" s="1"/>
  <c r="I15" i="28"/>
  <c r="I16" i="28"/>
  <c r="I17" i="28"/>
  <c r="I18" i="28"/>
  <c r="N18" i="28" s="1"/>
  <c r="I19" i="28"/>
  <c r="I20" i="28"/>
  <c r="I21" i="28"/>
  <c r="I22" i="28"/>
  <c r="N22" i="28" s="1"/>
  <c r="I23" i="28"/>
  <c r="I24" i="28"/>
  <c r="I25" i="28"/>
  <c r="I26" i="28"/>
  <c r="N26" i="28" s="1"/>
  <c r="I27" i="28"/>
  <c r="I28" i="28"/>
  <c r="I29" i="28"/>
  <c r="I30" i="28"/>
  <c r="N30" i="28" s="1"/>
  <c r="I31" i="28"/>
  <c r="I32" i="28"/>
  <c r="I33" i="28"/>
  <c r="I34" i="28"/>
  <c r="N34" i="28" s="1"/>
  <c r="I35" i="28"/>
  <c r="I36" i="28"/>
  <c r="I37" i="28"/>
  <c r="N37" i="28" s="1"/>
  <c r="I38" i="28"/>
  <c r="N38" i="28" s="1"/>
  <c r="I39" i="28"/>
  <c r="I40" i="28"/>
  <c r="I41" i="28"/>
  <c r="I42" i="28"/>
  <c r="N42" i="28" s="1"/>
  <c r="I43" i="28"/>
  <c r="I44" i="28"/>
  <c r="I45" i="28"/>
  <c r="I46" i="28"/>
  <c r="N46" i="28" s="1"/>
  <c r="I47" i="28"/>
  <c r="I48" i="28"/>
  <c r="I49" i="28"/>
  <c r="N49" i="28" s="1"/>
  <c r="I50" i="28"/>
  <c r="N50" i="28" s="1"/>
  <c r="I51" i="28"/>
  <c r="I52" i="28"/>
  <c r="I53" i="28"/>
  <c r="I54" i="28"/>
  <c r="N54" i="28" s="1"/>
  <c r="I55" i="28"/>
  <c r="I56" i="28"/>
  <c r="I57" i="28"/>
  <c r="I58" i="28"/>
  <c r="N58" i="28" s="1"/>
  <c r="I59" i="28"/>
  <c r="I60" i="28"/>
  <c r="I61" i="28"/>
  <c r="I62" i="28"/>
  <c r="N62" i="28" s="1"/>
  <c r="I63" i="28"/>
  <c r="I64" i="28"/>
  <c r="I65" i="28"/>
  <c r="N65" i="28" s="1"/>
  <c r="I66" i="28"/>
  <c r="N66" i="28" s="1"/>
  <c r="I67" i="28"/>
  <c r="I68" i="28"/>
  <c r="I69" i="28"/>
  <c r="I70" i="28"/>
  <c r="N70" i="28" s="1"/>
  <c r="I71" i="28"/>
  <c r="N71" i="28" s="1"/>
  <c r="I72" i="28"/>
  <c r="I73" i="28"/>
  <c r="I74" i="28"/>
  <c r="N74" i="28" s="1"/>
  <c r="I75" i="28"/>
  <c r="N75" i="28" s="1"/>
  <c r="I76" i="28"/>
  <c r="I77" i="28"/>
  <c r="N77" i="28" s="1"/>
  <c r="I78" i="28"/>
  <c r="N78" i="28" s="1"/>
  <c r="I79" i="28"/>
  <c r="I80" i="28"/>
  <c r="I81" i="28"/>
  <c r="N81" i="28" s="1"/>
  <c r="I82" i="28"/>
  <c r="N82" i="28" s="1"/>
  <c r="I83" i="28"/>
  <c r="I84" i="28"/>
  <c r="I85" i="28"/>
  <c r="I86" i="28"/>
  <c r="N86" i="28" s="1"/>
  <c r="I87" i="28"/>
  <c r="I88" i="28"/>
  <c r="I89" i="28"/>
  <c r="I90" i="28"/>
  <c r="N90" i="28" s="1"/>
  <c r="I91" i="28"/>
  <c r="I92" i="28"/>
  <c r="I93" i="28"/>
  <c r="I94" i="28"/>
  <c r="N94" i="28" s="1"/>
  <c r="I95" i="28"/>
  <c r="N95" i="28" s="1"/>
  <c r="I96" i="28"/>
  <c r="I97" i="28"/>
  <c r="I98" i="28"/>
  <c r="N98" i="28" s="1"/>
  <c r="I99" i="28"/>
  <c r="I100" i="28"/>
  <c r="I101" i="28"/>
  <c r="I102" i="28"/>
  <c r="N102" i="28" s="1"/>
  <c r="I103" i="28"/>
  <c r="I104" i="28"/>
  <c r="I105" i="28"/>
  <c r="I106" i="28"/>
  <c r="N106" i="28" s="1"/>
  <c r="J11" i="28"/>
  <c r="K11" i="28"/>
  <c r="L11" i="28"/>
  <c r="Q11" i="28" s="1"/>
  <c r="M11" i="28"/>
  <c r="R11" i="28" s="1"/>
  <c r="J12" i="28"/>
  <c r="K12" i="28"/>
  <c r="P12" i="28" s="1"/>
  <c r="L12" i="28"/>
  <c r="M12" i="28"/>
  <c r="R12" i="28" s="1"/>
  <c r="N13" i="28"/>
  <c r="J13" i="28"/>
  <c r="O13" i="28" s="1"/>
  <c r="K13" i="28"/>
  <c r="L13" i="28"/>
  <c r="Q13" i="28" s="1"/>
  <c r="M13" i="28"/>
  <c r="J14" i="28"/>
  <c r="K14" i="28"/>
  <c r="L14" i="28"/>
  <c r="Q14" i="28" s="1"/>
  <c r="M14" i="28"/>
  <c r="R14" i="28" s="1"/>
  <c r="J15" i="28"/>
  <c r="K15" i="28"/>
  <c r="L15" i="28"/>
  <c r="Q15" i="28" s="1"/>
  <c r="M15" i="28"/>
  <c r="J16" i="28"/>
  <c r="K16" i="28"/>
  <c r="P16" i="28" s="1"/>
  <c r="L16" i="28"/>
  <c r="Q16" i="28" s="1"/>
  <c r="M16" i="28"/>
  <c r="N17" i="28"/>
  <c r="J17" i="28"/>
  <c r="O17" i="28" s="1"/>
  <c r="K17" i="28"/>
  <c r="P17" i="28" s="1"/>
  <c r="L17" i="28"/>
  <c r="M17" i="28"/>
  <c r="J18" i="28"/>
  <c r="O18" i="28" s="1"/>
  <c r="K18" i="28"/>
  <c r="P18" i="28" s="1"/>
  <c r="L18" i="28"/>
  <c r="M18" i="28"/>
  <c r="R18" i="28" s="1"/>
  <c r="J19" i="28"/>
  <c r="O19" i="28" s="1"/>
  <c r="K19" i="28"/>
  <c r="P19" i="28" s="1"/>
  <c r="L19" i="28"/>
  <c r="Q19" i="28" s="1"/>
  <c r="M19" i="28"/>
  <c r="J20" i="28"/>
  <c r="O20" i="28" s="1"/>
  <c r="K20" i="28"/>
  <c r="P20" i="28" s="1"/>
  <c r="L20" i="28"/>
  <c r="M20" i="28"/>
  <c r="N21" i="28"/>
  <c r="J21" i="28"/>
  <c r="O21" i="28" s="1"/>
  <c r="K21" i="28"/>
  <c r="L21" i="28"/>
  <c r="M21" i="28"/>
  <c r="J22" i="28"/>
  <c r="O22" i="28" s="1"/>
  <c r="K22" i="28"/>
  <c r="L22" i="28"/>
  <c r="Q22" i="28" s="1"/>
  <c r="M22" i="28"/>
  <c r="R22" i="28" s="1"/>
  <c r="J23" i="28"/>
  <c r="O23" i="28" s="1"/>
  <c r="K23" i="28"/>
  <c r="P23" i="28" s="1"/>
  <c r="L23" i="28"/>
  <c r="Q23" i="28" s="1"/>
  <c r="M23" i="28"/>
  <c r="R23" i="28" s="1"/>
  <c r="J24" i="28"/>
  <c r="O24" i="28" s="1"/>
  <c r="K24" i="28"/>
  <c r="P24" i="28" s="1"/>
  <c r="L24" i="28"/>
  <c r="M24" i="28"/>
  <c r="R24" i="28" s="1"/>
  <c r="J25" i="28"/>
  <c r="O25" i="28" s="1"/>
  <c r="K25" i="28"/>
  <c r="L25" i="28"/>
  <c r="M25" i="28"/>
  <c r="R25" i="28" s="1"/>
  <c r="J26" i="28"/>
  <c r="O26" i="28" s="1"/>
  <c r="K26" i="28"/>
  <c r="L26" i="28"/>
  <c r="Q26" i="28" s="1"/>
  <c r="M26" i="28"/>
  <c r="R26" i="28" s="1"/>
  <c r="J27" i="28"/>
  <c r="O27" i="28" s="1"/>
  <c r="K27" i="28"/>
  <c r="P27" i="28" s="1"/>
  <c r="L27" i="28"/>
  <c r="Q27" i="28" s="1"/>
  <c r="M27" i="28"/>
  <c r="R27" i="28" s="1"/>
  <c r="J28" i="28"/>
  <c r="O28" i="28" s="1"/>
  <c r="K28" i="28"/>
  <c r="P28" i="28" s="1"/>
  <c r="L28" i="28"/>
  <c r="M28" i="28"/>
  <c r="J29" i="28"/>
  <c r="O29" i="28" s="1"/>
  <c r="K29" i="28"/>
  <c r="L29" i="28"/>
  <c r="M29" i="28"/>
  <c r="R29" i="28" s="1"/>
  <c r="J30" i="28"/>
  <c r="O30" i="28" s="1"/>
  <c r="K30" i="28"/>
  <c r="L30" i="28"/>
  <c r="M30" i="28"/>
  <c r="R30" i="28" s="1"/>
  <c r="J31" i="28"/>
  <c r="O31" i="28" s="1"/>
  <c r="K31" i="28"/>
  <c r="L31" i="28"/>
  <c r="Q31" i="28" s="1"/>
  <c r="M31" i="28"/>
  <c r="R31" i="28" s="1"/>
  <c r="J32" i="28"/>
  <c r="O32" i="28" s="1"/>
  <c r="K32" i="28"/>
  <c r="L32" i="28"/>
  <c r="M32" i="28"/>
  <c r="R32" i="28" s="1"/>
  <c r="N33" i="28"/>
  <c r="J33" i="28"/>
  <c r="O33" i="28" s="1"/>
  <c r="K33" i="28"/>
  <c r="L33" i="28"/>
  <c r="Q33" i="28" s="1"/>
  <c r="M33" i="28"/>
  <c r="R33" i="28" s="1"/>
  <c r="J34" i="28"/>
  <c r="K34" i="28"/>
  <c r="L34" i="28"/>
  <c r="Q34" i="28" s="1"/>
  <c r="M34" i="28"/>
  <c r="R34" i="28" s="1"/>
  <c r="J35" i="28"/>
  <c r="K35" i="28"/>
  <c r="P35" i="28" s="1"/>
  <c r="L35" i="28"/>
  <c r="Q35" i="28" s="1"/>
  <c r="M35" i="28"/>
  <c r="R35" i="28" s="1"/>
  <c r="J36" i="28"/>
  <c r="K36" i="28"/>
  <c r="P36" i="28" s="1"/>
  <c r="L36" i="28"/>
  <c r="Q36" i="28" s="1"/>
  <c r="M36" i="28"/>
  <c r="R36" i="28" s="1"/>
  <c r="J37" i="28"/>
  <c r="O37" i="28" s="1"/>
  <c r="K37" i="28"/>
  <c r="L37" i="28"/>
  <c r="M37" i="28"/>
  <c r="R37" i="28" s="1"/>
  <c r="J38" i="28"/>
  <c r="K38" i="28"/>
  <c r="L38" i="28"/>
  <c r="M38" i="28"/>
  <c r="R38" i="28" s="1"/>
  <c r="J39" i="28"/>
  <c r="K39" i="28"/>
  <c r="L39" i="28"/>
  <c r="Q39" i="28" s="1"/>
  <c r="M39" i="28"/>
  <c r="R39" i="28" s="1"/>
  <c r="J40" i="28"/>
  <c r="O40" i="28" s="1"/>
  <c r="K40" i="28"/>
  <c r="L40" i="28"/>
  <c r="Q40" i="28" s="1"/>
  <c r="M40" i="28"/>
  <c r="R40" i="28" s="1"/>
  <c r="N41" i="28"/>
  <c r="J41" i="28"/>
  <c r="O41" i="28" s="1"/>
  <c r="K41" i="28"/>
  <c r="P41" i="28" s="1"/>
  <c r="L41" i="28"/>
  <c r="Q41" i="28" s="1"/>
  <c r="M41" i="28"/>
  <c r="R41" i="28" s="1"/>
  <c r="J42" i="28"/>
  <c r="O42" i="28" s="1"/>
  <c r="K42" i="28"/>
  <c r="L42" i="28"/>
  <c r="Q42" i="28" s="1"/>
  <c r="M42" i="28"/>
  <c r="R42" i="28" s="1"/>
  <c r="J43" i="28"/>
  <c r="O43" i="28" s="1"/>
  <c r="K43" i="28"/>
  <c r="P43" i="28" s="1"/>
  <c r="L43" i="28"/>
  <c r="Q43" i="28" s="1"/>
  <c r="M43" i="28"/>
  <c r="J44" i="28"/>
  <c r="O44" i="28" s="1"/>
  <c r="K44" i="28"/>
  <c r="P44" i="28" s="1"/>
  <c r="L44" i="28"/>
  <c r="Q44" i="28" s="1"/>
  <c r="M44" i="28"/>
  <c r="J45" i="28"/>
  <c r="O45" i="28" s="1"/>
  <c r="K45" i="28"/>
  <c r="L45" i="28"/>
  <c r="Q45" i="28" s="1"/>
  <c r="M45" i="28"/>
  <c r="J46" i="28"/>
  <c r="K46" i="28"/>
  <c r="L46" i="28"/>
  <c r="Q46" i="28" s="1"/>
  <c r="M46" i="28"/>
  <c r="R46" i="28" s="1"/>
  <c r="J47" i="28"/>
  <c r="K47" i="28"/>
  <c r="L47" i="28"/>
  <c r="Q47" i="28" s="1"/>
  <c r="M47" i="28"/>
  <c r="J48" i="28"/>
  <c r="O48" i="28" s="1"/>
  <c r="K48" i="28"/>
  <c r="P48" i="28" s="1"/>
  <c r="L48" i="28"/>
  <c r="Q48" i="28" s="1"/>
  <c r="M48" i="28"/>
  <c r="J49" i="28"/>
  <c r="O49" i="28" s="1"/>
  <c r="K49" i="28"/>
  <c r="L49" i="28"/>
  <c r="Q49" i="28" s="1"/>
  <c r="M49" i="28"/>
  <c r="J50" i="28"/>
  <c r="O50" i="28" s="1"/>
  <c r="K50" i="28"/>
  <c r="L50" i="28"/>
  <c r="Q50" i="28" s="1"/>
  <c r="M50" i="28"/>
  <c r="R50" i="28" s="1"/>
  <c r="J51" i="28"/>
  <c r="O51" i="28" s="1"/>
  <c r="K51" i="28"/>
  <c r="L51" i="28"/>
  <c r="Q51" i="28" s="1"/>
  <c r="M51" i="28"/>
  <c r="J52" i="28"/>
  <c r="O52" i="28" s="1"/>
  <c r="K52" i="28"/>
  <c r="P52" i="28" s="1"/>
  <c r="L52" i="28"/>
  <c r="Q52" i="28" s="1"/>
  <c r="M52" i="28"/>
  <c r="J53" i="28"/>
  <c r="O53" i="28" s="1"/>
  <c r="K53" i="28"/>
  <c r="L53" i="28"/>
  <c r="M53" i="28"/>
  <c r="R53" i="28" s="1"/>
  <c r="J54" i="28"/>
  <c r="O54" i="28" s="1"/>
  <c r="K54" i="28"/>
  <c r="L54" i="28"/>
  <c r="Q54" i="28" s="1"/>
  <c r="M54" i="28"/>
  <c r="J55" i="28"/>
  <c r="O55" i="28" s="1"/>
  <c r="K55" i="28"/>
  <c r="P55" i="28" s="1"/>
  <c r="L55" i="28"/>
  <c r="Q55" i="28" s="1"/>
  <c r="M55" i="28"/>
  <c r="J56" i="28"/>
  <c r="O56" i="28" s="1"/>
  <c r="K56" i="28"/>
  <c r="P56" i="28" s="1"/>
  <c r="L56" i="28"/>
  <c r="Q56" i="28" s="1"/>
  <c r="M56" i="28"/>
  <c r="N57" i="28"/>
  <c r="J57" i="28"/>
  <c r="O57" i="28" s="1"/>
  <c r="K57" i="28"/>
  <c r="P57" i="28" s="1"/>
  <c r="L57" i="28"/>
  <c r="M57" i="28"/>
  <c r="J58" i="28"/>
  <c r="K58" i="28"/>
  <c r="P58" i="28" s="1"/>
  <c r="L58" i="28"/>
  <c r="M58" i="28"/>
  <c r="R58" i="28" s="1"/>
  <c r="J59" i="28"/>
  <c r="K59" i="28"/>
  <c r="P59" i="28" s="1"/>
  <c r="L59" i="28"/>
  <c r="Q59" i="28" s="1"/>
  <c r="M59" i="28"/>
  <c r="R59" i="28" s="1"/>
  <c r="J60" i="28"/>
  <c r="K60" i="28"/>
  <c r="P60" i="28" s="1"/>
  <c r="L60" i="28"/>
  <c r="M60" i="28"/>
  <c r="R60" i="28" s="1"/>
  <c r="J61" i="28"/>
  <c r="O61" i="28" s="1"/>
  <c r="K61" i="28"/>
  <c r="P61" i="28" s="1"/>
  <c r="L61" i="28"/>
  <c r="M61" i="28"/>
  <c r="R61" i="28" s="1"/>
  <c r="J62" i="28"/>
  <c r="K62" i="28"/>
  <c r="P62" i="28" s="1"/>
  <c r="L62" i="28"/>
  <c r="Q62" i="28" s="1"/>
  <c r="M62" i="28"/>
  <c r="R62" i="28" s="1"/>
  <c r="J63" i="28"/>
  <c r="K63" i="28"/>
  <c r="P63" i="28" s="1"/>
  <c r="L63" i="28"/>
  <c r="Q63" i="28" s="1"/>
  <c r="M63" i="28"/>
  <c r="R63" i="28" s="1"/>
  <c r="J64" i="28"/>
  <c r="O64" i="28" s="1"/>
  <c r="K64" i="28"/>
  <c r="P64" i="28" s="1"/>
  <c r="L64" i="28"/>
  <c r="M64" i="28"/>
  <c r="R64" i="28" s="1"/>
  <c r="J65" i="28"/>
  <c r="O65" i="28" s="1"/>
  <c r="K65" i="28"/>
  <c r="P65" i="28" s="1"/>
  <c r="L65" i="28"/>
  <c r="M65" i="28"/>
  <c r="R65" i="28" s="1"/>
  <c r="J66" i="28"/>
  <c r="K66" i="28"/>
  <c r="P66" i="28" s="1"/>
  <c r="L66" i="28"/>
  <c r="M66" i="28"/>
  <c r="R66" i="28" s="1"/>
  <c r="J67" i="28"/>
  <c r="K67" i="28"/>
  <c r="P67" i="28" s="1"/>
  <c r="L67" i="28"/>
  <c r="Q67" i="28" s="1"/>
  <c r="M67" i="28"/>
  <c r="R67" i="28" s="1"/>
  <c r="J68" i="28"/>
  <c r="K68" i="28"/>
  <c r="P68" i="28" s="1"/>
  <c r="L68" i="28"/>
  <c r="M68" i="28"/>
  <c r="R68" i="28" s="1"/>
  <c r="J69" i="28"/>
  <c r="O69" i="28" s="1"/>
  <c r="K69" i="28"/>
  <c r="P69" i="28" s="1"/>
  <c r="L69" i="28"/>
  <c r="M69" i="28"/>
  <c r="R69" i="28" s="1"/>
  <c r="J70" i="28"/>
  <c r="K70" i="28"/>
  <c r="P70" i="28" s="1"/>
  <c r="L70" i="28"/>
  <c r="Q70" i="28" s="1"/>
  <c r="M70" i="28"/>
  <c r="J71" i="28"/>
  <c r="K71" i="28"/>
  <c r="P71" i="28" s="1"/>
  <c r="L71" i="28"/>
  <c r="Q71" i="28" s="1"/>
  <c r="M71" i="28"/>
  <c r="R71" i="28" s="1"/>
  <c r="J72" i="28"/>
  <c r="O72" i="28" s="1"/>
  <c r="K72" i="28"/>
  <c r="P72" i="28" s="1"/>
  <c r="L72" i="28"/>
  <c r="M72" i="28"/>
  <c r="R72" i="28" s="1"/>
  <c r="N73" i="28"/>
  <c r="J73" i="28"/>
  <c r="O73" i="28" s="1"/>
  <c r="K73" i="28"/>
  <c r="L73" i="28"/>
  <c r="Q73" i="28" s="1"/>
  <c r="M73" i="28"/>
  <c r="J74" i="28"/>
  <c r="O74" i="28" s="1"/>
  <c r="K74" i="28"/>
  <c r="L74" i="28"/>
  <c r="Q74" i="28" s="1"/>
  <c r="M74" i="28"/>
  <c r="R74" i="28" s="1"/>
  <c r="J75" i="28"/>
  <c r="O75" i="28" s="1"/>
  <c r="K75" i="28"/>
  <c r="L75" i="28"/>
  <c r="Q75" i="28" s="1"/>
  <c r="M75" i="28"/>
  <c r="J76" i="28"/>
  <c r="O76" i="28" s="1"/>
  <c r="K76" i="28"/>
  <c r="P76" i="28" s="1"/>
  <c r="L76" i="28"/>
  <c r="Q76" i="28" s="1"/>
  <c r="M76" i="28"/>
  <c r="J77" i="28"/>
  <c r="O77" i="28" s="1"/>
  <c r="K77" i="28"/>
  <c r="L77" i="28"/>
  <c r="M77" i="28"/>
  <c r="R77" i="28" s="1"/>
  <c r="J78" i="28"/>
  <c r="O78" i="28" s="1"/>
  <c r="K78" i="28"/>
  <c r="L78" i="28"/>
  <c r="Q78" i="28" s="1"/>
  <c r="M78" i="28"/>
  <c r="J79" i="28"/>
  <c r="O79" i="28" s="1"/>
  <c r="K79" i="28"/>
  <c r="P79" i="28" s="1"/>
  <c r="L79" i="28"/>
  <c r="Q79" i="28" s="1"/>
  <c r="M79" i="28"/>
  <c r="J80" i="28"/>
  <c r="O80" i="28" s="1"/>
  <c r="K80" i="28"/>
  <c r="P80" i="28" s="1"/>
  <c r="L80" i="28"/>
  <c r="M80" i="28"/>
  <c r="J81" i="28"/>
  <c r="O81" i="28" s="1"/>
  <c r="K81" i="28"/>
  <c r="L81" i="28"/>
  <c r="Q81" i="28" s="1"/>
  <c r="M81" i="28"/>
  <c r="J82" i="28"/>
  <c r="O82" i="28" s="1"/>
  <c r="K82" i="28"/>
  <c r="L82" i="28"/>
  <c r="Q82" i="28" s="1"/>
  <c r="M82" i="28"/>
  <c r="R82" i="28" s="1"/>
  <c r="J83" i="28"/>
  <c r="K83" i="28"/>
  <c r="L83" i="28"/>
  <c r="Q83" i="28" s="1"/>
  <c r="M83" i="28"/>
  <c r="J84" i="28"/>
  <c r="K84" i="28"/>
  <c r="P84" i="28" s="1"/>
  <c r="L84" i="28"/>
  <c r="Q84" i="28" s="1"/>
  <c r="M84" i="28"/>
  <c r="J85" i="28"/>
  <c r="O85" i="28" s="1"/>
  <c r="K85" i="28"/>
  <c r="L85" i="28"/>
  <c r="Q85" i="28" s="1"/>
  <c r="M85" i="28"/>
  <c r="R85" i="28" s="1"/>
  <c r="J86" i="28"/>
  <c r="K86" i="28"/>
  <c r="L86" i="28"/>
  <c r="Q86" i="28" s="1"/>
  <c r="M86" i="28"/>
  <c r="J87" i="28"/>
  <c r="K87" i="28"/>
  <c r="P87" i="28" s="1"/>
  <c r="L87" i="28"/>
  <c r="Q87" i="28" s="1"/>
  <c r="M87" i="28"/>
  <c r="J88" i="28"/>
  <c r="O88" i="28" s="1"/>
  <c r="K88" i="28"/>
  <c r="P88" i="28" s="1"/>
  <c r="L88" i="28"/>
  <c r="Q88" i="28" s="1"/>
  <c r="M88" i="28"/>
  <c r="N89" i="28"/>
  <c r="J89" i="28"/>
  <c r="O89" i="28" s="1"/>
  <c r="K89" i="28"/>
  <c r="P89" i="28" s="1"/>
  <c r="L89" i="28"/>
  <c r="M89" i="28"/>
  <c r="R89" i="28" s="1"/>
  <c r="J90" i="28"/>
  <c r="K90" i="28"/>
  <c r="P90" i="28" s="1"/>
  <c r="L90" i="28"/>
  <c r="M90" i="28"/>
  <c r="R90" i="28" s="1"/>
  <c r="J91" i="28"/>
  <c r="K91" i="28"/>
  <c r="P91" i="28" s="1"/>
  <c r="L91" i="28"/>
  <c r="Q91" i="28" s="1"/>
  <c r="M91" i="28"/>
  <c r="R91" i="28" s="1"/>
  <c r="J92" i="28"/>
  <c r="K92" i="28"/>
  <c r="P92" i="28" s="1"/>
  <c r="L92" i="28"/>
  <c r="M92" i="28"/>
  <c r="R92" i="28" s="1"/>
  <c r="J93" i="28"/>
  <c r="O93" i="28" s="1"/>
  <c r="K93" i="28"/>
  <c r="L93" i="28"/>
  <c r="M93" i="28"/>
  <c r="R93" i="28" s="1"/>
  <c r="J94" i="28"/>
  <c r="K94" i="28"/>
  <c r="P94" i="28" s="1"/>
  <c r="L94" i="28"/>
  <c r="Q94" i="28" s="1"/>
  <c r="M94" i="28"/>
  <c r="R94" i="28" s="1"/>
  <c r="J95" i="28"/>
  <c r="K95" i="28"/>
  <c r="P95" i="28" s="1"/>
  <c r="L95" i="28"/>
  <c r="Q95" i="28" s="1"/>
  <c r="M95" i="28"/>
  <c r="R95" i="28" s="1"/>
  <c r="J96" i="28"/>
  <c r="K96" i="28"/>
  <c r="P96" i="28" s="1"/>
  <c r="L96" i="28"/>
  <c r="M96" i="28"/>
  <c r="R96" i="28" s="1"/>
  <c r="J97" i="28"/>
  <c r="O97" i="28" s="1"/>
  <c r="K97" i="28"/>
  <c r="P97" i="28" s="1"/>
  <c r="L97" i="28"/>
  <c r="M97" i="28"/>
  <c r="R97" i="28" s="1"/>
  <c r="J98" i="28"/>
  <c r="K98" i="28"/>
  <c r="P98" i="28" s="1"/>
  <c r="L98" i="28"/>
  <c r="M98" i="28"/>
  <c r="R98" i="28" s="1"/>
  <c r="J99" i="28"/>
  <c r="K99" i="28"/>
  <c r="P99" i="28" s="1"/>
  <c r="L99" i="28"/>
  <c r="Q99" i="28" s="1"/>
  <c r="M99" i="28"/>
  <c r="R99" i="28" s="1"/>
  <c r="J100" i="28"/>
  <c r="O100" i="28" s="1"/>
  <c r="K100" i="28"/>
  <c r="P100" i="28" s="1"/>
  <c r="L100" i="28"/>
  <c r="M100" i="28"/>
  <c r="R100" i="28" s="1"/>
  <c r="N101" i="28"/>
  <c r="J101" i="28"/>
  <c r="O101" i="28" s="1"/>
  <c r="K101" i="28"/>
  <c r="L101" i="28"/>
  <c r="Q101" i="28" s="1"/>
  <c r="M101" i="28"/>
  <c r="J102" i="28"/>
  <c r="K102" i="28"/>
  <c r="P102" i="28" s="1"/>
  <c r="L102" i="28"/>
  <c r="Q102" i="28" s="1"/>
  <c r="M102" i="28"/>
  <c r="R102" i="28" s="1"/>
  <c r="J103" i="28"/>
  <c r="O103" i="28" s="1"/>
  <c r="K103" i="28"/>
  <c r="P103" i="28" s="1"/>
  <c r="L103" i="28"/>
  <c r="Q103" i="28" s="1"/>
  <c r="M103" i="28"/>
  <c r="R103" i="28" s="1"/>
  <c r="J104" i="28"/>
  <c r="O104" i="28" s="1"/>
  <c r="K104" i="28"/>
  <c r="P104" i="28" s="1"/>
  <c r="L104" i="28"/>
  <c r="Q104" i="28" s="1"/>
  <c r="M104" i="28"/>
  <c r="R104" i="28" s="1"/>
  <c r="N105" i="28"/>
  <c r="J105" i="28"/>
  <c r="O105" i="28" s="1"/>
  <c r="K105" i="28"/>
  <c r="P105" i="28" s="1"/>
  <c r="L105" i="28"/>
  <c r="Q105" i="28" s="1"/>
  <c r="M105" i="28"/>
  <c r="R105" i="28" s="1"/>
  <c r="J106" i="28"/>
  <c r="O106" i="28" s="1"/>
  <c r="K106" i="28"/>
  <c r="L106" i="28"/>
  <c r="Q106" i="28" s="1"/>
  <c r="M106" i="28"/>
  <c r="R106" i="28" s="1"/>
  <c r="J10" i="28"/>
  <c r="O10" i="28" s="1"/>
  <c r="K10" i="28"/>
  <c r="L10" i="28"/>
  <c r="Q10" i="28" s="1"/>
  <c r="M10" i="28"/>
  <c r="R10" i="28" s="1"/>
  <c r="I10" i="28"/>
  <c r="P106" i="28"/>
  <c r="N104" i="28"/>
  <c r="N103" i="28"/>
  <c r="O102" i="28"/>
  <c r="R101" i="28"/>
  <c r="P101" i="28"/>
  <c r="Q100" i="28"/>
  <c r="N100" i="28"/>
  <c r="O99" i="28"/>
  <c r="N99" i="28"/>
  <c r="Q98" i="28"/>
  <c r="O98" i="28"/>
  <c r="Q97" i="28"/>
  <c r="N97" i="28"/>
  <c r="Q96" i="28"/>
  <c r="O96" i="28"/>
  <c r="N96" i="28"/>
  <c r="O95" i="28"/>
  <c r="O94" i="28"/>
  <c r="Q93" i="28"/>
  <c r="P93" i="28"/>
  <c r="N93" i="28"/>
  <c r="Q92" i="28"/>
  <c r="O92" i="28"/>
  <c r="N92" i="28"/>
  <c r="O91" i="28"/>
  <c r="N91" i="28"/>
  <c r="Q90" i="28"/>
  <c r="O90" i="28"/>
  <c r="Q89" i="28"/>
  <c r="R88" i="28"/>
  <c r="N88" i="28"/>
  <c r="R87" i="28"/>
  <c r="O87" i="28"/>
  <c r="N87" i="28"/>
  <c r="R86" i="28"/>
  <c r="P86" i="28"/>
  <c r="O86" i="28"/>
  <c r="P85" i="28"/>
  <c r="N85" i="28"/>
  <c r="R84" i="28"/>
  <c r="O84" i="28"/>
  <c r="N84" i="28"/>
  <c r="R83" i="28"/>
  <c r="P83" i="28"/>
  <c r="O83" i="28"/>
  <c r="N83" i="28"/>
  <c r="P82" i="28"/>
  <c r="R81" i="28"/>
  <c r="P81" i="28"/>
  <c r="R80" i="28"/>
  <c r="Q80" i="28"/>
  <c r="N80" i="28"/>
  <c r="R79" i="28"/>
  <c r="N79" i="28"/>
  <c r="R78" i="28"/>
  <c r="P78" i="28"/>
  <c r="Q77" i="28"/>
  <c r="P77" i="28"/>
  <c r="R76" i="28"/>
  <c r="N76" i="28"/>
  <c r="R75" i="28"/>
  <c r="P75" i="28"/>
  <c r="P74" i="28"/>
  <c r="R73" i="28"/>
  <c r="P73" i="28"/>
  <c r="Q72" i="28"/>
  <c r="N72" i="28"/>
  <c r="O71" i="28"/>
  <c r="R70" i="28"/>
  <c r="O70" i="28"/>
  <c r="Q69" i="28"/>
  <c r="N69" i="28"/>
  <c r="Q68" i="28"/>
  <c r="O68" i="28"/>
  <c r="N68" i="28"/>
  <c r="O67" i="28"/>
  <c r="N67" i="28"/>
  <c r="Q66" i="28"/>
  <c r="O66" i="28"/>
  <c r="Q65" i="28"/>
  <c r="Q64" i="28"/>
  <c r="N64" i="28"/>
  <c r="O63" i="28"/>
  <c r="N63" i="28"/>
  <c r="O62" i="28"/>
  <c r="Q61" i="28"/>
  <c r="N61" i="28"/>
  <c r="Q60" i="28"/>
  <c r="O60" i="28"/>
  <c r="N60" i="28"/>
  <c r="O59" i="28"/>
  <c r="N59" i="28"/>
  <c r="Q58" i="28"/>
  <c r="O58" i="28"/>
  <c r="R57" i="28"/>
  <c r="Q57" i="28"/>
  <c r="R56" i="28"/>
  <c r="N56" i="28"/>
  <c r="R55" i="28"/>
  <c r="N55" i="28"/>
  <c r="R54" i="28"/>
  <c r="P54" i="28"/>
  <c r="Q53" i="28"/>
  <c r="P53" i="28"/>
  <c r="N53" i="28"/>
  <c r="R52" i="28"/>
  <c r="N52" i="28"/>
  <c r="R51" i="28"/>
  <c r="P51" i="28"/>
  <c r="N51" i="28"/>
  <c r="P50" i="28"/>
  <c r="R49" i="28"/>
  <c r="P49" i="28"/>
  <c r="R48" i="28"/>
  <c r="N48" i="28"/>
  <c r="R47" i="28"/>
  <c r="P47" i="28"/>
  <c r="O47" i="28"/>
  <c r="N47" i="28"/>
  <c r="P46" i="28"/>
  <c r="O46" i="28"/>
  <c r="R45" i="28"/>
  <c r="P45" i="28"/>
  <c r="N45" i="28"/>
  <c r="R44" i="28"/>
  <c r="N44" i="28"/>
  <c r="R43" i="28"/>
  <c r="N43" i="28"/>
  <c r="P42" i="28"/>
  <c r="P40" i="28"/>
  <c r="N40" i="28"/>
  <c r="P39" i="28"/>
  <c r="O39" i="28"/>
  <c r="N39" i="28"/>
  <c r="Q38" i="28"/>
  <c r="P38" i="28"/>
  <c r="O38" i="28"/>
  <c r="Q37" i="28"/>
  <c r="P37" i="28"/>
  <c r="O36" i="28"/>
  <c r="N36" i="28"/>
  <c r="O35" i="28"/>
  <c r="N35" i="28"/>
  <c r="P34" i="28"/>
  <c r="O34" i="28"/>
  <c r="P33" i="28"/>
  <c r="Q32" i="28"/>
  <c r="P32" i="28"/>
  <c r="N32" i="28"/>
  <c r="P31" i="28"/>
  <c r="N31" i="28"/>
  <c r="Q30" i="28"/>
  <c r="P30" i="28"/>
  <c r="P29" i="28"/>
  <c r="Q29" i="28"/>
  <c r="N29" i="28"/>
  <c r="Q28" i="28"/>
  <c r="R28" i="28"/>
  <c r="N28" i="28"/>
  <c r="N27" i="28"/>
  <c r="P26" i="28"/>
  <c r="Q25" i="28"/>
  <c r="P25" i="28"/>
  <c r="N25" i="28"/>
  <c r="Q24" i="28"/>
  <c r="N24" i="28"/>
  <c r="N23" i="28"/>
  <c r="P22" i="28"/>
  <c r="Q21" i="28"/>
  <c r="P21" i="28"/>
  <c r="R21" i="28"/>
  <c r="Q20" i="28"/>
  <c r="R20" i="28"/>
  <c r="N20" i="28"/>
  <c r="R19" i="28"/>
  <c r="N19" i="28"/>
  <c r="Q18" i="28"/>
  <c r="Q17" i="28"/>
  <c r="R17" i="28"/>
  <c r="R16" i="28"/>
  <c r="O16" i="28"/>
  <c r="N16" i="28"/>
  <c r="R15" i="28"/>
  <c r="P15" i="28"/>
  <c r="O15" i="28"/>
  <c r="N15" i="28"/>
  <c r="P14" i="28"/>
  <c r="O14" i="28"/>
  <c r="P13" i="28"/>
  <c r="R13" i="28"/>
  <c r="Q12" i="28"/>
  <c r="O12" i="28"/>
  <c r="N12" i="28"/>
  <c r="P11" i="28"/>
  <c r="O11" i="28"/>
  <c r="N11" i="28"/>
  <c r="P10" i="28"/>
  <c r="N10" i="28"/>
  <c r="R106" i="27"/>
  <c r="N106" i="27"/>
  <c r="S106" i="27" s="1"/>
  <c r="M106" i="27"/>
  <c r="L106" i="27"/>
  <c r="Q106" i="27" s="1"/>
  <c r="K106" i="27"/>
  <c r="P106" i="27" s="1"/>
  <c r="J106" i="27"/>
  <c r="O106" i="27" s="1"/>
  <c r="R105" i="27"/>
  <c r="Q105" i="27"/>
  <c r="N105" i="27"/>
  <c r="S105" i="27" s="1"/>
  <c r="M105" i="27"/>
  <c r="L105" i="27"/>
  <c r="K105" i="27"/>
  <c r="P105" i="27" s="1"/>
  <c r="J105" i="27"/>
  <c r="O105" i="27" s="1"/>
  <c r="Q104" i="27"/>
  <c r="N104" i="27"/>
  <c r="S104" i="27" s="1"/>
  <c r="M104" i="27"/>
  <c r="R104" i="27" s="1"/>
  <c r="L104" i="27"/>
  <c r="K104" i="27"/>
  <c r="P104" i="27" s="1"/>
  <c r="J104" i="27"/>
  <c r="O104" i="27" s="1"/>
  <c r="N103" i="27"/>
  <c r="S103" i="27" s="1"/>
  <c r="M103" i="27"/>
  <c r="R103" i="27" s="1"/>
  <c r="L103" i="27"/>
  <c r="Q103" i="27" s="1"/>
  <c r="K103" i="27"/>
  <c r="P103" i="27" s="1"/>
  <c r="J103" i="27"/>
  <c r="O103" i="27" s="1"/>
  <c r="R102" i="27"/>
  <c r="N102" i="27"/>
  <c r="S102" i="27" s="1"/>
  <c r="M102" i="27"/>
  <c r="L102" i="27"/>
  <c r="Q102" i="27" s="1"/>
  <c r="K102" i="27"/>
  <c r="P102" i="27" s="1"/>
  <c r="J102" i="27"/>
  <c r="O102" i="27" s="1"/>
  <c r="R101" i="27"/>
  <c r="Q101" i="27"/>
  <c r="N101" i="27"/>
  <c r="S101" i="27" s="1"/>
  <c r="M101" i="27"/>
  <c r="L101" i="27"/>
  <c r="K101" i="27"/>
  <c r="P101" i="27" s="1"/>
  <c r="J101" i="27"/>
  <c r="O101" i="27" s="1"/>
  <c r="Q100" i="27"/>
  <c r="N100" i="27"/>
  <c r="S100" i="27" s="1"/>
  <c r="M100" i="27"/>
  <c r="R100" i="27" s="1"/>
  <c r="L100" i="27"/>
  <c r="K100" i="27"/>
  <c r="P100" i="27" s="1"/>
  <c r="J100" i="27"/>
  <c r="O100" i="27" s="1"/>
  <c r="N99" i="27"/>
  <c r="S99" i="27" s="1"/>
  <c r="M99" i="27"/>
  <c r="R99" i="27" s="1"/>
  <c r="L99" i="27"/>
  <c r="Q99" i="27" s="1"/>
  <c r="K99" i="27"/>
  <c r="P99" i="27" s="1"/>
  <c r="J99" i="27"/>
  <c r="O99" i="27" s="1"/>
  <c r="R98" i="27"/>
  <c r="N98" i="27"/>
  <c r="S98" i="27" s="1"/>
  <c r="M98" i="27"/>
  <c r="L98" i="27"/>
  <c r="Q98" i="27" s="1"/>
  <c r="K98" i="27"/>
  <c r="P98" i="27" s="1"/>
  <c r="J98" i="27"/>
  <c r="O98" i="27" s="1"/>
  <c r="R97" i="27"/>
  <c r="Q97" i="27"/>
  <c r="N97" i="27"/>
  <c r="S97" i="27" s="1"/>
  <c r="M97" i="27"/>
  <c r="L97" i="27"/>
  <c r="K97" i="27"/>
  <c r="P97" i="27" s="1"/>
  <c r="J97" i="27"/>
  <c r="O97" i="27" s="1"/>
  <c r="Q96" i="27"/>
  <c r="N96" i="27"/>
  <c r="S96" i="27" s="1"/>
  <c r="M96" i="27"/>
  <c r="R96" i="27" s="1"/>
  <c r="L96" i="27"/>
  <c r="K96" i="27"/>
  <c r="P96" i="27" s="1"/>
  <c r="J96" i="27"/>
  <c r="O96" i="27" s="1"/>
  <c r="N95" i="27"/>
  <c r="S95" i="27" s="1"/>
  <c r="M95" i="27"/>
  <c r="R95" i="27" s="1"/>
  <c r="L95" i="27"/>
  <c r="Q95" i="27" s="1"/>
  <c r="K95" i="27"/>
  <c r="P95" i="27" s="1"/>
  <c r="J95" i="27"/>
  <c r="O95" i="27" s="1"/>
  <c r="N94" i="27"/>
  <c r="S94" i="27" s="1"/>
  <c r="M94" i="27"/>
  <c r="R94" i="27" s="1"/>
  <c r="L94" i="27"/>
  <c r="Q94" i="27" s="1"/>
  <c r="K94" i="27"/>
  <c r="P94" i="27" s="1"/>
  <c r="J94" i="27"/>
  <c r="O94" i="27" s="1"/>
  <c r="N93" i="27"/>
  <c r="S93" i="27" s="1"/>
  <c r="M93" i="27"/>
  <c r="R93" i="27" s="1"/>
  <c r="L93" i="27"/>
  <c r="Q93" i="27" s="1"/>
  <c r="K93" i="27"/>
  <c r="P93" i="27" s="1"/>
  <c r="J93" i="27"/>
  <c r="O93" i="27" s="1"/>
  <c r="N92" i="27"/>
  <c r="S92" i="27" s="1"/>
  <c r="M92" i="27"/>
  <c r="R92" i="27" s="1"/>
  <c r="L92" i="27"/>
  <c r="Q92" i="27" s="1"/>
  <c r="K92" i="27"/>
  <c r="P92" i="27" s="1"/>
  <c r="J92" i="27"/>
  <c r="O92" i="27" s="1"/>
  <c r="N91" i="27"/>
  <c r="S91" i="27" s="1"/>
  <c r="M91" i="27"/>
  <c r="R91" i="27" s="1"/>
  <c r="L91" i="27"/>
  <c r="Q91" i="27" s="1"/>
  <c r="K91" i="27"/>
  <c r="P91" i="27" s="1"/>
  <c r="J91" i="27"/>
  <c r="O91" i="27" s="1"/>
  <c r="N90" i="27"/>
  <c r="S90" i="27" s="1"/>
  <c r="M90" i="27"/>
  <c r="R90" i="27" s="1"/>
  <c r="L90" i="27"/>
  <c r="Q90" i="27" s="1"/>
  <c r="K90" i="27"/>
  <c r="P90" i="27" s="1"/>
  <c r="J90" i="27"/>
  <c r="O90" i="27" s="1"/>
  <c r="N89" i="27"/>
  <c r="S89" i="27" s="1"/>
  <c r="M89" i="27"/>
  <c r="R89" i="27" s="1"/>
  <c r="L89" i="27"/>
  <c r="Q89" i="27" s="1"/>
  <c r="K89" i="27"/>
  <c r="P89" i="27" s="1"/>
  <c r="J89" i="27"/>
  <c r="O89" i="27" s="1"/>
  <c r="N88" i="27"/>
  <c r="S88" i="27" s="1"/>
  <c r="M88" i="27"/>
  <c r="R88" i="27" s="1"/>
  <c r="L88" i="27"/>
  <c r="Q88" i="27" s="1"/>
  <c r="K88" i="27"/>
  <c r="P88" i="27" s="1"/>
  <c r="J88" i="27"/>
  <c r="O88" i="27" s="1"/>
  <c r="N87" i="27"/>
  <c r="S87" i="27" s="1"/>
  <c r="M87" i="27"/>
  <c r="R87" i="27" s="1"/>
  <c r="L87" i="27"/>
  <c r="Q87" i="27" s="1"/>
  <c r="K87" i="27"/>
  <c r="P87" i="27" s="1"/>
  <c r="J87" i="27"/>
  <c r="O87" i="27" s="1"/>
  <c r="Q86" i="27"/>
  <c r="N86" i="27"/>
  <c r="S86" i="27" s="1"/>
  <c r="M86" i="27"/>
  <c r="R86" i="27" s="1"/>
  <c r="L86" i="27"/>
  <c r="K86" i="27"/>
  <c r="P86" i="27" s="1"/>
  <c r="J86" i="27"/>
  <c r="O86" i="27" s="1"/>
  <c r="N85" i="27"/>
  <c r="S85" i="27" s="1"/>
  <c r="M85" i="27"/>
  <c r="R85" i="27" s="1"/>
  <c r="L85" i="27"/>
  <c r="Q85" i="27" s="1"/>
  <c r="K85" i="27"/>
  <c r="P85" i="27" s="1"/>
  <c r="J85" i="27"/>
  <c r="O85" i="27" s="1"/>
  <c r="N84" i="27"/>
  <c r="S84" i="27" s="1"/>
  <c r="M84" i="27"/>
  <c r="R84" i="27" s="1"/>
  <c r="L84" i="27"/>
  <c r="Q84" i="27" s="1"/>
  <c r="K84" i="27"/>
  <c r="P84" i="27" s="1"/>
  <c r="J84" i="27"/>
  <c r="O84" i="27" s="1"/>
  <c r="N83" i="27"/>
  <c r="S83" i="27" s="1"/>
  <c r="M83" i="27"/>
  <c r="R83" i="27" s="1"/>
  <c r="L83" i="27"/>
  <c r="Q83" i="27" s="1"/>
  <c r="K83" i="27"/>
  <c r="P83" i="27" s="1"/>
  <c r="J83" i="27"/>
  <c r="O83" i="27" s="1"/>
  <c r="N82" i="27"/>
  <c r="S82" i="27" s="1"/>
  <c r="M82" i="27"/>
  <c r="R82" i="27" s="1"/>
  <c r="L82" i="27"/>
  <c r="Q82" i="27" s="1"/>
  <c r="K82" i="27"/>
  <c r="P82" i="27" s="1"/>
  <c r="J82" i="27"/>
  <c r="O82" i="27" s="1"/>
  <c r="N81" i="27"/>
  <c r="S81" i="27" s="1"/>
  <c r="M81" i="27"/>
  <c r="R81" i="27" s="1"/>
  <c r="L81" i="27"/>
  <c r="Q81" i="27" s="1"/>
  <c r="K81" i="27"/>
  <c r="P81" i="27" s="1"/>
  <c r="J81" i="27"/>
  <c r="O81" i="27" s="1"/>
  <c r="N80" i="27"/>
  <c r="S80" i="27" s="1"/>
  <c r="M80" i="27"/>
  <c r="R80" i="27" s="1"/>
  <c r="L80" i="27"/>
  <c r="Q80" i="27" s="1"/>
  <c r="K80" i="27"/>
  <c r="P80" i="27" s="1"/>
  <c r="J80" i="27"/>
  <c r="O80" i="27" s="1"/>
  <c r="N79" i="27"/>
  <c r="S79" i="27" s="1"/>
  <c r="M79" i="27"/>
  <c r="R79" i="27" s="1"/>
  <c r="L79" i="27"/>
  <c r="Q79" i="27" s="1"/>
  <c r="K79" i="27"/>
  <c r="P79" i="27" s="1"/>
  <c r="J79" i="27"/>
  <c r="O79" i="27" s="1"/>
  <c r="N78" i="27"/>
  <c r="S78" i="27" s="1"/>
  <c r="M78" i="27"/>
  <c r="R78" i="27" s="1"/>
  <c r="L78" i="27"/>
  <c r="Q78" i="27" s="1"/>
  <c r="K78" i="27"/>
  <c r="P78" i="27" s="1"/>
  <c r="J78" i="27"/>
  <c r="O78" i="27" s="1"/>
  <c r="N77" i="27"/>
  <c r="S77" i="27" s="1"/>
  <c r="M77" i="27"/>
  <c r="R77" i="27" s="1"/>
  <c r="L77" i="27"/>
  <c r="Q77" i="27" s="1"/>
  <c r="K77" i="27"/>
  <c r="P77" i="27" s="1"/>
  <c r="J77" i="27"/>
  <c r="O77" i="27" s="1"/>
  <c r="N76" i="27"/>
  <c r="S76" i="27" s="1"/>
  <c r="M76" i="27"/>
  <c r="R76" i="27" s="1"/>
  <c r="L76" i="27"/>
  <c r="Q76" i="27" s="1"/>
  <c r="K76" i="27"/>
  <c r="P76" i="27" s="1"/>
  <c r="J76" i="27"/>
  <c r="O76" i="27" s="1"/>
  <c r="N75" i="27"/>
  <c r="S75" i="27" s="1"/>
  <c r="M75" i="27"/>
  <c r="R75" i="27" s="1"/>
  <c r="L75" i="27"/>
  <c r="Q75" i="27" s="1"/>
  <c r="K75" i="27"/>
  <c r="P75" i="27" s="1"/>
  <c r="J75" i="27"/>
  <c r="O75" i="27" s="1"/>
  <c r="N74" i="27"/>
  <c r="S74" i="27" s="1"/>
  <c r="M74" i="27"/>
  <c r="R74" i="27" s="1"/>
  <c r="L74" i="27"/>
  <c r="Q74" i="27" s="1"/>
  <c r="K74" i="27"/>
  <c r="P74" i="27" s="1"/>
  <c r="J74" i="27"/>
  <c r="O74" i="27" s="1"/>
  <c r="N73" i="27"/>
  <c r="S73" i="27" s="1"/>
  <c r="M73" i="27"/>
  <c r="R73" i="27" s="1"/>
  <c r="L73" i="27"/>
  <c r="Q73" i="27" s="1"/>
  <c r="K73" i="27"/>
  <c r="P73" i="27" s="1"/>
  <c r="J73" i="27"/>
  <c r="O73" i="27" s="1"/>
  <c r="N72" i="27"/>
  <c r="S72" i="27" s="1"/>
  <c r="M72" i="27"/>
  <c r="R72" i="27" s="1"/>
  <c r="L72" i="27"/>
  <c r="Q72" i="27" s="1"/>
  <c r="K72" i="27"/>
  <c r="P72" i="27" s="1"/>
  <c r="J72" i="27"/>
  <c r="O72" i="27" s="1"/>
  <c r="N71" i="27"/>
  <c r="S71" i="27" s="1"/>
  <c r="M71" i="27"/>
  <c r="R71" i="27" s="1"/>
  <c r="L71" i="27"/>
  <c r="Q71" i="27" s="1"/>
  <c r="K71" i="27"/>
  <c r="P71" i="27" s="1"/>
  <c r="J71" i="27"/>
  <c r="O71" i="27" s="1"/>
  <c r="N70" i="27"/>
  <c r="S70" i="27" s="1"/>
  <c r="M70" i="27"/>
  <c r="R70" i="27" s="1"/>
  <c r="L70" i="27"/>
  <c r="Q70" i="27" s="1"/>
  <c r="K70" i="27"/>
  <c r="P70" i="27" s="1"/>
  <c r="J70" i="27"/>
  <c r="O70" i="27" s="1"/>
  <c r="N69" i="27"/>
  <c r="S69" i="27" s="1"/>
  <c r="M69" i="27"/>
  <c r="R69" i="27" s="1"/>
  <c r="L69" i="27"/>
  <c r="Q69" i="27" s="1"/>
  <c r="K69" i="27"/>
  <c r="P69" i="27" s="1"/>
  <c r="J69" i="27"/>
  <c r="O69" i="27" s="1"/>
  <c r="N68" i="27"/>
  <c r="S68" i="27" s="1"/>
  <c r="M68" i="27"/>
  <c r="R68" i="27" s="1"/>
  <c r="L68" i="27"/>
  <c r="Q68" i="27" s="1"/>
  <c r="K68" i="27"/>
  <c r="P68" i="27" s="1"/>
  <c r="J68" i="27"/>
  <c r="O68" i="27" s="1"/>
  <c r="N67" i="27"/>
  <c r="S67" i="27" s="1"/>
  <c r="M67" i="27"/>
  <c r="R67" i="27" s="1"/>
  <c r="L67" i="27"/>
  <c r="Q67" i="27" s="1"/>
  <c r="K67" i="27"/>
  <c r="P67" i="27" s="1"/>
  <c r="J67" i="27"/>
  <c r="O67" i="27" s="1"/>
  <c r="N66" i="27"/>
  <c r="S66" i="27" s="1"/>
  <c r="M66" i="27"/>
  <c r="R66" i="27" s="1"/>
  <c r="L66" i="27"/>
  <c r="Q66" i="27" s="1"/>
  <c r="K66" i="27"/>
  <c r="P66" i="27" s="1"/>
  <c r="J66" i="27"/>
  <c r="O66" i="27" s="1"/>
  <c r="S65" i="27"/>
  <c r="R65" i="27"/>
  <c r="O65" i="27"/>
  <c r="N65" i="27"/>
  <c r="M65" i="27"/>
  <c r="L65" i="27"/>
  <c r="Q65" i="27" s="1"/>
  <c r="K65" i="27"/>
  <c r="P65" i="27" s="1"/>
  <c r="J65" i="27"/>
  <c r="S64" i="27"/>
  <c r="R64" i="27"/>
  <c r="O64" i="27"/>
  <c r="N64" i="27"/>
  <c r="M64" i="27"/>
  <c r="L64" i="27"/>
  <c r="Q64" i="27" s="1"/>
  <c r="K64" i="27"/>
  <c r="P64" i="27" s="1"/>
  <c r="J64" i="27"/>
  <c r="S63" i="27"/>
  <c r="R63" i="27"/>
  <c r="O63" i="27"/>
  <c r="N63" i="27"/>
  <c r="M63" i="27"/>
  <c r="L63" i="27"/>
  <c r="Q63" i="27" s="1"/>
  <c r="K63" i="27"/>
  <c r="P63" i="27" s="1"/>
  <c r="J63" i="27"/>
  <c r="S62" i="27"/>
  <c r="R62" i="27"/>
  <c r="O62" i="27"/>
  <c r="N62" i="27"/>
  <c r="M62" i="27"/>
  <c r="L62" i="27"/>
  <c r="Q62" i="27" s="1"/>
  <c r="K62" i="27"/>
  <c r="P62" i="27" s="1"/>
  <c r="J62" i="27"/>
  <c r="S61" i="27"/>
  <c r="R61" i="27"/>
  <c r="O61" i="27"/>
  <c r="N61" i="27"/>
  <c r="M61" i="27"/>
  <c r="L61" i="27"/>
  <c r="Q61" i="27" s="1"/>
  <c r="K61" i="27"/>
  <c r="P61" i="27" s="1"/>
  <c r="J61" i="27"/>
  <c r="S60" i="27"/>
  <c r="R60" i="27"/>
  <c r="O60" i="27"/>
  <c r="N60" i="27"/>
  <c r="M60" i="27"/>
  <c r="L60" i="27"/>
  <c r="Q60" i="27" s="1"/>
  <c r="K60" i="27"/>
  <c r="P60" i="27" s="1"/>
  <c r="J60" i="27"/>
  <c r="S59" i="27"/>
  <c r="R59" i="27"/>
  <c r="O59" i="27"/>
  <c r="N59" i="27"/>
  <c r="M59" i="27"/>
  <c r="L59" i="27"/>
  <c r="Q59" i="27" s="1"/>
  <c r="K59" i="27"/>
  <c r="P59" i="27" s="1"/>
  <c r="J59" i="27"/>
  <c r="S58" i="27"/>
  <c r="R58" i="27"/>
  <c r="O58" i="27"/>
  <c r="N58" i="27"/>
  <c r="M58" i="27"/>
  <c r="L58" i="27"/>
  <c r="Q58" i="27" s="1"/>
  <c r="K58" i="27"/>
  <c r="P58" i="27" s="1"/>
  <c r="J58" i="27"/>
  <c r="S57" i="27"/>
  <c r="R57" i="27"/>
  <c r="O57" i="27"/>
  <c r="N57" i="27"/>
  <c r="M57" i="27"/>
  <c r="L57" i="27"/>
  <c r="Q57" i="27" s="1"/>
  <c r="K57" i="27"/>
  <c r="P57" i="27" s="1"/>
  <c r="J57" i="27"/>
  <c r="S56" i="27"/>
  <c r="R56" i="27"/>
  <c r="O56" i="27"/>
  <c r="N56" i="27"/>
  <c r="M56" i="27"/>
  <c r="L56" i="27"/>
  <c r="Q56" i="27" s="1"/>
  <c r="K56" i="27"/>
  <c r="P56" i="27" s="1"/>
  <c r="J56" i="27"/>
  <c r="S55" i="27"/>
  <c r="R55" i="27"/>
  <c r="O55" i="27"/>
  <c r="N55" i="27"/>
  <c r="M55" i="27"/>
  <c r="L55" i="27"/>
  <c r="Q55" i="27" s="1"/>
  <c r="K55" i="27"/>
  <c r="P55" i="27" s="1"/>
  <c r="J55" i="27"/>
  <c r="S54" i="27"/>
  <c r="R54" i="27"/>
  <c r="O54" i="27"/>
  <c r="N54" i="27"/>
  <c r="M54" i="27"/>
  <c r="L54" i="27"/>
  <c r="Q54" i="27" s="1"/>
  <c r="K54" i="27"/>
  <c r="P54" i="27" s="1"/>
  <c r="J54" i="27"/>
  <c r="S53" i="27"/>
  <c r="R53" i="27"/>
  <c r="O53" i="27"/>
  <c r="N53" i="27"/>
  <c r="M53" i="27"/>
  <c r="L53" i="27"/>
  <c r="Q53" i="27" s="1"/>
  <c r="K53" i="27"/>
  <c r="P53" i="27" s="1"/>
  <c r="J53" i="27"/>
  <c r="S52" i="27"/>
  <c r="R52" i="27"/>
  <c r="O52" i="27"/>
  <c r="N52" i="27"/>
  <c r="M52" i="27"/>
  <c r="L52" i="27"/>
  <c r="Q52" i="27" s="1"/>
  <c r="K52" i="27"/>
  <c r="P52" i="27" s="1"/>
  <c r="J52" i="27"/>
  <c r="S51" i="27"/>
  <c r="R51" i="27"/>
  <c r="O51" i="27"/>
  <c r="N51" i="27"/>
  <c r="M51" i="27"/>
  <c r="L51" i="27"/>
  <c r="Q51" i="27" s="1"/>
  <c r="K51" i="27"/>
  <c r="P51" i="27" s="1"/>
  <c r="J51" i="27"/>
  <c r="S50" i="27"/>
  <c r="R50" i="27"/>
  <c r="O50" i="27"/>
  <c r="N50" i="27"/>
  <c r="M50" i="27"/>
  <c r="L50" i="27"/>
  <c r="Q50" i="27" s="1"/>
  <c r="K50" i="27"/>
  <c r="P50" i="27" s="1"/>
  <c r="J50" i="27"/>
  <c r="S49" i="27"/>
  <c r="R49" i="27"/>
  <c r="O49" i="27"/>
  <c r="N49" i="27"/>
  <c r="M49" i="27"/>
  <c r="L49" i="27"/>
  <c r="Q49" i="27" s="1"/>
  <c r="K49" i="27"/>
  <c r="P49" i="27" s="1"/>
  <c r="J49" i="27"/>
  <c r="S48" i="27"/>
  <c r="R48" i="27"/>
  <c r="O48" i="27"/>
  <c r="N48" i="27"/>
  <c r="M48" i="27"/>
  <c r="L48" i="27"/>
  <c r="Q48" i="27" s="1"/>
  <c r="K48" i="27"/>
  <c r="P48" i="27" s="1"/>
  <c r="J48" i="27"/>
  <c r="S47" i="27"/>
  <c r="R47" i="27"/>
  <c r="O47" i="27"/>
  <c r="N47" i="27"/>
  <c r="M47" i="27"/>
  <c r="L47" i="27"/>
  <c r="Q47" i="27" s="1"/>
  <c r="K47" i="27"/>
  <c r="P47" i="27" s="1"/>
  <c r="J47" i="27"/>
  <c r="S46" i="27"/>
  <c r="R46" i="27"/>
  <c r="O46" i="27"/>
  <c r="N46" i="27"/>
  <c r="M46" i="27"/>
  <c r="L46" i="27"/>
  <c r="Q46" i="27" s="1"/>
  <c r="K46" i="27"/>
  <c r="P46" i="27" s="1"/>
  <c r="J46" i="27"/>
  <c r="S45" i="27"/>
  <c r="R45" i="27"/>
  <c r="O45" i="27"/>
  <c r="N45" i="27"/>
  <c r="M45" i="27"/>
  <c r="L45" i="27"/>
  <c r="Q45" i="27" s="1"/>
  <c r="K45" i="27"/>
  <c r="P45" i="27" s="1"/>
  <c r="J45" i="27"/>
  <c r="S44" i="27"/>
  <c r="R44" i="27"/>
  <c r="O44" i="27"/>
  <c r="N44" i="27"/>
  <c r="M44" i="27"/>
  <c r="L44" i="27"/>
  <c r="Q44" i="27" s="1"/>
  <c r="K44" i="27"/>
  <c r="P44" i="27" s="1"/>
  <c r="J44" i="27"/>
  <c r="S43" i="27"/>
  <c r="R43" i="27"/>
  <c r="O43" i="27"/>
  <c r="N43" i="27"/>
  <c r="M43" i="27"/>
  <c r="L43" i="27"/>
  <c r="Q43" i="27" s="1"/>
  <c r="K43" i="27"/>
  <c r="P43" i="27" s="1"/>
  <c r="J43" i="27"/>
  <c r="S42" i="27"/>
  <c r="R42" i="27"/>
  <c r="O42" i="27"/>
  <c r="N42" i="27"/>
  <c r="M42" i="27"/>
  <c r="L42" i="27"/>
  <c r="Q42" i="27" s="1"/>
  <c r="K42" i="27"/>
  <c r="P42" i="27" s="1"/>
  <c r="J42" i="27"/>
  <c r="S41" i="27"/>
  <c r="R41" i="27"/>
  <c r="O41" i="27"/>
  <c r="N41" i="27"/>
  <c r="M41" i="27"/>
  <c r="L41" i="27"/>
  <c r="Q41" i="27" s="1"/>
  <c r="K41" i="27"/>
  <c r="P41" i="27" s="1"/>
  <c r="J41" i="27"/>
  <c r="S40" i="27"/>
  <c r="R40" i="27"/>
  <c r="O40" i="27"/>
  <c r="N40" i="27"/>
  <c r="M40" i="27"/>
  <c r="L40" i="27"/>
  <c r="Q40" i="27" s="1"/>
  <c r="K40" i="27"/>
  <c r="P40" i="27" s="1"/>
  <c r="J40" i="27"/>
  <c r="S39" i="27"/>
  <c r="R39" i="27"/>
  <c r="O39" i="27"/>
  <c r="N39" i="27"/>
  <c r="M39" i="27"/>
  <c r="L39" i="27"/>
  <c r="Q39" i="27" s="1"/>
  <c r="K39" i="27"/>
  <c r="P39" i="27" s="1"/>
  <c r="J39" i="27"/>
  <c r="S38" i="27"/>
  <c r="R38" i="27"/>
  <c r="O38" i="27"/>
  <c r="N38" i="27"/>
  <c r="M38" i="27"/>
  <c r="L38" i="27"/>
  <c r="Q38" i="27" s="1"/>
  <c r="K38" i="27"/>
  <c r="P38" i="27" s="1"/>
  <c r="J38" i="27"/>
  <c r="S37" i="27"/>
  <c r="R37" i="27"/>
  <c r="O37" i="27"/>
  <c r="N37" i="27"/>
  <c r="M37" i="27"/>
  <c r="L37" i="27"/>
  <c r="Q37" i="27" s="1"/>
  <c r="K37" i="27"/>
  <c r="P37" i="27" s="1"/>
  <c r="J37" i="27"/>
  <c r="S36" i="27"/>
  <c r="R36" i="27"/>
  <c r="O36" i="27"/>
  <c r="N36" i="27"/>
  <c r="M36" i="27"/>
  <c r="L36" i="27"/>
  <c r="Q36" i="27" s="1"/>
  <c r="K36" i="27"/>
  <c r="P36" i="27" s="1"/>
  <c r="J36" i="27"/>
  <c r="S35" i="27"/>
  <c r="R35" i="27"/>
  <c r="O35" i="27"/>
  <c r="N35" i="27"/>
  <c r="M35" i="27"/>
  <c r="L35" i="27"/>
  <c r="Q35" i="27" s="1"/>
  <c r="K35" i="27"/>
  <c r="P35" i="27" s="1"/>
  <c r="J35" i="27"/>
  <c r="S34" i="27"/>
  <c r="R34" i="27"/>
  <c r="O34" i="27"/>
  <c r="N34" i="27"/>
  <c r="M34" i="27"/>
  <c r="L34" i="27"/>
  <c r="Q34" i="27" s="1"/>
  <c r="K34" i="27"/>
  <c r="P34" i="27" s="1"/>
  <c r="J34" i="27"/>
  <c r="S33" i="27"/>
  <c r="R33" i="27"/>
  <c r="O33" i="27"/>
  <c r="N33" i="27"/>
  <c r="M33" i="27"/>
  <c r="L33" i="27"/>
  <c r="Q33" i="27" s="1"/>
  <c r="K33" i="27"/>
  <c r="P33" i="27" s="1"/>
  <c r="J33" i="27"/>
  <c r="S32" i="27"/>
  <c r="R32" i="27"/>
  <c r="O32" i="27"/>
  <c r="N32" i="27"/>
  <c r="M32" i="27"/>
  <c r="L32" i="27"/>
  <c r="Q32" i="27" s="1"/>
  <c r="K32" i="27"/>
  <c r="P32" i="27" s="1"/>
  <c r="J32" i="27"/>
  <c r="N31" i="27"/>
  <c r="S31" i="27" s="1"/>
  <c r="M31" i="27"/>
  <c r="R31" i="27" s="1"/>
  <c r="L31" i="27"/>
  <c r="Q31" i="27" s="1"/>
  <c r="K31" i="27"/>
  <c r="P31" i="27" s="1"/>
  <c r="J31" i="27"/>
  <c r="O31" i="27" s="1"/>
  <c r="N30" i="27"/>
  <c r="S30" i="27" s="1"/>
  <c r="M30" i="27"/>
  <c r="R30" i="27" s="1"/>
  <c r="L30" i="27"/>
  <c r="Q30" i="27" s="1"/>
  <c r="K30" i="27"/>
  <c r="P30" i="27" s="1"/>
  <c r="J30" i="27"/>
  <c r="O30" i="27" s="1"/>
  <c r="O29" i="27"/>
  <c r="N29" i="27"/>
  <c r="S29" i="27" s="1"/>
  <c r="M29" i="27"/>
  <c r="R29" i="27" s="1"/>
  <c r="L29" i="27"/>
  <c r="Q29" i="27" s="1"/>
  <c r="K29" i="27"/>
  <c r="P29" i="27" s="1"/>
  <c r="J29" i="27"/>
  <c r="O28" i="27"/>
  <c r="N28" i="27"/>
  <c r="S28" i="27" s="1"/>
  <c r="M28" i="27"/>
  <c r="R28" i="27" s="1"/>
  <c r="L28" i="27"/>
  <c r="Q28" i="27" s="1"/>
  <c r="K28" i="27"/>
  <c r="P28" i="27" s="1"/>
  <c r="J28" i="27"/>
  <c r="N27" i="27"/>
  <c r="S27" i="27" s="1"/>
  <c r="M27" i="27"/>
  <c r="R27" i="27" s="1"/>
  <c r="L27" i="27"/>
  <c r="Q27" i="27" s="1"/>
  <c r="K27" i="27"/>
  <c r="P27" i="27" s="1"/>
  <c r="J27" i="27"/>
  <c r="O27" i="27" s="1"/>
  <c r="N26" i="27"/>
  <c r="S26" i="27" s="1"/>
  <c r="M26" i="27"/>
  <c r="R26" i="27" s="1"/>
  <c r="L26" i="27"/>
  <c r="Q26" i="27" s="1"/>
  <c r="K26" i="27"/>
  <c r="P26" i="27" s="1"/>
  <c r="J26" i="27"/>
  <c r="O26" i="27" s="1"/>
  <c r="O25" i="27"/>
  <c r="N25" i="27"/>
  <c r="S25" i="27" s="1"/>
  <c r="M25" i="27"/>
  <c r="R25" i="27" s="1"/>
  <c r="L25" i="27"/>
  <c r="Q25" i="27" s="1"/>
  <c r="K25" i="27"/>
  <c r="P25" i="27" s="1"/>
  <c r="J25" i="27"/>
  <c r="O24" i="27"/>
  <c r="N24" i="27"/>
  <c r="S24" i="27" s="1"/>
  <c r="M24" i="27"/>
  <c r="R24" i="27" s="1"/>
  <c r="L24" i="27"/>
  <c r="Q24" i="27" s="1"/>
  <c r="K24" i="27"/>
  <c r="P24" i="27" s="1"/>
  <c r="J24" i="27"/>
  <c r="N23" i="27"/>
  <c r="S23" i="27" s="1"/>
  <c r="M23" i="27"/>
  <c r="R23" i="27" s="1"/>
  <c r="L23" i="27"/>
  <c r="Q23" i="27" s="1"/>
  <c r="K23" i="27"/>
  <c r="P23" i="27" s="1"/>
  <c r="J23" i="27"/>
  <c r="O23" i="27" s="1"/>
  <c r="N22" i="27"/>
  <c r="S22" i="27" s="1"/>
  <c r="M22" i="27"/>
  <c r="R22" i="27" s="1"/>
  <c r="L22" i="27"/>
  <c r="Q22" i="27" s="1"/>
  <c r="K22" i="27"/>
  <c r="P22" i="27" s="1"/>
  <c r="J22" i="27"/>
  <c r="O22" i="27" s="1"/>
  <c r="O21" i="27"/>
  <c r="N21" i="27"/>
  <c r="S21" i="27" s="1"/>
  <c r="M21" i="27"/>
  <c r="R21" i="27" s="1"/>
  <c r="L21" i="27"/>
  <c r="Q21" i="27" s="1"/>
  <c r="K21" i="27"/>
  <c r="P21" i="27" s="1"/>
  <c r="J21" i="27"/>
  <c r="O20" i="27"/>
  <c r="N20" i="27"/>
  <c r="S20" i="27" s="1"/>
  <c r="M20" i="27"/>
  <c r="R20" i="27" s="1"/>
  <c r="L20" i="27"/>
  <c r="Q20" i="27" s="1"/>
  <c r="K20" i="27"/>
  <c r="P20" i="27" s="1"/>
  <c r="J20" i="27"/>
  <c r="N19" i="27"/>
  <c r="S19" i="27" s="1"/>
  <c r="M19" i="27"/>
  <c r="R19" i="27" s="1"/>
  <c r="L19" i="27"/>
  <c r="Q19" i="27" s="1"/>
  <c r="K19" i="27"/>
  <c r="P19" i="27" s="1"/>
  <c r="J19" i="27"/>
  <c r="O19" i="27" s="1"/>
  <c r="N18" i="27"/>
  <c r="S18" i="27" s="1"/>
  <c r="M18" i="27"/>
  <c r="R18" i="27" s="1"/>
  <c r="L18" i="27"/>
  <c r="Q18" i="27" s="1"/>
  <c r="K18" i="27"/>
  <c r="P18" i="27" s="1"/>
  <c r="J18" i="27"/>
  <c r="O18" i="27" s="1"/>
  <c r="O17" i="27"/>
  <c r="N17" i="27"/>
  <c r="S17" i="27" s="1"/>
  <c r="M17" i="27"/>
  <c r="R17" i="27" s="1"/>
  <c r="L17" i="27"/>
  <c r="Q17" i="27" s="1"/>
  <c r="K17" i="27"/>
  <c r="P17" i="27" s="1"/>
  <c r="J17" i="27"/>
  <c r="O16" i="27"/>
  <c r="N16" i="27"/>
  <c r="S16" i="27" s="1"/>
  <c r="M16" i="27"/>
  <c r="R16" i="27" s="1"/>
  <c r="L16" i="27"/>
  <c r="Q16" i="27" s="1"/>
  <c r="K16" i="27"/>
  <c r="P16" i="27" s="1"/>
  <c r="J16" i="27"/>
  <c r="N15" i="27"/>
  <c r="S15" i="27" s="1"/>
  <c r="M15" i="27"/>
  <c r="R15" i="27" s="1"/>
  <c r="L15" i="27"/>
  <c r="Q15" i="27" s="1"/>
  <c r="K15" i="27"/>
  <c r="P15" i="27" s="1"/>
  <c r="J15" i="27"/>
  <c r="O15" i="27" s="1"/>
  <c r="N14" i="27"/>
  <c r="S14" i="27" s="1"/>
  <c r="M14" i="27"/>
  <c r="R14" i="27" s="1"/>
  <c r="L14" i="27"/>
  <c r="Q14" i="27" s="1"/>
  <c r="K14" i="27"/>
  <c r="P14" i="27" s="1"/>
  <c r="J14" i="27"/>
  <c r="O14" i="27" s="1"/>
  <c r="O13" i="27"/>
  <c r="N13" i="27"/>
  <c r="S13" i="27" s="1"/>
  <c r="M13" i="27"/>
  <c r="R13" i="27" s="1"/>
  <c r="L13" i="27"/>
  <c r="Q13" i="27" s="1"/>
  <c r="K13" i="27"/>
  <c r="P13" i="27" s="1"/>
  <c r="J13" i="27"/>
  <c r="O12" i="27"/>
  <c r="N12" i="27"/>
  <c r="S12" i="27" s="1"/>
  <c r="M12" i="27"/>
  <c r="R12" i="27" s="1"/>
  <c r="L12" i="27"/>
  <c r="Q12" i="27" s="1"/>
  <c r="K12" i="27"/>
  <c r="P12" i="27" s="1"/>
  <c r="J12" i="27"/>
  <c r="N11" i="27"/>
  <c r="S11" i="27" s="1"/>
  <c r="M11" i="27"/>
  <c r="R11" i="27" s="1"/>
  <c r="L11" i="27"/>
  <c r="Q11" i="27" s="1"/>
  <c r="K11" i="27"/>
  <c r="P11" i="27" s="1"/>
  <c r="J11" i="27"/>
  <c r="O11" i="27" s="1"/>
  <c r="N10" i="27"/>
  <c r="S10" i="27" s="1"/>
  <c r="M10" i="27"/>
  <c r="R10" i="27" s="1"/>
  <c r="L10" i="27"/>
  <c r="Q10" i="27" s="1"/>
  <c r="K10" i="27"/>
  <c r="P10" i="27" s="1"/>
  <c r="J10" i="27"/>
  <c r="O10" i="27" s="1"/>
  <c r="O108" i="27" l="1"/>
  <c r="O109" i="27" s="1"/>
  <c r="S108" i="27"/>
  <c r="S109" i="27" s="1"/>
  <c r="N108" i="28"/>
  <c r="N109" i="28" s="1"/>
  <c r="R108" i="28"/>
  <c r="R109" i="28" s="1"/>
  <c r="O108" i="28"/>
  <c r="O109" i="28" s="1"/>
  <c r="Q108" i="28"/>
  <c r="Q109" i="28" s="1"/>
  <c r="P108" i="28"/>
  <c r="P109" i="28" s="1"/>
  <c r="P108" i="27"/>
  <c r="P109" i="27" s="1"/>
  <c r="Q108" i="27"/>
  <c r="Q109" i="27" s="1"/>
  <c r="R108" i="27"/>
  <c r="R109" i="27" s="1"/>
  <c r="P23" i="25"/>
  <c r="P24" i="25"/>
  <c r="P25" i="25"/>
  <c r="P26" i="25"/>
  <c r="P22" i="25"/>
  <c r="O23" i="25"/>
  <c r="O24" i="25"/>
  <c r="O25" i="25"/>
  <c r="O26" i="25"/>
  <c r="O22" i="25"/>
  <c r="E23" i="25"/>
  <c r="E24" i="25"/>
  <c r="E25" i="25"/>
  <c r="E26" i="25"/>
  <c r="E27" i="25"/>
  <c r="E22" i="25"/>
  <c r="D23" i="25"/>
  <c r="D24" i="25"/>
  <c r="D25" i="25"/>
  <c r="D26" i="25"/>
  <c r="D22" i="25"/>
  <c r="N23" i="25"/>
  <c r="N24" i="25"/>
  <c r="N25" i="25"/>
  <c r="N26" i="25"/>
  <c r="N22" i="25"/>
  <c r="C23" i="25"/>
  <c r="C24" i="25"/>
  <c r="C25" i="25"/>
  <c r="C26" i="25"/>
  <c r="C22" i="25"/>
  <c r="D11" i="25"/>
  <c r="E11" i="25"/>
  <c r="N11" i="25"/>
  <c r="O11" i="25"/>
  <c r="P11" i="25"/>
  <c r="F10" i="13"/>
  <c r="G10" i="13"/>
  <c r="H10" i="13"/>
  <c r="I10" i="13"/>
  <c r="E10" i="13"/>
  <c r="O106" i="1"/>
  <c r="P106" i="1"/>
  <c r="Q106" i="1"/>
  <c r="R106" i="1"/>
  <c r="N106" i="1"/>
  <c r="N11" i="1"/>
  <c r="O11" i="1"/>
  <c r="P11" i="1"/>
  <c r="Q11" i="1"/>
  <c r="R11" i="1"/>
  <c r="N12" i="1"/>
  <c r="O12" i="1"/>
  <c r="P12" i="1"/>
  <c r="Q12" i="1"/>
  <c r="R12" i="1"/>
  <c r="N13" i="1"/>
  <c r="O13" i="1"/>
  <c r="P13" i="1"/>
  <c r="Q13" i="1"/>
  <c r="R13" i="1"/>
  <c r="N14" i="1"/>
  <c r="O14" i="1"/>
  <c r="P14" i="1"/>
  <c r="Q14" i="1"/>
  <c r="R14" i="1"/>
  <c r="N15" i="1"/>
  <c r="O15" i="1"/>
  <c r="P15" i="1"/>
  <c r="Q15" i="1"/>
  <c r="R15" i="1"/>
  <c r="N16" i="1"/>
  <c r="O16" i="1"/>
  <c r="P16" i="1"/>
  <c r="Q16" i="1"/>
  <c r="R16" i="1"/>
  <c r="N17" i="1"/>
  <c r="O17" i="1"/>
  <c r="P17" i="1"/>
  <c r="Q17" i="1"/>
  <c r="R17" i="1"/>
  <c r="N18" i="1"/>
  <c r="O18" i="1"/>
  <c r="P18" i="1"/>
  <c r="Q18" i="1"/>
  <c r="R18" i="1"/>
  <c r="N19" i="1"/>
  <c r="O19" i="1"/>
  <c r="P19" i="1"/>
  <c r="Q19" i="1"/>
  <c r="R19" i="1"/>
  <c r="N20" i="1"/>
  <c r="O20" i="1"/>
  <c r="P20" i="1"/>
  <c r="Q20" i="1"/>
  <c r="R20" i="1"/>
  <c r="N21" i="1"/>
  <c r="O21" i="1"/>
  <c r="P21" i="1"/>
  <c r="Q21" i="1"/>
  <c r="R21" i="1"/>
  <c r="N22" i="1"/>
  <c r="O22" i="1"/>
  <c r="P22" i="1"/>
  <c r="Q22" i="1"/>
  <c r="R22" i="1"/>
  <c r="N23" i="1"/>
  <c r="O23" i="1"/>
  <c r="P23" i="1"/>
  <c r="Q23" i="1"/>
  <c r="R23" i="1"/>
  <c r="N24" i="1"/>
  <c r="O24" i="1"/>
  <c r="P24" i="1"/>
  <c r="Q24" i="1"/>
  <c r="R24" i="1"/>
  <c r="N25" i="1"/>
  <c r="O25" i="1"/>
  <c r="P25" i="1"/>
  <c r="Q25" i="1"/>
  <c r="R25" i="1"/>
  <c r="N26" i="1"/>
  <c r="O26" i="1"/>
  <c r="P26" i="1"/>
  <c r="Q26" i="1"/>
  <c r="R26" i="1"/>
  <c r="N27" i="1"/>
  <c r="O27" i="1"/>
  <c r="P27" i="1"/>
  <c r="Q27" i="1"/>
  <c r="R27" i="1"/>
  <c r="N28" i="1"/>
  <c r="O28" i="1"/>
  <c r="P28" i="1"/>
  <c r="Q28" i="1"/>
  <c r="R28" i="1"/>
  <c r="N29" i="1"/>
  <c r="O29" i="1"/>
  <c r="P29" i="1"/>
  <c r="Q29" i="1"/>
  <c r="R29" i="1"/>
  <c r="N30" i="1"/>
  <c r="O30" i="1"/>
  <c r="P30" i="1"/>
  <c r="Q30" i="1"/>
  <c r="R30" i="1"/>
  <c r="N31" i="1"/>
  <c r="O31" i="1"/>
  <c r="P31" i="1"/>
  <c r="Q31" i="1"/>
  <c r="R31" i="1"/>
  <c r="N32" i="1"/>
  <c r="O32" i="1"/>
  <c r="P32" i="1"/>
  <c r="Q32" i="1"/>
  <c r="R32" i="1"/>
  <c r="N33" i="1"/>
  <c r="O33" i="1"/>
  <c r="P33" i="1"/>
  <c r="Q33" i="1"/>
  <c r="R33" i="1"/>
  <c r="N34" i="1"/>
  <c r="O34" i="1"/>
  <c r="P34" i="1"/>
  <c r="Q34" i="1"/>
  <c r="R34" i="1"/>
  <c r="N35" i="1"/>
  <c r="O35" i="1"/>
  <c r="P35" i="1"/>
  <c r="Q35" i="1"/>
  <c r="R35" i="1"/>
  <c r="N36" i="1"/>
  <c r="O36" i="1"/>
  <c r="P36" i="1"/>
  <c r="Q36" i="1"/>
  <c r="R36" i="1"/>
  <c r="N37" i="1"/>
  <c r="O37" i="1"/>
  <c r="P37" i="1"/>
  <c r="Q37" i="1"/>
  <c r="R37" i="1"/>
  <c r="N38" i="1"/>
  <c r="O38" i="1"/>
  <c r="P38" i="1"/>
  <c r="Q38" i="1"/>
  <c r="R38" i="1"/>
  <c r="N39" i="1"/>
  <c r="O39" i="1"/>
  <c r="P39" i="1"/>
  <c r="Q39" i="1"/>
  <c r="R39" i="1"/>
  <c r="N40" i="1"/>
  <c r="O40" i="1"/>
  <c r="P40" i="1"/>
  <c r="Q40" i="1"/>
  <c r="R40" i="1"/>
  <c r="N41" i="1"/>
  <c r="O41" i="1"/>
  <c r="P41" i="1"/>
  <c r="Q41" i="1"/>
  <c r="R41" i="1"/>
  <c r="N42" i="1"/>
  <c r="O42" i="1"/>
  <c r="P42" i="1"/>
  <c r="Q42" i="1"/>
  <c r="R42" i="1"/>
  <c r="N43" i="1"/>
  <c r="O43" i="1"/>
  <c r="P43" i="1"/>
  <c r="Q43" i="1"/>
  <c r="R43" i="1"/>
  <c r="N44" i="1"/>
  <c r="O44" i="1"/>
  <c r="P44" i="1"/>
  <c r="Q44" i="1"/>
  <c r="R44" i="1"/>
  <c r="N45" i="1"/>
  <c r="O45" i="1"/>
  <c r="P45" i="1"/>
  <c r="Q45" i="1"/>
  <c r="R45" i="1"/>
  <c r="N46" i="1"/>
  <c r="O46" i="1"/>
  <c r="P46" i="1"/>
  <c r="Q46" i="1"/>
  <c r="R46" i="1"/>
  <c r="N47" i="1"/>
  <c r="O47" i="1"/>
  <c r="P47" i="1"/>
  <c r="Q47" i="1"/>
  <c r="R47" i="1"/>
  <c r="N48" i="1"/>
  <c r="O48" i="1"/>
  <c r="P48" i="1"/>
  <c r="Q48" i="1"/>
  <c r="R48" i="1"/>
  <c r="N49" i="1"/>
  <c r="O49" i="1"/>
  <c r="P49" i="1"/>
  <c r="Q49" i="1"/>
  <c r="R49" i="1"/>
  <c r="N50" i="1"/>
  <c r="O50" i="1"/>
  <c r="P50" i="1"/>
  <c r="Q50" i="1"/>
  <c r="R50" i="1"/>
  <c r="N51" i="1"/>
  <c r="O51" i="1"/>
  <c r="P51" i="1"/>
  <c r="Q51" i="1"/>
  <c r="R51" i="1"/>
  <c r="N52" i="1"/>
  <c r="O52" i="1"/>
  <c r="P52" i="1"/>
  <c r="Q52" i="1"/>
  <c r="R52" i="1"/>
  <c r="N53" i="1"/>
  <c r="O53" i="1"/>
  <c r="P53" i="1"/>
  <c r="Q53" i="1"/>
  <c r="R53" i="1"/>
  <c r="N54" i="1"/>
  <c r="O54" i="1"/>
  <c r="P54" i="1"/>
  <c r="Q54" i="1"/>
  <c r="R54" i="1"/>
  <c r="N55" i="1"/>
  <c r="O55" i="1"/>
  <c r="P55" i="1"/>
  <c r="Q55" i="1"/>
  <c r="R55" i="1"/>
  <c r="N56" i="1"/>
  <c r="O56" i="1"/>
  <c r="P56" i="1"/>
  <c r="Q56" i="1"/>
  <c r="R56" i="1"/>
  <c r="N57" i="1"/>
  <c r="O57" i="1"/>
  <c r="P57" i="1"/>
  <c r="Q57" i="1"/>
  <c r="R57" i="1"/>
  <c r="N58" i="1"/>
  <c r="O58" i="1"/>
  <c r="P58" i="1"/>
  <c r="Q58" i="1"/>
  <c r="R58" i="1"/>
  <c r="N59" i="1"/>
  <c r="O59" i="1"/>
  <c r="P59" i="1"/>
  <c r="Q59" i="1"/>
  <c r="R59" i="1"/>
  <c r="N60" i="1"/>
  <c r="O60" i="1"/>
  <c r="P60" i="1"/>
  <c r="Q60" i="1"/>
  <c r="R60" i="1"/>
  <c r="N61" i="1"/>
  <c r="O61" i="1"/>
  <c r="P61" i="1"/>
  <c r="Q61" i="1"/>
  <c r="R61" i="1"/>
  <c r="N62" i="1"/>
  <c r="O62" i="1"/>
  <c r="P62" i="1"/>
  <c r="Q62" i="1"/>
  <c r="R62" i="1"/>
  <c r="N63" i="1"/>
  <c r="O63" i="1"/>
  <c r="P63" i="1"/>
  <c r="Q63" i="1"/>
  <c r="R63" i="1"/>
  <c r="N64" i="1"/>
  <c r="O64" i="1"/>
  <c r="P64" i="1"/>
  <c r="Q64" i="1"/>
  <c r="R64" i="1"/>
  <c r="N65" i="1"/>
  <c r="O65" i="1"/>
  <c r="P65" i="1"/>
  <c r="Q65" i="1"/>
  <c r="R65" i="1"/>
  <c r="N66" i="1"/>
  <c r="O66" i="1"/>
  <c r="P66" i="1"/>
  <c r="Q66" i="1"/>
  <c r="R66" i="1"/>
  <c r="N67" i="1"/>
  <c r="O67" i="1"/>
  <c r="P67" i="1"/>
  <c r="Q67" i="1"/>
  <c r="R67" i="1"/>
  <c r="N68" i="1"/>
  <c r="O68" i="1"/>
  <c r="P68" i="1"/>
  <c r="Q68" i="1"/>
  <c r="R68" i="1"/>
  <c r="N69" i="1"/>
  <c r="O69" i="1"/>
  <c r="P69" i="1"/>
  <c r="Q69" i="1"/>
  <c r="R69" i="1"/>
  <c r="N70" i="1"/>
  <c r="O70" i="1"/>
  <c r="P70" i="1"/>
  <c r="Q70" i="1"/>
  <c r="R70" i="1"/>
  <c r="N71" i="1"/>
  <c r="O71" i="1"/>
  <c r="P71" i="1"/>
  <c r="Q71" i="1"/>
  <c r="R71" i="1"/>
  <c r="N72" i="1"/>
  <c r="O72" i="1"/>
  <c r="P72" i="1"/>
  <c r="Q72" i="1"/>
  <c r="R72" i="1"/>
  <c r="N73" i="1"/>
  <c r="O73" i="1"/>
  <c r="P73" i="1"/>
  <c r="Q73" i="1"/>
  <c r="R73" i="1"/>
  <c r="N74" i="1"/>
  <c r="O74" i="1"/>
  <c r="P74" i="1"/>
  <c r="Q74" i="1"/>
  <c r="R74" i="1"/>
  <c r="N75" i="1"/>
  <c r="O75" i="1"/>
  <c r="P75" i="1"/>
  <c r="Q75" i="1"/>
  <c r="R75" i="1"/>
  <c r="N76" i="1"/>
  <c r="O76" i="1"/>
  <c r="P76" i="1"/>
  <c r="Q76" i="1"/>
  <c r="R76" i="1"/>
  <c r="N77" i="1"/>
  <c r="O77" i="1"/>
  <c r="P77" i="1"/>
  <c r="Q77" i="1"/>
  <c r="R77" i="1"/>
  <c r="N78" i="1"/>
  <c r="O78" i="1"/>
  <c r="P78" i="1"/>
  <c r="Q78" i="1"/>
  <c r="R78" i="1"/>
  <c r="N79" i="1"/>
  <c r="O79" i="1"/>
  <c r="P79" i="1"/>
  <c r="Q79" i="1"/>
  <c r="R79" i="1"/>
  <c r="N80" i="1"/>
  <c r="O80" i="1"/>
  <c r="P80" i="1"/>
  <c r="Q80" i="1"/>
  <c r="R80" i="1"/>
  <c r="N81" i="1"/>
  <c r="O81" i="1"/>
  <c r="P81" i="1"/>
  <c r="Q81" i="1"/>
  <c r="R81" i="1"/>
  <c r="N82" i="1"/>
  <c r="O82" i="1"/>
  <c r="P82" i="1"/>
  <c r="Q82" i="1"/>
  <c r="R82" i="1"/>
  <c r="N83" i="1"/>
  <c r="O83" i="1"/>
  <c r="P83" i="1"/>
  <c r="Q83" i="1"/>
  <c r="R83" i="1"/>
  <c r="N84" i="1"/>
  <c r="O84" i="1"/>
  <c r="P84" i="1"/>
  <c r="Q84" i="1"/>
  <c r="R84" i="1"/>
  <c r="N85" i="1"/>
  <c r="O85" i="1"/>
  <c r="P85" i="1"/>
  <c r="Q85" i="1"/>
  <c r="R85" i="1"/>
  <c r="N86" i="1"/>
  <c r="O86" i="1"/>
  <c r="P86" i="1"/>
  <c r="Q86" i="1"/>
  <c r="R86" i="1"/>
  <c r="N87" i="1"/>
  <c r="O87" i="1"/>
  <c r="P87" i="1"/>
  <c r="Q87" i="1"/>
  <c r="R87" i="1"/>
  <c r="N88" i="1"/>
  <c r="O88" i="1"/>
  <c r="P88" i="1"/>
  <c r="Q88" i="1"/>
  <c r="R88" i="1"/>
  <c r="N89" i="1"/>
  <c r="O89" i="1"/>
  <c r="P89" i="1"/>
  <c r="Q89" i="1"/>
  <c r="R89" i="1"/>
  <c r="N90" i="1"/>
  <c r="O90" i="1"/>
  <c r="P90" i="1"/>
  <c r="Q90" i="1"/>
  <c r="R90" i="1"/>
  <c r="N91" i="1"/>
  <c r="O91" i="1"/>
  <c r="P91" i="1"/>
  <c r="Q91" i="1"/>
  <c r="R91" i="1"/>
  <c r="N92" i="1"/>
  <c r="O92" i="1"/>
  <c r="P92" i="1"/>
  <c r="Q92" i="1"/>
  <c r="R92" i="1"/>
  <c r="N93" i="1"/>
  <c r="O93" i="1"/>
  <c r="P93" i="1"/>
  <c r="Q93" i="1"/>
  <c r="R93" i="1"/>
  <c r="N94" i="1"/>
  <c r="O94" i="1"/>
  <c r="P94" i="1"/>
  <c r="Q94" i="1"/>
  <c r="R94" i="1"/>
  <c r="N95" i="1"/>
  <c r="O95" i="1"/>
  <c r="P95" i="1"/>
  <c r="Q95" i="1"/>
  <c r="R95" i="1"/>
  <c r="N96" i="1"/>
  <c r="O96" i="1"/>
  <c r="P96" i="1"/>
  <c r="Q96" i="1"/>
  <c r="R96" i="1"/>
  <c r="N97" i="1"/>
  <c r="O97" i="1"/>
  <c r="P97" i="1"/>
  <c r="Q97" i="1"/>
  <c r="R97" i="1"/>
  <c r="N98" i="1"/>
  <c r="O98" i="1"/>
  <c r="P98" i="1"/>
  <c r="Q98" i="1"/>
  <c r="R98" i="1"/>
  <c r="N99" i="1"/>
  <c r="O99" i="1"/>
  <c r="P99" i="1"/>
  <c r="Q99" i="1"/>
  <c r="R99" i="1"/>
  <c r="N100" i="1"/>
  <c r="O100" i="1"/>
  <c r="P100" i="1"/>
  <c r="Q100" i="1"/>
  <c r="R100" i="1"/>
  <c r="N101" i="1"/>
  <c r="O101" i="1"/>
  <c r="P101" i="1"/>
  <c r="Q101" i="1"/>
  <c r="R101" i="1"/>
  <c r="N102" i="1"/>
  <c r="O102" i="1"/>
  <c r="P102" i="1"/>
  <c r="Q102" i="1"/>
  <c r="R102" i="1"/>
  <c r="N103" i="1"/>
  <c r="O103" i="1"/>
  <c r="P103" i="1"/>
  <c r="Q103" i="1"/>
  <c r="R103" i="1"/>
  <c r="N104" i="1"/>
  <c r="O104" i="1"/>
  <c r="P104" i="1"/>
  <c r="Q104" i="1"/>
  <c r="R104" i="1"/>
  <c r="N105" i="1"/>
  <c r="O105" i="1"/>
  <c r="P105" i="1"/>
  <c r="Q105" i="1"/>
  <c r="R105" i="1"/>
  <c r="O10" i="1"/>
  <c r="P10" i="1"/>
  <c r="Q10" i="1"/>
  <c r="R10" i="1"/>
  <c r="N10" i="1"/>
  <c r="Q108" i="1" l="1"/>
  <c r="Q109" i="1" s="1"/>
  <c r="N108" i="1"/>
  <c r="N109" i="1" s="1"/>
  <c r="P108" i="1"/>
  <c r="P109" i="1" s="1"/>
  <c r="O108" i="1"/>
  <c r="O109" i="1" s="1"/>
  <c r="R108" i="1"/>
  <c r="R109" i="1" s="1"/>
  <c r="P28" i="25" l="1"/>
  <c r="O28" i="25"/>
  <c r="C11" i="25"/>
  <c r="N27" i="25" l="1"/>
  <c r="D27" i="25"/>
  <c r="C27" i="25"/>
  <c r="D28" i="25" l="1"/>
  <c r="C28" i="25"/>
  <c r="N28" i="25"/>
  <c r="E28" i="25"/>
  <c r="I47" i="21" l="1"/>
  <c r="I46" i="21"/>
  <c r="I45" i="21"/>
  <c r="I44" i="21"/>
  <c r="I43" i="21"/>
  <c r="H44" i="21"/>
  <c r="H45" i="21"/>
  <c r="H46" i="21"/>
  <c r="H47" i="21"/>
  <c r="D43" i="21"/>
  <c r="E43" i="21"/>
  <c r="F43" i="21"/>
  <c r="G43" i="21"/>
  <c r="H43" i="21"/>
  <c r="D44" i="21"/>
  <c r="E44" i="21"/>
  <c r="F44" i="21"/>
  <c r="G44" i="21"/>
  <c r="D45" i="21"/>
  <c r="E45" i="21"/>
  <c r="F45" i="21"/>
  <c r="G45" i="21"/>
  <c r="D46" i="21"/>
  <c r="E46" i="21"/>
  <c r="F46" i="21"/>
  <c r="G46" i="21"/>
  <c r="D47" i="21"/>
  <c r="E47" i="21"/>
  <c r="F47" i="21"/>
  <c r="G47" i="21"/>
  <c r="G48" i="21" l="1"/>
  <c r="F48" i="21"/>
  <c r="D48" i="21"/>
  <c r="E48" i="21"/>
  <c r="N30" i="26" l="1"/>
  <c r="K30" i="26"/>
  <c r="I30" i="26"/>
  <c r="C30" i="26"/>
  <c r="K29" i="26"/>
  <c r="I29" i="26"/>
  <c r="F29" i="26"/>
  <c r="C29" i="26"/>
  <c r="N28" i="26"/>
  <c r="N31" i="26" s="1"/>
  <c r="K28" i="26"/>
  <c r="K31" i="26" s="1"/>
  <c r="I28" i="26"/>
  <c r="F28" i="26"/>
  <c r="C28" i="26"/>
  <c r="C27" i="26"/>
  <c r="I26" i="26"/>
  <c r="F26" i="26"/>
  <c r="F31" i="26" s="1"/>
  <c r="C26" i="26"/>
  <c r="I25" i="26"/>
  <c r="I31" i="26" s="1"/>
  <c r="C25" i="26"/>
  <c r="C31" i="26" l="1"/>
  <c r="G64" i="12"/>
  <c r="H60" i="12"/>
  <c r="H66" i="12"/>
  <c r="H64" i="12"/>
  <c r="H62" i="12"/>
  <c r="H58" i="12"/>
  <c r="H54" i="12"/>
  <c r="H50" i="12"/>
  <c r="H46" i="12"/>
  <c r="H42" i="12"/>
  <c r="H38" i="12"/>
  <c r="H34" i="12"/>
  <c r="H30" i="12"/>
  <c r="H26" i="12"/>
  <c r="H22" i="12"/>
  <c r="H18" i="12"/>
  <c r="H14" i="12"/>
  <c r="H10" i="12"/>
  <c r="G60" i="12"/>
  <c r="G65" i="12"/>
  <c r="G61" i="12"/>
  <c r="G57" i="12"/>
  <c r="G56" i="12"/>
  <c r="G53" i="12"/>
  <c r="G52" i="12"/>
  <c r="G49" i="12"/>
  <c r="G45" i="12"/>
  <c r="G44" i="12"/>
  <c r="G40" i="12"/>
  <c r="G36" i="12"/>
  <c r="G31" i="12"/>
  <c r="G30" i="12"/>
  <c r="G26" i="12"/>
  <c r="G23" i="12"/>
  <c r="G19" i="12"/>
  <c r="G15" i="12"/>
  <c r="G14" i="12"/>
  <c r="G10" i="12"/>
  <c r="G106" i="12"/>
  <c r="G102" i="12"/>
  <c r="G98" i="12"/>
  <c r="G94" i="12"/>
  <c r="G90" i="12"/>
  <c r="G86" i="12"/>
  <c r="G81" i="12"/>
  <c r="G77" i="12"/>
  <c r="G71" i="12"/>
  <c r="G67" i="12"/>
  <c r="G63" i="12"/>
  <c r="G55" i="12"/>
  <c r="G59" i="12"/>
  <c r="G51" i="12"/>
  <c r="G48" i="12"/>
  <c r="G47" i="12"/>
  <c r="G43" i="12"/>
  <c r="G39" i="12"/>
  <c r="G35" i="12"/>
  <c r="G29" i="12"/>
  <c r="G25" i="12"/>
  <c r="G21" i="12"/>
  <c r="G17" i="12"/>
  <c r="G13" i="12"/>
  <c r="K8" i="12"/>
  <c r="L8" i="12"/>
  <c r="M8" i="12"/>
  <c r="N8" i="12"/>
  <c r="O8" i="12"/>
  <c r="J8" i="12"/>
  <c r="D7" i="16"/>
  <c r="J7" i="16" s="1"/>
  <c r="P7" i="16" s="1"/>
  <c r="D8" i="16"/>
  <c r="E8" i="16" s="1"/>
  <c r="F8" i="16" s="1"/>
  <c r="L8" i="16" s="1"/>
  <c r="R8" i="16" s="1"/>
  <c r="D9" i="16"/>
  <c r="E9" i="16" s="1"/>
  <c r="D10" i="16"/>
  <c r="J10" i="16" s="1"/>
  <c r="P10" i="16" s="1"/>
  <c r="D11" i="16"/>
  <c r="E11" i="16" s="1"/>
  <c r="F11" i="16" s="1"/>
  <c r="G11" i="16" s="1"/>
  <c r="M11" i="16" s="1"/>
  <c r="S11" i="16" s="1"/>
  <c r="D12" i="16"/>
  <c r="E12" i="16" s="1"/>
  <c r="F12" i="16" s="1"/>
  <c r="L12" i="16" s="1"/>
  <c r="R12" i="16" s="1"/>
  <c r="D13" i="16"/>
  <c r="D14" i="16"/>
  <c r="J14" i="16" s="1"/>
  <c r="P14" i="16" s="1"/>
  <c r="D15" i="16"/>
  <c r="D16" i="16"/>
  <c r="J16" i="16" s="1"/>
  <c r="P16" i="16" s="1"/>
  <c r="D17" i="16"/>
  <c r="J17" i="16" s="1"/>
  <c r="P17" i="16" s="1"/>
  <c r="D18" i="16"/>
  <c r="J18" i="16" s="1"/>
  <c r="P18" i="16" s="1"/>
  <c r="D19" i="16"/>
  <c r="E19" i="16" s="1"/>
  <c r="K19" i="16" s="1"/>
  <c r="Q19" i="16" s="1"/>
  <c r="D20" i="16"/>
  <c r="E20" i="16" s="1"/>
  <c r="K20" i="16" s="1"/>
  <c r="Q20" i="16" s="1"/>
  <c r="D21" i="16"/>
  <c r="J21" i="16" s="1"/>
  <c r="P21" i="16" s="1"/>
  <c r="D22" i="16"/>
  <c r="D23" i="16"/>
  <c r="E23" i="16" s="1"/>
  <c r="D24" i="16"/>
  <c r="D25" i="16"/>
  <c r="D26" i="16"/>
  <c r="D27" i="16"/>
  <c r="J27" i="16" s="1"/>
  <c r="P27" i="16" s="1"/>
  <c r="D28" i="16"/>
  <c r="J28" i="16" s="1"/>
  <c r="P28" i="16" s="1"/>
  <c r="D29" i="16"/>
  <c r="D30" i="16"/>
  <c r="J30" i="16" s="1"/>
  <c r="P30" i="16" s="1"/>
  <c r="D31" i="16"/>
  <c r="E31" i="16" s="1"/>
  <c r="D32" i="16"/>
  <c r="E32" i="16" s="1"/>
  <c r="K32" i="16" s="1"/>
  <c r="Q32" i="16" s="1"/>
  <c r="D33" i="16"/>
  <c r="J33" i="16" s="1"/>
  <c r="P33" i="16" s="1"/>
  <c r="D34" i="16"/>
  <c r="J34" i="16" s="1"/>
  <c r="P34" i="16" s="1"/>
  <c r="D35" i="16"/>
  <c r="E35" i="16" s="1"/>
  <c r="K35" i="16" s="1"/>
  <c r="Q35" i="16" s="1"/>
  <c r="D36" i="16"/>
  <c r="E36" i="16" s="1"/>
  <c r="K36" i="16" s="1"/>
  <c r="Q36" i="16" s="1"/>
  <c r="D37" i="16"/>
  <c r="E37" i="16" s="1"/>
  <c r="D38" i="16"/>
  <c r="E38" i="16" s="1"/>
  <c r="K38" i="16" s="1"/>
  <c r="Q38" i="16" s="1"/>
  <c r="D39" i="16"/>
  <c r="J39" i="16" s="1"/>
  <c r="P39" i="16" s="1"/>
  <c r="D40" i="16"/>
  <c r="E40" i="16" s="1"/>
  <c r="D41" i="16"/>
  <c r="D42" i="16"/>
  <c r="J42" i="16" s="1"/>
  <c r="P42" i="16" s="1"/>
  <c r="D43" i="16"/>
  <c r="E43" i="16" s="1"/>
  <c r="F43" i="16" s="1"/>
  <c r="D44" i="16"/>
  <c r="D45" i="16"/>
  <c r="E45" i="16" s="1"/>
  <c r="F45" i="16" s="1"/>
  <c r="D46" i="16"/>
  <c r="J46" i="16" s="1"/>
  <c r="P46" i="16" s="1"/>
  <c r="D47" i="16"/>
  <c r="D48" i="16"/>
  <c r="E48" i="16" s="1"/>
  <c r="D49" i="16"/>
  <c r="E49" i="16" s="1"/>
  <c r="K49" i="16" s="1"/>
  <c r="Q49" i="16" s="1"/>
  <c r="D50" i="16"/>
  <c r="D51" i="16"/>
  <c r="E51" i="16" s="1"/>
  <c r="K51" i="16" s="1"/>
  <c r="Q51" i="16" s="1"/>
  <c r="D52" i="16"/>
  <c r="D53" i="16"/>
  <c r="D54" i="16"/>
  <c r="D55" i="16"/>
  <c r="J55" i="16" s="1"/>
  <c r="P55" i="16" s="1"/>
  <c r="D56" i="16"/>
  <c r="D57" i="16"/>
  <c r="E57" i="16" s="1"/>
  <c r="K57" i="16" s="1"/>
  <c r="Q57" i="16" s="1"/>
  <c r="D58" i="16"/>
  <c r="J58" i="16" s="1"/>
  <c r="P58" i="16" s="1"/>
  <c r="D59" i="16"/>
  <c r="D60" i="16"/>
  <c r="E60" i="16" s="1"/>
  <c r="K60" i="16" s="1"/>
  <c r="Q60" i="16" s="1"/>
  <c r="D61" i="16"/>
  <c r="J61" i="16" s="1"/>
  <c r="P61" i="16" s="1"/>
  <c r="D62" i="16"/>
  <c r="J62" i="16" s="1"/>
  <c r="P62" i="16" s="1"/>
  <c r="D63" i="16"/>
  <c r="J63" i="16" s="1"/>
  <c r="P63" i="16" s="1"/>
  <c r="D64" i="16"/>
  <c r="E64" i="16" s="1"/>
  <c r="F64" i="16" s="1"/>
  <c r="L64" i="16" s="1"/>
  <c r="R64" i="16" s="1"/>
  <c r="D65" i="16"/>
  <c r="E65" i="16" s="1"/>
  <c r="D66" i="16"/>
  <c r="D67" i="16"/>
  <c r="D68" i="16"/>
  <c r="D69" i="16"/>
  <c r="J69" i="16" s="1"/>
  <c r="P69" i="16" s="1"/>
  <c r="D70" i="16"/>
  <c r="D71" i="16"/>
  <c r="D72" i="16"/>
  <c r="E72" i="16" s="1"/>
  <c r="K72" i="16" s="1"/>
  <c r="Q72" i="16" s="1"/>
  <c r="D73" i="16"/>
  <c r="D74" i="16"/>
  <c r="J74" i="16" s="1"/>
  <c r="P74" i="16" s="1"/>
  <c r="D75" i="16"/>
  <c r="E75" i="16" s="1"/>
  <c r="F75" i="16" s="1"/>
  <c r="L75" i="16" s="1"/>
  <c r="R75" i="16" s="1"/>
  <c r="D76" i="16"/>
  <c r="D77" i="16"/>
  <c r="E77" i="16" s="1"/>
  <c r="D78" i="16"/>
  <c r="J78" i="16" s="1"/>
  <c r="P78" i="16" s="1"/>
  <c r="D79" i="16"/>
  <c r="D80" i="16"/>
  <c r="D81" i="16"/>
  <c r="J81" i="16" s="1"/>
  <c r="P81" i="16" s="1"/>
  <c r="D82" i="16"/>
  <c r="J82" i="16" s="1"/>
  <c r="P82" i="16" s="1"/>
  <c r="D83" i="16"/>
  <c r="D84" i="16"/>
  <c r="J84" i="16" s="1"/>
  <c r="P84" i="16" s="1"/>
  <c r="D85" i="16"/>
  <c r="D86" i="16"/>
  <c r="E86" i="16" s="1"/>
  <c r="K86" i="16" s="1"/>
  <c r="Q86" i="16" s="1"/>
  <c r="D87" i="16"/>
  <c r="D88" i="16"/>
  <c r="D89" i="16"/>
  <c r="D90" i="16"/>
  <c r="J90" i="16" s="1"/>
  <c r="P90" i="16" s="1"/>
  <c r="D91" i="16"/>
  <c r="E91" i="16" s="1"/>
  <c r="F91" i="16" s="1"/>
  <c r="G91" i="16" s="1"/>
  <c r="D92" i="16"/>
  <c r="E92" i="16" s="1"/>
  <c r="D93" i="16"/>
  <c r="E93" i="16" s="1"/>
  <c r="F93" i="16" s="1"/>
  <c r="G93" i="16" s="1"/>
  <c r="H93" i="16" s="1"/>
  <c r="I93" i="16" s="1"/>
  <c r="O93" i="16" s="1"/>
  <c r="U93" i="16" s="1"/>
  <c r="D94" i="16"/>
  <c r="J94" i="16" s="1"/>
  <c r="P94" i="16" s="1"/>
  <c r="D95" i="16"/>
  <c r="D96" i="16"/>
  <c r="D97" i="16"/>
  <c r="J97" i="16" s="1"/>
  <c r="P97" i="16" s="1"/>
  <c r="D98" i="16"/>
  <c r="E98" i="16" s="1"/>
  <c r="F98" i="16" s="1"/>
  <c r="L98" i="16" s="1"/>
  <c r="R98" i="16" s="1"/>
  <c r="D99" i="16"/>
  <c r="D100" i="16"/>
  <c r="D101" i="16"/>
  <c r="J101" i="16" s="1"/>
  <c r="P101" i="16" s="1"/>
  <c r="D102" i="16"/>
  <c r="D103" i="16"/>
  <c r="J103" i="16" s="1"/>
  <c r="P103" i="16" s="1"/>
  <c r="D104" i="16"/>
  <c r="D105" i="16"/>
  <c r="J105" i="16" s="1"/>
  <c r="P105" i="16" s="1"/>
  <c r="D106" i="16"/>
  <c r="J106" i="16" s="1"/>
  <c r="P106" i="16" s="1"/>
  <c r="D107" i="16"/>
  <c r="J107" i="16" s="1"/>
  <c r="P107" i="16" s="1"/>
  <c r="D108" i="16"/>
  <c r="J108" i="16" s="1"/>
  <c r="P108" i="16" s="1"/>
  <c r="D109" i="16"/>
  <c r="J109" i="16" s="1"/>
  <c r="P109" i="16" s="1"/>
  <c r="D110" i="16"/>
  <c r="J110" i="16" s="1"/>
  <c r="P110" i="16" s="1"/>
  <c r="D111" i="16"/>
  <c r="J111" i="16" s="1"/>
  <c r="P111" i="16" s="1"/>
  <c r="D112" i="16"/>
  <c r="D113" i="16"/>
  <c r="E113" i="16" s="1"/>
  <c r="D114" i="16"/>
  <c r="D115" i="16"/>
  <c r="E115" i="16" s="1"/>
  <c r="K115" i="16" s="1"/>
  <c r="Q115" i="16" s="1"/>
  <c r="D116" i="16"/>
  <c r="J116" i="16" s="1"/>
  <c r="P116" i="16" s="1"/>
  <c r="D117" i="16"/>
  <c r="J117" i="16" s="1"/>
  <c r="P117" i="16" s="1"/>
  <c r="D118" i="16"/>
  <c r="D119" i="16"/>
  <c r="D120" i="16"/>
  <c r="E120" i="16" s="1"/>
  <c r="K120" i="16" s="1"/>
  <c r="Q120" i="16" s="1"/>
  <c r="D121" i="16"/>
  <c r="E121" i="16" s="1"/>
  <c r="K121" i="16" s="1"/>
  <c r="Q121" i="16" s="1"/>
  <c r="D122" i="16"/>
  <c r="D123" i="16"/>
  <c r="E123" i="16" s="1"/>
  <c r="F123" i="16" s="1"/>
  <c r="D124" i="16"/>
  <c r="J124" i="16" s="1"/>
  <c r="P124" i="16" s="1"/>
  <c r="D125" i="16"/>
  <c r="J125" i="16" s="1"/>
  <c r="P125" i="16" s="1"/>
  <c r="D6" i="16"/>
  <c r="J6" i="16" s="1"/>
  <c r="P6" i="16" s="1"/>
  <c r="B7" i="16"/>
  <c r="C7" i="16"/>
  <c r="B8" i="16"/>
  <c r="C8" i="16"/>
  <c r="B9" i="16"/>
  <c r="C9" i="16"/>
  <c r="B10" i="16"/>
  <c r="C10" i="16"/>
  <c r="B11" i="16"/>
  <c r="C11" i="16"/>
  <c r="B12" i="16"/>
  <c r="C12" i="16"/>
  <c r="B13" i="16"/>
  <c r="C13" i="16"/>
  <c r="B14" i="16"/>
  <c r="C14" i="16"/>
  <c r="B15" i="16"/>
  <c r="C15" i="16"/>
  <c r="B16" i="16"/>
  <c r="C16" i="16"/>
  <c r="B17" i="16"/>
  <c r="C17" i="16"/>
  <c r="B18" i="16"/>
  <c r="C18" i="16"/>
  <c r="B19" i="16"/>
  <c r="C19" i="16"/>
  <c r="B20" i="16"/>
  <c r="C20" i="16"/>
  <c r="B21" i="16"/>
  <c r="C21" i="16"/>
  <c r="B22" i="16"/>
  <c r="C22" i="16"/>
  <c r="B23" i="16"/>
  <c r="C23" i="16"/>
  <c r="B24" i="16"/>
  <c r="C24" i="16"/>
  <c r="B25" i="16"/>
  <c r="C25" i="16"/>
  <c r="B26" i="16"/>
  <c r="C26" i="16"/>
  <c r="B27" i="16"/>
  <c r="C27" i="16"/>
  <c r="B28" i="16"/>
  <c r="C28" i="16"/>
  <c r="B29" i="16"/>
  <c r="C29" i="16"/>
  <c r="B30" i="16"/>
  <c r="C30" i="16"/>
  <c r="B31" i="16"/>
  <c r="C31" i="16"/>
  <c r="B32" i="16"/>
  <c r="C32" i="16"/>
  <c r="B33" i="16"/>
  <c r="C33" i="16"/>
  <c r="B34" i="16"/>
  <c r="C34" i="16"/>
  <c r="B35" i="16"/>
  <c r="C35" i="16"/>
  <c r="B36" i="16"/>
  <c r="C36" i="16"/>
  <c r="B37" i="16"/>
  <c r="C37" i="16"/>
  <c r="B38" i="16"/>
  <c r="C38" i="16"/>
  <c r="B39" i="16"/>
  <c r="C39" i="16"/>
  <c r="B40" i="16"/>
  <c r="C40" i="16"/>
  <c r="B41" i="16"/>
  <c r="C41" i="16"/>
  <c r="B42" i="16"/>
  <c r="C42" i="16"/>
  <c r="B43" i="16"/>
  <c r="C43" i="16"/>
  <c r="B44" i="16"/>
  <c r="C44" i="16"/>
  <c r="B45" i="16"/>
  <c r="C45" i="16"/>
  <c r="B46" i="16"/>
  <c r="C46" i="16"/>
  <c r="B47" i="16"/>
  <c r="C47" i="16"/>
  <c r="B48" i="16"/>
  <c r="C48" i="16"/>
  <c r="B49" i="16"/>
  <c r="C49" i="16"/>
  <c r="B50" i="16"/>
  <c r="C50" i="16"/>
  <c r="B51" i="16"/>
  <c r="C51" i="16"/>
  <c r="B52" i="16"/>
  <c r="C52" i="16"/>
  <c r="B53" i="16"/>
  <c r="C53" i="16"/>
  <c r="B54" i="16"/>
  <c r="C54" i="16"/>
  <c r="B55" i="16"/>
  <c r="C55" i="16"/>
  <c r="B56" i="16"/>
  <c r="C56" i="16"/>
  <c r="B57" i="16"/>
  <c r="C57" i="16"/>
  <c r="B58" i="16"/>
  <c r="C58" i="16"/>
  <c r="B59" i="16"/>
  <c r="C59" i="16"/>
  <c r="B60" i="16"/>
  <c r="C60" i="16"/>
  <c r="B61" i="16"/>
  <c r="C61" i="16"/>
  <c r="B62" i="16"/>
  <c r="C62" i="16"/>
  <c r="B63" i="16"/>
  <c r="C63" i="16"/>
  <c r="B64" i="16"/>
  <c r="C64" i="16"/>
  <c r="B65" i="16"/>
  <c r="C65" i="16"/>
  <c r="B66" i="16"/>
  <c r="C66" i="16"/>
  <c r="B67" i="16"/>
  <c r="C67" i="16"/>
  <c r="B68" i="16"/>
  <c r="C68" i="16"/>
  <c r="B69" i="16"/>
  <c r="C69" i="16"/>
  <c r="B70" i="16"/>
  <c r="C70" i="16"/>
  <c r="B71" i="16"/>
  <c r="C71" i="16"/>
  <c r="B72" i="16"/>
  <c r="C72" i="16"/>
  <c r="B73" i="16"/>
  <c r="C73" i="16"/>
  <c r="B74" i="16"/>
  <c r="C74" i="16"/>
  <c r="B75" i="16"/>
  <c r="C75" i="16"/>
  <c r="B76" i="16"/>
  <c r="C76" i="16"/>
  <c r="B77" i="16"/>
  <c r="C77" i="16"/>
  <c r="B78" i="16"/>
  <c r="C78" i="16"/>
  <c r="B79" i="16"/>
  <c r="C79" i="16"/>
  <c r="B80" i="16"/>
  <c r="C80" i="16"/>
  <c r="B81" i="16"/>
  <c r="C81" i="16"/>
  <c r="B82" i="16"/>
  <c r="C82" i="16"/>
  <c r="B83" i="16"/>
  <c r="C83" i="16"/>
  <c r="B84" i="16"/>
  <c r="C84" i="16"/>
  <c r="B85" i="16"/>
  <c r="C85" i="16"/>
  <c r="B86" i="16"/>
  <c r="C86" i="16"/>
  <c r="B87" i="16"/>
  <c r="C87" i="16"/>
  <c r="B88" i="16"/>
  <c r="C88" i="16"/>
  <c r="B89" i="16"/>
  <c r="C89" i="16"/>
  <c r="B90" i="16"/>
  <c r="C90" i="16"/>
  <c r="B91" i="16"/>
  <c r="C91" i="16"/>
  <c r="B92" i="16"/>
  <c r="C92" i="16"/>
  <c r="B93" i="16"/>
  <c r="C93" i="16"/>
  <c r="B94" i="16"/>
  <c r="C94" i="16"/>
  <c r="B95" i="16"/>
  <c r="C95" i="16"/>
  <c r="B96" i="16"/>
  <c r="C96" i="16"/>
  <c r="B97" i="16"/>
  <c r="C97" i="16"/>
  <c r="B98" i="16"/>
  <c r="C98" i="16"/>
  <c r="B99" i="16"/>
  <c r="C99" i="16"/>
  <c r="B100" i="16"/>
  <c r="C100" i="16"/>
  <c r="B101" i="16"/>
  <c r="C101" i="16"/>
  <c r="B102" i="16"/>
  <c r="C102" i="16"/>
  <c r="B103" i="16"/>
  <c r="C103" i="16"/>
  <c r="B104" i="16"/>
  <c r="C104" i="16"/>
  <c r="B105" i="16"/>
  <c r="C105" i="16"/>
  <c r="B106" i="16"/>
  <c r="C106" i="16"/>
  <c r="B107" i="16"/>
  <c r="C107" i="16"/>
  <c r="B108" i="16"/>
  <c r="C108" i="16"/>
  <c r="B109" i="16"/>
  <c r="C109" i="16"/>
  <c r="B110" i="16"/>
  <c r="C110" i="16"/>
  <c r="B111" i="16"/>
  <c r="C111" i="16"/>
  <c r="B112" i="16"/>
  <c r="C112" i="16"/>
  <c r="B113" i="16"/>
  <c r="C113" i="16"/>
  <c r="B114" i="16"/>
  <c r="C114" i="16"/>
  <c r="B115" i="16"/>
  <c r="C115" i="16"/>
  <c r="B116" i="16"/>
  <c r="C116" i="16"/>
  <c r="B117" i="16"/>
  <c r="C117" i="16"/>
  <c r="B118" i="16"/>
  <c r="C118" i="16"/>
  <c r="B119" i="16"/>
  <c r="C119" i="16"/>
  <c r="B120" i="16"/>
  <c r="C120" i="16"/>
  <c r="B121" i="16"/>
  <c r="C121" i="16"/>
  <c r="B122" i="16"/>
  <c r="C122" i="16"/>
  <c r="B123" i="16"/>
  <c r="C123" i="16"/>
  <c r="B124" i="16"/>
  <c r="C124" i="16"/>
  <c r="B125" i="16"/>
  <c r="C125" i="16"/>
  <c r="A125" i="16"/>
  <c r="A8" i="16"/>
  <c r="A9" i="16"/>
  <c r="A10" i="16"/>
  <c r="A11" i="16"/>
  <c r="A12" i="16"/>
  <c r="A13" i="16"/>
  <c r="A14" i="16"/>
  <c r="A15" i="16"/>
  <c r="A16" i="16"/>
  <c r="A17" i="16"/>
  <c r="A18" i="16"/>
  <c r="A19" i="16"/>
  <c r="A20" i="16"/>
  <c r="A21" i="16"/>
  <c r="A22" i="16"/>
  <c r="A23" i="16"/>
  <c r="A24" i="16"/>
  <c r="A25" i="16"/>
  <c r="A26" i="16"/>
  <c r="A27" i="16"/>
  <c r="A28" i="16"/>
  <c r="A29" i="16"/>
  <c r="A30" i="16"/>
  <c r="A31" i="16"/>
  <c r="A32" i="16"/>
  <c r="A33" i="16"/>
  <c r="A34" i="16"/>
  <c r="A35" i="16"/>
  <c r="A36" i="16"/>
  <c r="A37" i="16"/>
  <c r="A38" i="16"/>
  <c r="A39" i="16"/>
  <c r="A40" i="16"/>
  <c r="A41" i="16"/>
  <c r="A42" i="16"/>
  <c r="A43" i="16"/>
  <c r="A44" i="16"/>
  <c r="A45" i="16"/>
  <c r="A46" i="16"/>
  <c r="A47" i="16"/>
  <c r="A48" i="16"/>
  <c r="A49" i="16"/>
  <c r="A50" i="16"/>
  <c r="A51" i="16"/>
  <c r="A52" i="16"/>
  <c r="A53" i="16"/>
  <c r="A54" i="16"/>
  <c r="A55" i="16"/>
  <c r="A56" i="16"/>
  <c r="A57" i="16"/>
  <c r="A58" i="16"/>
  <c r="A59" i="16"/>
  <c r="A60" i="16"/>
  <c r="A61" i="16"/>
  <c r="A62" i="16"/>
  <c r="A63" i="16"/>
  <c r="A64" i="16"/>
  <c r="A65" i="16"/>
  <c r="A66" i="16"/>
  <c r="A67" i="16"/>
  <c r="A68" i="16"/>
  <c r="A69" i="16"/>
  <c r="A70" i="16"/>
  <c r="A71" i="16"/>
  <c r="A72" i="16"/>
  <c r="A73" i="16"/>
  <c r="A74" i="16"/>
  <c r="A75" i="16"/>
  <c r="A76" i="16"/>
  <c r="A77" i="16"/>
  <c r="A78" i="16"/>
  <c r="A79" i="16"/>
  <c r="A80" i="16"/>
  <c r="A81" i="16"/>
  <c r="A82" i="16"/>
  <c r="A83" i="16"/>
  <c r="A84" i="16"/>
  <c r="A85" i="16"/>
  <c r="A86" i="16"/>
  <c r="A87" i="16"/>
  <c r="A88" i="16"/>
  <c r="A89" i="16"/>
  <c r="A90" i="16"/>
  <c r="A91" i="16"/>
  <c r="A92" i="16"/>
  <c r="A93" i="16"/>
  <c r="A94" i="16"/>
  <c r="A95" i="16"/>
  <c r="A96" i="16"/>
  <c r="A97" i="16"/>
  <c r="A98" i="16"/>
  <c r="A99" i="16"/>
  <c r="A100" i="16"/>
  <c r="A101" i="16"/>
  <c r="A102" i="16"/>
  <c r="A103" i="16"/>
  <c r="A104" i="16"/>
  <c r="A105" i="16"/>
  <c r="A106" i="16"/>
  <c r="A107" i="16"/>
  <c r="A108" i="16"/>
  <c r="A109" i="16"/>
  <c r="A110" i="16"/>
  <c r="A111" i="16"/>
  <c r="A112" i="16"/>
  <c r="A113" i="16"/>
  <c r="A114" i="16"/>
  <c r="A115" i="16"/>
  <c r="A116" i="16"/>
  <c r="A117" i="16"/>
  <c r="A118" i="16"/>
  <c r="A119" i="16"/>
  <c r="A120" i="16"/>
  <c r="A121" i="16"/>
  <c r="A122" i="16"/>
  <c r="A123" i="16"/>
  <c r="A124" i="16"/>
  <c r="A7" i="16"/>
  <c r="B6" i="16"/>
  <c r="C6" i="16"/>
  <c r="A6" i="16"/>
  <c r="D10" i="14"/>
  <c r="J10" i="14" s="1"/>
  <c r="P10" i="14" s="1"/>
  <c r="E10" i="14"/>
  <c r="K10" i="14" s="1"/>
  <c r="Q10" i="14" s="1"/>
  <c r="F10" i="14"/>
  <c r="G10" i="14"/>
  <c r="H10" i="14"/>
  <c r="I10" i="14"/>
  <c r="O10" i="14" s="1"/>
  <c r="U10" i="14" s="1"/>
  <c r="D11" i="14"/>
  <c r="J11" i="14" s="1"/>
  <c r="P11" i="14" s="1"/>
  <c r="E11" i="14"/>
  <c r="F11" i="14"/>
  <c r="G11" i="14"/>
  <c r="H11" i="14"/>
  <c r="I11" i="14"/>
  <c r="D12" i="14"/>
  <c r="J12" i="14" s="1"/>
  <c r="P12" i="14" s="1"/>
  <c r="E12" i="14"/>
  <c r="K12" i="14" s="1"/>
  <c r="Q12" i="14" s="1"/>
  <c r="F12" i="14"/>
  <c r="G12" i="14"/>
  <c r="H12" i="14"/>
  <c r="I12" i="14"/>
  <c r="O12" i="14" s="1"/>
  <c r="U12" i="14" s="1"/>
  <c r="D13" i="14"/>
  <c r="J13" i="14" s="1"/>
  <c r="P13" i="14" s="1"/>
  <c r="E13" i="14"/>
  <c r="F13" i="14"/>
  <c r="G13" i="14"/>
  <c r="H13" i="14"/>
  <c r="I13" i="14"/>
  <c r="D14" i="14"/>
  <c r="J14" i="14" s="1"/>
  <c r="P14" i="14" s="1"/>
  <c r="E14" i="14"/>
  <c r="K14" i="14" s="1"/>
  <c r="Q14" i="14" s="1"/>
  <c r="F14" i="14"/>
  <c r="G14" i="14"/>
  <c r="H14" i="14"/>
  <c r="I14" i="14"/>
  <c r="O14" i="14" s="1"/>
  <c r="U14" i="14" s="1"/>
  <c r="D15" i="14"/>
  <c r="J15" i="14" s="1"/>
  <c r="P15" i="14" s="1"/>
  <c r="E15" i="14"/>
  <c r="F15" i="14"/>
  <c r="G15" i="14"/>
  <c r="H15" i="14"/>
  <c r="I15" i="14"/>
  <c r="D16" i="14"/>
  <c r="J16" i="14" s="1"/>
  <c r="P16" i="14" s="1"/>
  <c r="E16" i="14"/>
  <c r="K16" i="14" s="1"/>
  <c r="Q16" i="14" s="1"/>
  <c r="F16" i="14"/>
  <c r="G16" i="14"/>
  <c r="H16" i="14"/>
  <c r="I16" i="14"/>
  <c r="O16" i="14" s="1"/>
  <c r="U16" i="14" s="1"/>
  <c r="D17" i="14"/>
  <c r="J17" i="14" s="1"/>
  <c r="P17" i="14" s="1"/>
  <c r="E17" i="14"/>
  <c r="F17" i="14"/>
  <c r="G17" i="14"/>
  <c r="H17" i="14"/>
  <c r="I17" i="14"/>
  <c r="D18" i="14"/>
  <c r="J18" i="14" s="1"/>
  <c r="P18" i="14" s="1"/>
  <c r="E18" i="14"/>
  <c r="K18" i="14" s="1"/>
  <c r="Q18" i="14" s="1"/>
  <c r="F18" i="14"/>
  <c r="G18" i="14"/>
  <c r="H18" i="14"/>
  <c r="I18" i="14"/>
  <c r="O18" i="14" s="1"/>
  <c r="U18" i="14" s="1"/>
  <c r="D19" i="14"/>
  <c r="J19" i="14" s="1"/>
  <c r="P19" i="14" s="1"/>
  <c r="E19" i="14"/>
  <c r="F19" i="14"/>
  <c r="G19" i="14"/>
  <c r="H19" i="14"/>
  <c r="I19" i="14"/>
  <c r="D20" i="14"/>
  <c r="J20" i="14" s="1"/>
  <c r="P20" i="14" s="1"/>
  <c r="E20" i="14"/>
  <c r="K20" i="14" s="1"/>
  <c r="Q20" i="14" s="1"/>
  <c r="F20" i="14"/>
  <c r="G20" i="14"/>
  <c r="H20" i="14"/>
  <c r="I20" i="14"/>
  <c r="O20" i="14" s="1"/>
  <c r="U20" i="14" s="1"/>
  <c r="D21" i="14"/>
  <c r="J21" i="14" s="1"/>
  <c r="P21" i="14" s="1"/>
  <c r="E21" i="14"/>
  <c r="F21" i="14"/>
  <c r="G21" i="14"/>
  <c r="H21" i="14"/>
  <c r="I21" i="14"/>
  <c r="D22" i="14"/>
  <c r="J22" i="14" s="1"/>
  <c r="P22" i="14" s="1"/>
  <c r="E22" i="14"/>
  <c r="K22" i="14" s="1"/>
  <c r="Q22" i="14" s="1"/>
  <c r="F22" i="14"/>
  <c r="G22" i="14"/>
  <c r="H22" i="14"/>
  <c r="I22" i="14"/>
  <c r="O22" i="14" s="1"/>
  <c r="U22" i="14" s="1"/>
  <c r="D23" i="14"/>
  <c r="J23" i="14" s="1"/>
  <c r="P23" i="14" s="1"/>
  <c r="E23" i="14"/>
  <c r="F23" i="14"/>
  <c r="G23" i="14"/>
  <c r="H23" i="14"/>
  <c r="I23" i="14"/>
  <c r="D24" i="14"/>
  <c r="J24" i="14" s="1"/>
  <c r="P24" i="14" s="1"/>
  <c r="E24" i="14"/>
  <c r="F24" i="14"/>
  <c r="G24" i="14"/>
  <c r="H24" i="14"/>
  <c r="I24" i="14"/>
  <c r="O24" i="14" s="1"/>
  <c r="U24" i="14" s="1"/>
  <c r="D25" i="14"/>
  <c r="J25" i="14" s="1"/>
  <c r="P25" i="14" s="1"/>
  <c r="E25" i="14"/>
  <c r="F25" i="14"/>
  <c r="G25" i="14"/>
  <c r="H25" i="14"/>
  <c r="I25" i="14"/>
  <c r="D26" i="14"/>
  <c r="J26" i="14" s="1"/>
  <c r="P26" i="14" s="1"/>
  <c r="E26" i="14"/>
  <c r="K26" i="14" s="1"/>
  <c r="Q26" i="14" s="1"/>
  <c r="F26" i="14"/>
  <c r="G26" i="14"/>
  <c r="H26" i="14"/>
  <c r="I26" i="14"/>
  <c r="O26" i="14" s="1"/>
  <c r="U26" i="14" s="1"/>
  <c r="D27" i="14"/>
  <c r="J27" i="14" s="1"/>
  <c r="P27" i="14" s="1"/>
  <c r="E27" i="14"/>
  <c r="F27" i="14"/>
  <c r="G27" i="14"/>
  <c r="H27" i="14"/>
  <c r="I27" i="14"/>
  <c r="D28" i="14"/>
  <c r="J28" i="14" s="1"/>
  <c r="P28" i="14" s="1"/>
  <c r="E28" i="14"/>
  <c r="K28" i="14" s="1"/>
  <c r="Q28" i="14" s="1"/>
  <c r="F28" i="14"/>
  <c r="G28" i="14"/>
  <c r="H28" i="14"/>
  <c r="I28" i="14"/>
  <c r="O28" i="14" s="1"/>
  <c r="U28" i="14" s="1"/>
  <c r="D29" i="14"/>
  <c r="J29" i="14" s="1"/>
  <c r="P29" i="14" s="1"/>
  <c r="E29" i="14"/>
  <c r="F29" i="14"/>
  <c r="G29" i="14"/>
  <c r="H29" i="14"/>
  <c r="I29" i="14"/>
  <c r="D30" i="14"/>
  <c r="J30" i="14" s="1"/>
  <c r="P30" i="14" s="1"/>
  <c r="E30" i="14"/>
  <c r="K30" i="14" s="1"/>
  <c r="Q30" i="14" s="1"/>
  <c r="F30" i="14"/>
  <c r="G30" i="14"/>
  <c r="H30" i="14"/>
  <c r="I30" i="14"/>
  <c r="O30" i="14" s="1"/>
  <c r="U30" i="14" s="1"/>
  <c r="D31" i="14"/>
  <c r="J31" i="14" s="1"/>
  <c r="P31" i="14" s="1"/>
  <c r="E31" i="14"/>
  <c r="F31" i="14"/>
  <c r="G31" i="14"/>
  <c r="H31" i="14"/>
  <c r="I31" i="14"/>
  <c r="D32" i="14"/>
  <c r="J32" i="14" s="1"/>
  <c r="P32" i="14" s="1"/>
  <c r="E32" i="14"/>
  <c r="K32" i="14" s="1"/>
  <c r="Q32" i="14" s="1"/>
  <c r="F32" i="14"/>
  <c r="G32" i="14"/>
  <c r="H32" i="14"/>
  <c r="I32" i="14"/>
  <c r="O32" i="14" s="1"/>
  <c r="U32" i="14" s="1"/>
  <c r="D33" i="14"/>
  <c r="J33" i="14" s="1"/>
  <c r="P33" i="14" s="1"/>
  <c r="E33" i="14"/>
  <c r="F33" i="14"/>
  <c r="G33" i="14"/>
  <c r="H33" i="14"/>
  <c r="I33" i="14"/>
  <c r="D34" i="14"/>
  <c r="J34" i="14" s="1"/>
  <c r="P34" i="14" s="1"/>
  <c r="E34" i="14"/>
  <c r="K34" i="14" s="1"/>
  <c r="Q34" i="14" s="1"/>
  <c r="F34" i="14"/>
  <c r="G34" i="14"/>
  <c r="H34" i="14"/>
  <c r="I34" i="14"/>
  <c r="O34" i="14" s="1"/>
  <c r="U34" i="14" s="1"/>
  <c r="D35" i="14"/>
  <c r="J35" i="14" s="1"/>
  <c r="P35" i="14" s="1"/>
  <c r="E35" i="14"/>
  <c r="F35" i="14"/>
  <c r="G35" i="14"/>
  <c r="H35" i="14"/>
  <c r="I35" i="14"/>
  <c r="D36" i="14"/>
  <c r="J36" i="14" s="1"/>
  <c r="P36" i="14" s="1"/>
  <c r="E36" i="14"/>
  <c r="K36" i="14" s="1"/>
  <c r="Q36" i="14" s="1"/>
  <c r="F36" i="14"/>
  <c r="L36" i="14" s="1"/>
  <c r="R36" i="14" s="1"/>
  <c r="G36" i="14"/>
  <c r="H36" i="14"/>
  <c r="I36" i="14"/>
  <c r="O36" i="14" s="1"/>
  <c r="U36" i="14" s="1"/>
  <c r="D37" i="14"/>
  <c r="J37" i="14" s="1"/>
  <c r="P37" i="14" s="1"/>
  <c r="E37" i="14"/>
  <c r="F37" i="14"/>
  <c r="G37" i="14"/>
  <c r="H37" i="14"/>
  <c r="I37" i="14"/>
  <c r="D38" i="14"/>
  <c r="J38" i="14" s="1"/>
  <c r="P38" i="14" s="1"/>
  <c r="E38" i="14"/>
  <c r="K38" i="14" s="1"/>
  <c r="Q38" i="14" s="1"/>
  <c r="F38" i="14"/>
  <c r="G38" i="14"/>
  <c r="H38" i="14"/>
  <c r="I38" i="14"/>
  <c r="O38" i="14" s="1"/>
  <c r="U38" i="14" s="1"/>
  <c r="D39" i="14"/>
  <c r="J39" i="14" s="1"/>
  <c r="P39" i="14" s="1"/>
  <c r="E39" i="14"/>
  <c r="F39" i="14"/>
  <c r="G39" i="14"/>
  <c r="H39" i="14"/>
  <c r="I39" i="14"/>
  <c r="D40" i="14"/>
  <c r="J40" i="14" s="1"/>
  <c r="P40" i="14" s="1"/>
  <c r="E40" i="14"/>
  <c r="K40" i="14" s="1"/>
  <c r="Q40" i="14" s="1"/>
  <c r="F40" i="14"/>
  <c r="G40" i="14"/>
  <c r="H40" i="14"/>
  <c r="I40" i="14"/>
  <c r="O40" i="14" s="1"/>
  <c r="U40" i="14" s="1"/>
  <c r="D41" i="14"/>
  <c r="J41" i="14" s="1"/>
  <c r="P41" i="14" s="1"/>
  <c r="E41" i="14"/>
  <c r="F41" i="14"/>
  <c r="G41" i="14"/>
  <c r="H41" i="14"/>
  <c r="I41" i="14"/>
  <c r="D42" i="14"/>
  <c r="J42" i="14" s="1"/>
  <c r="P42" i="14" s="1"/>
  <c r="E42" i="14"/>
  <c r="K42" i="14" s="1"/>
  <c r="Q42" i="14" s="1"/>
  <c r="F42" i="14"/>
  <c r="G42" i="14"/>
  <c r="H42" i="14"/>
  <c r="I42" i="14"/>
  <c r="O42" i="14" s="1"/>
  <c r="U42" i="14" s="1"/>
  <c r="D43" i="14"/>
  <c r="J43" i="14" s="1"/>
  <c r="P43" i="14" s="1"/>
  <c r="E43" i="14"/>
  <c r="F43" i="14"/>
  <c r="G43" i="14"/>
  <c r="H43" i="14"/>
  <c r="I43" i="14"/>
  <c r="D44" i="14"/>
  <c r="J44" i="14" s="1"/>
  <c r="P44" i="14" s="1"/>
  <c r="E44" i="14"/>
  <c r="F44" i="14"/>
  <c r="G44" i="14"/>
  <c r="H44" i="14"/>
  <c r="I44" i="14"/>
  <c r="O44" i="14" s="1"/>
  <c r="U44" i="14" s="1"/>
  <c r="D45" i="14"/>
  <c r="J45" i="14" s="1"/>
  <c r="P45" i="14" s="1"/>
  <c r="E45" i="14"/>
  <c r="F45" i="14"/>
  <c r="G45" i="14"/>
  <c r="H45" i="14"/>
  <c r="I45" i="14"/>
  <c r="D46" i="14"/>
  <c r="J46" i="14" s="1"/>
  <c r="P46" i="14" s="1"/>
  <c r="E46" i="14"/>
  <c r="K46" i="14" s="1"/>
  <c r="Q46" i="14" s="1"/>
  <c r="F46" i="14"/>
  <c r="G46" i="14"/>
  <c r="H46" i="14"/>
  <c r="I46" i="14"/>
  <c r="O46" i="14" s="1"/>
  <c r="U46" i="14" s="1"/>
  <c r="D47" i="14"/>
  <c r="J47" i="14" s="1"/>
  <c r="P47" i="14" s="1"/>
  <c r="E47" i="14"/>
  <c r="F47" i="14"/>
  <c r="G47" i="14"/>
  <c r="H47" i="14"/>
  <c r="I47" i="14"/>
  <c r="D48" i="14"/>
  <c r="J48" i="14" s="1"/>
  <c r="P48" i="14" s="1"/>
  <c r="E48" i="14"/>
  <c r="K48" i="14" s="1"/>
  <c r="Q48" i="14" s="1"/>
  <c r="F48" i="14"/>
  <c r="G48" i="14"/>
  <c r="H48" i="14"/>
  <c r="I48" i="14"/>
  <c r="O48" i="14" s="1"/>
  <c r="U48" i="14" s="1"/>
  <c r="D49" i="14"/>
  <c r="J49" i="14" s="1"/>
  <c r="P49" i="14" s="1"/>
  <c r="E49" i="14"/>
  <c r="F49" i="14"/>
  <c r="G49" i="14"/>
  <c r="H49" i="14"/>
  <c r="I49" i="14"/>
  <c r="D50" i="14"/>
  <c r="J50" i="14" s="1"/>
  <c r="P50" i="14" s="1"/>
  <c r="E50" i="14"/>
  <c r="K50" i="14" s="1"/>
  <c r="Q50" i="14" s="1"/>
  <c r="F50" i="14"/>
  <c r="G50" i="14"/>
  <c r="H50" i="14"/>
  <c r="I50" i="14"/>
  <c r="O50" i="14" s="1"/>
  <c r="U50" i="14" s="1"/>
  <c r="D51" i="14"/>
  <c r="J51" i="14" s="1"/>
  <c r="P51" i="14" s="1"/>
  <c r="E51" i="14"/>
  <c r="F51" i="14"/>
  <c r="G51" i="14"/>
  <c r="H51" i="14"/>
  <c r="I51" i="14"/>
  <c r="D52" i="14"/>
  <c r="J52" i="14" s="1"/>
  <c r="P52" i="14" s="1"/>
  <c r="E52" i="14"/>
  <c r="K52" i="14" s="1"/>
  <c r="Q52" i="14" s="1"/>
  <c r="F52" i="14"/>
  <c r="G52" i="14"/>
  <c r="H52" i="14"/>
  <c r="I52" i="14"/>
  <c r="O52" i="14" s="1"/>
  <c r="U52" i="14" s="1"/>
  <c r="D53" i="14"/>
  <c r="J53" i="14" s="1"/>
  <c r="P53" i="14" s="1"/>
  <c r="E53" i="14"/>
  <c r="F53" i="14"/>
  <c r="G53" i="14"/>
  <c r="H53" i="14"/>
  <c r="I53" i="14"/>
  <c r="D54" i="14"/>
  <c r="J54" i="14" s="1"/>
  <c r="P54" i="14" s="1"/>
  <c r="E54" i="14"/>
  <c r="K54" i="14" s="1"/>
  <c r="Q54" i="14" s="1"/>
  <c r="F54" i="14"/>
  <c r="G54" i="14"/>
  <c r="H54" i="14"/>
  <c r="I54" i="14"/>
  <c r="O54" i="14" s="1"/>
  <c r="U54" i="14" s="1"/>
  <c r="D55" i="14"/>
  <c r="J55" i="14" s="1"/>
  <c r="P55" i="14" s="1"/>
  <c r="E55" i="14"/>
  <c r="F55" i="14"/>
  <c r="G55" i="14"/>
  <c r="H55" i="14"/>
  <c r="I55" i="14"/>
  <c r="D56" i="14"/>
  <c r="J56" i="14" s="1"/>
  <c r="P56" i="14" s="1"/>
  <c r="E56" i="14"/>
  <c r="K56" i="14" s="1"/>
  <c r="Q56" i="14" s="1"/>
  <c r="F56" i="14"/>
  <c r="G56" i="14"/>
  <c r="H56" i="14"/>
  <c r="I56" i="14"/>
  <c r="O56" i="14" s="1"/>
  <c r="U56" i="14" s="1"/>
  <c r="D57" i="14"/>
  <c r="J57" i="14" s="1"/>
  <c r="P57" i="14" s="1"/>
  <c r="E57" i="14"/>
  <c r="F57" i="14"/>
  <c r="G57" i="14"/>
  <c r="H57" i="14"/>
  <c r="I57" i="14"/>
  <c r="D58" i="14"/>
  <c r="J58" i="14" s="1"/>
  <c r="P58" i="14" s="1"/>
  <c r="E58" i="14"/>
  <c r="K58" i="14" s="1"/>
  <c r="Q58" i="14" s="1"/>
  <c r="F58" i="14"/>
  <c r="G58" i="14"/>
  <c r="H58" i="14"/>
  <c r="I58" i="14"/>
  <c r="O58" i="14" s="1"/>
  <c r="U58" i="14" s="1"/>
  <c r="D59" i="14"/>
  <c r="J59" i="14" s="1"/>
  <c r="P59" i="14" s="1"/>
  <c r="E59" i="14"/>
  <c r="F59" i="14"/>
  <c r="G59" i="14"/>
  <c r="H59" i="14"/>
  <c r="I59" i="14"/>
  <c r="D60" i="14"/>
  <c r="J60" i="14" s="1"/>
  <c r="P60" i="14" s="1"/>
  <c r="E60" i="14"/>
  <c r="K60" i="14" s="1"/>
  <c r="Q60" i="14" s="1"/>
  <c r="F60" i="14"/>
  <c r="G60" i="14"/>
  <c r="H60" i="14"/>
  <c r="I60" i="14"/>
  <c r="O60" i="14" s="1"/>
  <c r="U60" i="14" s="1"/>
  <c r="D61" i="14"/>
  <c r="J61" i="14" s="1"/>
  <c r="P61" i="14" s="1"/>
  <c r="E61" i="14"/>
  <c r="F61" i="14"/>
  <c r="G61" i="14"/>
  <c r="H61" i="14"/>
  <c r="I61" i="14"/>
  <c r="D62" i="14"/>
  <c r="J62" i="14" s="1"/>
  <c r="P62" i="14" s="1"/>
  <c r="E62" i="14"/>
  <c r="K62" i="14" s="1"/>
  <c r="Q62" i="14" s="1"/>
  <c r="F62" i="14"/>
  <c r="G62" i="14"/>
  <c r="H62" i="14"/>
  <c r="I62" i="14"/>
  <c r="O62" i="14" s="1"/>
  <c r="U62" i="14" s="1"/>
  <c r="D63" i="14"/>
  <c r="J63" i="14" s="1"/>
  <c r="P63" i="14" s="1"/>
  <c r="E63" i="14"/>
  <c r="F63" i="14"/>
  <c r="G63" i="14"/>
  <c r="H63" i="14"/>
  <c r="I63" i="14"/>
  <c r="D64" i="14"/>
  <c r="J64" i="14" s="1"/>
  <c r="P64" i="14" s="1"/>
  <c r="E64" i="14"/>
  <c r="K64" i="14" s="1"/>
  <c r="Q64" i="14" s="1"/>
  <c r="F64" i="14"/>
  <c r="G64" i="14"/>
  <c r="H64" i="14"/>
  <c r="I64" i="14"/>
  <c r="O64" i="14" s="1"/>
  <c r="U64" i="14" s="1"/>
  <c r="D65" i="14"/>
  <c r="J65" i="14" s="1"/>
  <c r="P65" i="14" s="1"/>
  <c r="E65" i="14"/>
  <c r="F65" i="14"/>
  <c r="G65" i="14"/>
  <c r="H65" i="14"/>
  <c r="I65" i="14"/>
  <c r="D66" i="14"/>
  <c r="J66" i="14" s="1"/>
  <c r="P66" i="14" s="1"/>
  <c r="E66" i="14"/>
  <c r="K66" i="14" s="1"/>
  <c r="Q66" i="14" s="1"/>
  <c r="F66" i="14"/>
  <c r="G66" i="14"/>
  <c r="H66" i="14"/>
  <c r="I66" i="14"/>
  <c r="O66" i="14" s="1"/>
  <c r="U66" i="14" s="1"/>
  <c r="D67" i="14"/>
  <c r="J67" i="14" s="1"/>
  <c r="P67" i="14" s="1"/>
  <c r="E67" i="14"/>
  <c r="F67" i="14"/>
  <c r="G67" i="14"/>
  <c r="H67" i="14"/>
  <c r="I67" i="14"/>
  <c r="D68" i="14"/>
  <c r="J68" i="14" s="1"/>
  <c r="P68" i="14" s="1"/>
  <c r="E68" i="14"/>
  <c r="K68" i="14" s="1"/>
  <c r="Q68" i="14" s="1"/>
  <c r="F68" i="14"/>
  <c r="G68" i="14"/>
  <c r="H68" i="14"/>
  <c r="I68" i="14"/>
  <c r="O68" i="14" s="1"/>
  <c r="U68" i="14" s="1"/>
  <c r="D69" i="14"/>
  <c r="J69" i="14" s="1"/>
  <c r="P69" i="14" s="1"/>
  <c r="E69" i="14"/>
  <c r="F69" i="14"/>
  <c r="G69" i="14"/>
  <c r="H69" i="14"/>
  <c r="I69" i="14"/>
  <c r="D70" i="14"/>
  <c r="J70" i="14" s="1"/>
  <c r="P70" i="14" s="1"/>
  <c r="E70" i="14"/>
  <c r="K70" i="14" s="1"/>
  <c r="Q70" i="14" s="1"/>
  <c r="F70" i="14"/>
  <c r="G70" i="14"/>
  <c r="H70" i="14"/>
  <c r="I70" i="14"/>
  <c r="O70" i="14" s="1"/>
  <c r="U70" i="14" s="1"/>
  <c r="D71" i="14"/>
  <c r="J71" i="14" s="1"/>
  <c r="P71" i="14" s="1"/>
  <c r="E71" i="14"/>
  <c r="F71" i="14"/>
  <c r="G71" i="14"/>
  <c r="H71" i="14"/>
  <c r="I71" i="14"/>
  <c r="D72" i="14"/>
  <c r="J72" i="14" s="1"/>
  <c r="P72" i="14" s="1"/>
  <c r="E72" i="14"/>
  <c r="K72" i="14" s="1"/>
  <c r="Q72" i="14" s="1"/>
  <c r="F72" i="14"/>
  <c r="G72" i="14"/>
  <c r="H72" i="14"/>
  <c r="I72" i="14"/>
  <c r="O72" i="14" s="1"/>
  <c r="U72" i="14" s="1"/>
  <c r="D73" i="14"/>
  <c r="J73" i="14" s="1"/>
  <c r="P73" i="14" s="1"/>
  <c r="E73" i="14"/>
  <c r="F73" i="14"/>
  <c r="G73" i="14"/>
  <c r="H73" i="14"/>
  <c r="I73" i="14"/>
  <c r="D74" i="14"/>
  <c r="J74" i="14" s="1"/>
  <c r="P74" i="14" s="1"/>
  <c r="E74" i="14"/>
  <c r="K74" i="14" s="1"/>
  <c r="Q74" i="14" s="1"/>
  <c r="F74" i="14"/>
  <c r="G74" i="14"/>
  <c r="H74" i="14"/>
  <c r="I74" i="14"/>
  <c r="O74" i="14" s="1"/>
  <c r="U74" i="14" s="1"/>
  <c r="D75" i="14"/>
  <c r="J75" i="14" s="1"/>
  <c r="P75" i="14" s="1"/>
  <c r="E75" i="14"/>
  <c r="F75" i="14"/>
  <c r="G75" i="14"/>
  <c r="H75" i="14"/>
  <c r="I75" i="14"/>
  <c r="D76" i="14"/>
  <c r="J76" i="14" s="1"/>
  <c r="P76" i="14" s="1"/>
  <c r="E76" i="14"/>
  <c r="K76" i="14" s="1"/>
  <c r="Q76" i="14" s="1"/>
  <c r="F76" i="14"/>
  <c r="G76" i="14"/>
  <c r="H76" i="14"/>
  <c r="I76" i="14"/>
  <c r="O76" i="14" s="1"/>
  <c r="U76" i="14" s="1"/>
  <c r="D77" i="14"/>
  <c r="J77" i="14" s="1"/>
  <c r="P77" i="14" s="1"/>
  <c r="E77" i="14"/>
  <c r="F77" i="14"/>
  <c r="G77" i="14"/>
  <c r="H77" i="14"/>
  <c r="I77" i="14"/>
  <c r="D78" i="14"/>
  <c r="J78" i="14" s="1"/>
  <c r="P78" i="14" s="1"/>
  <c r="E78" i="14"/>
  <c r="K78" i="14" s="1"/>
  <c r="Q78" i="14" s="1"/>
  <c r="F78" i="14"/>
  <c r="G78" i="14"/>
  <c r="H78" i="14"/>
  <c r="I78" i="14"/>
  <c r="O78" i="14" s="1"/>
  <c r="U78" i="14" s="1"/>
  <c r="D79" i="14"/>
  <c r="J79" i="14" s="1"/>
  <c r="P79" i="14" s="1"/>
  <c r="E79" i="14"/>
  <c r="F79" i="14"/>
  <c r="G79" i="14"/>
  <c r="H79" i="14"/>
  <c r="I79" i="14"/>
  <c r="D80" i="14"/>
  <c r="J80" i="14" s="1"/>
  <c r="P80" i="14" s="1"/>
  <c r="E80" i="14"/>
  <c r="K80" i="14" s="1"/>
  <c r="Q80" i="14" s="1"/>
  <c r="F80" i="14"/>
  <c r="G80" i="14"/>
  <c r="H80" i="14"/>
  <c r="I80" i="14"/>
  <c r="O80" i="14" s="1"/>
  <c r="U80" i="14" s="1"/>
  <c r="D81" i="14"/>
  <c r="J81" i="14" s="1"/>
  <c r="P81" i="14" s="1"/>
  <c r="E81" i="14"/>
  <c r="F81" i="14"/>
  <c r="G81" i="14"/>
  <c r="H81" i="14"/>
  <c r="I81" i="14"/>
  <c r="D82" i="14"/>
  <c r="J82" i="14" s="1"/>
  <c r="P82" i="14" s="1"/>
  <c r="E82" i="14"/>
  <c r="K82" i="14" s="1"/>
  <c r="Q82" i="14" s="1"/>
  <c r="F82" i="14"/>
  <c r="G82" i="14"/>
  <c r="H82" i="14"/>
  <c r="N82" i="14" s="1"/>
  <c r="T82" i="14" s="1"/>
  <c r="I82" i="14"/>
  <c r="O82" i="14" s="1"/>
  <c r="U82" i="14" s="1"/>
  <c r="D83" i="14"/>
  <c r="J83" i="14" s="1"/>
  <c r="P83" i="14" s="1"/>
  <c r="E83" i="14"/>
  <c r="F83" i="14"/>
  <c r="G83" i="14"/>
  <c r="H83" i="14"/>
  <c r="I83" i="14"/>
  <c r="D84" i="14"/>
  <c r="J84" i="14" s="1"/>
  <c r="P84" i="14" s="1"/>
  <c r="E84" i="14"/>
  <c r="K84" i="14" s="1"/>
  <c r="Q84" i="14" s="1"/>
  <c r="F84" i="14"/>
  <c r="G84" i="14"/>
  <c r="H84" i="14"/>
  <c r="I84" i="14"/>
  <c r="O84" i="14" s="1"/>
  <c r="U84" i="14" s="1"/>
  <c r="D85" i="14"/>
  <c r="J85" i="14" s="1"/>
  <c r="P85" i="14" s="1"/>
  <c r="E85" i="14"/>
  <c r="F85" i="14"/>
  <c r="G85" i="14"/>
  <c r="H85" i="14"/>
  <c r="I85" i="14"/>
  <c r="D86" i="14"/>
  <c r="J86" i="14" s="1"/>
  <c r="P86" i="14" s="1"/>
  <c r="E86" i="14"/>
  <c r="K86" i="14" s="1"/>
  <c r="Q86" i="14" s="1"/>
  <c r="F86" i="14"/>
  <c r="G86" i="14"/>
  <c r="H86" i="14"/>
  <c r="I86" i="14"/>
  <c r="O86" i="14" s="1"/>
  <c r="U86" i="14" s="1"/>
  <c r="D87" i="14"/>
  <c r="J87" i="14" s="1"/>
  <c r="P87" i="14" s="1"/>
  <c r="E87" i="14"/>
  <c r="F87" i="14"/>
  <c r="G87" i="14"/>
  <c r="H87" i="14"/>
  <c r="I87" i="14"/>
  <c r="D88" i="14"/>
  <c r="E88" i="14"/>
  <c r="K88" i="14" s="1"/>
  <c r="Q88" i="14" s="1"/>
  <c r="F88" i="14"/>
  <c r="G88" i="14"/>
  <c r="H88" i="14"/>
  <c r="I88" i="14"/>
  <c r="O88" i="14" s="1"/>
  <c r="U88" i="14" s="1"/>
  <c r="D89" i="14"/>
  <c r="J89" i="14" s="1"/>
  <c r="P89" i="14" s="1"/>
  <c r="E89" i="14"/>
  <c r="F89" i="14"/>
  <c r="G89" i="14"/>
  <c r="H89" i="14"/>
  <c r="I89" i="14"/>
  <c r="D90" i="14"/>
  <c r="J90" i="14" s="1"/>
  <c r="P90" i="14" s="1"/>
  <c r="E90" i="14"/>
  <c r="K90" i="14" s="1"/>
  <c r="Q90" i="14" s="1"/>
  <c r="F90" i="14"/>
  <c r="G90" i="14"/>
  <c r="H90" i="14"/>
  <c r="I90" i="14"/>
  <c r="O90" i="14" s="1"/>
  <c r="U90" i="14" s="1"/>
  <c r="D91" i="14"/>
  <c r="J91" i="14" s="1"/>
  <c r="P91" i="14" s="1"/>
  <c r="E91" i="14"/>
  <c r="F91" i="14"/>
  <c r="G91" i="14"/>
  <c r="H91" i="14"/>
  <c r="I91" i="14"/>
  <c r="D92" i="14"/>
  <c r="J92" i="14" s="1"/>
  <c r="P92" i="14" s="1"/>
  <c r="E92" i="14"/>
  <c r="K92" i="14" s="1"/>
  <c r="Q92" i="14" s="1"/>
  <c r="F92" i="14"/>
  <c r="G92" i="14"/>
  <c r="H92" i="14"/>
  <c r="I92" i="14"/>
  <c r="O92" i="14" s="1"/>
  <c r="U92" i="14" s="1"/>
  <c r="D93" i="14"/>
  <c r="J93" i="14" s="1"/>
  <c r="P93" i="14" s="1"/>
  <c r="E93" i="14"/>
  <c r="F93" i="14"/>
  <c r="G93" i="14"/>
  <c r="H93" i="14"/>
  <c r="I93" i="14"/>
  <c r="D94" i="14"/>
  <c r="J94" i="14" s="1"/>
  <c r="P94" i="14" s="1"/>
  <c r="E94" i="14"/>
  <c r="K94" i="14" s="1"/>
  <c r="Q94" i="14" s="1"/>
  <c r="F94" i="14"/>
  <c r="G94" i="14"/>
  <c r="H94" i="14"/>
  <c r="I94" i="14"/>
  <c r="O94" i="14" s="1"/>
  <c r="U94" i="14" s="1"/>
  <c r="D95" i="14"/>
  <c r="J95" i="14" s="1"/>
  <c r="P95" i="14" s="1"/>
  <c r="E95" i="14"/>
  <c r="F95" i="14"/>
  <c r="G95" i="14"/>
  <c r="H95" i="14"/>
  <c r="I95" i="14"/>
  <c r="D96" i="14"/>
  <c r="J96" i="14" s="1"/>
  <c r="P96" i="14" s="1"/>
  <c r="E96" i="14"/>
  <c r="K96" i="14" s="1"/>
  <c r="Q96" i="14" s="1"/>
  <c r="F96" i="14"/>
  <c r="G96" i="14"/>
  <c r="H96" i="14"/>
  <c r="I96" i="14"/>
  <c r="O96" i="14" s="1"/>
  <c r="U96" i="14" s="1"/>
  <c r="D97" i="14"/>
  <c r="J97" i="14" s="1"/>
  <c r="P97" i="14" s="1"/>
  <c r="E97" i="14"/>
  <c r="F97" i="14"/>
  <c r="G97" i="14"/>
  <c r="H97" i="14"/>
  <c r="I97" i="14"/>
  <c r="D98" i="14"/>
  <c r="J98" i="14" s="1"/>
  <c r="P98" i="14" s="1"/>
  <c r="E98" i="14"/>
  <c r="K98" i="14" s="1"/>
  <c r="Q98" i="14" s="1"/>
  <c r="F98" i="14"/>
  <c r="G98" i="14"/>
  <c r="H98" i="14"/>
  <c r="I98" i="14"/>
  <c r="O98" i="14" s="1"/>
  <c r="U98" i="14" s="1"/>
  <c r="D99" i="14"/>
  <c r="J99" i="14" s="1"/>
  <c r="P99" i="14" s="1"/>
  <c r="E99" i="14"/>
  <c r="F99" i="14"/>
  <c r="G99" i="14"/>
  <c r="H99" i="14"/>
  <c r="I99" i="14"/>
  <c r="D100" i="14"/>
  <c r="J100" i="14" s="1"/>
  <c r="P100" i="14" s="1"/>
  <c r="E100" i="14"/>
  <c r="K100" i="14" s="1"/>
  <c r="Q100" i="14" s="1"/>
  <c r="F100" i="14"/>
  <c r="G100" i="14"/>
  <c r="H100" i="14"/>
  <c r="I100" i="14"/>
  <c r="O100" i="14" s="1"/>
  <c r="U100" i="14" s="1"/>
  <c r="D101" i="14"/>
  <c r="J101" i="14" s="1"/>
  <c r="P101" i="14" s="1"/>
  <c r="E101" i="14"/>
  <c r="F101" i="14"/>
  <c r="G101" i="14"/>
  <c r="H101" i="14"/>
  <c r="I101" i="14"/>
  <c r="D102" i="14"/>
  <c r="J102" i="14" s="1"/>
  <c r="P102" i="14" s="1"/>
  <c r="E102" i="14"/>
  <c r="K102" i="14" s="1"/>
  <c r="Q102" i="14" s="1"/>
  <c r="F102" i="14"/>
  <c r="G102" i="14"/>
  <c r="H102" i="14"/>
  <c r="I102" i="14"/>
  <c r="O102" i="14" s="1"/>
  <c r="U102" i="14" s="1"/>
  <c r="D103" i="14"/>
  <c r="J103" i="14" s="1"/>
  <c r="P103" i="14" s="1"/>
  <c r="E103" i="14"/>
  <c r="F103" i="14"/>
  <c r="G103" i="14"/>
  <c r="H103" i="14"/>
  <c r="I103" i="14"/>
  <c r="D104" i="14"/>
  <c r="J104" i="14" s="1"/>
  <c r="P104" i="14" s="1"/>
  <c r="E104" i="14"/>
  <c r="K104" i="14" s="1"/>
  <c r="Q104" i="14" s="1"/>
  <c r="F104" i="14"/>
  <c r="G104" i="14"/>
  <c r="H104" i="14"/>
  <c r="I104" i="14"/>
  <c r="O104" i="14" s="1"/>
  <c r="U104" i="14" s="1"/>
  <c r="D105" i="14"/>
  <c r="J105" i="14" s="1"/>
  <c r="P105" i="14" s="1"/>
  <c r="E105" i="14"/>
  <c r="F105" i="14"/>
  <c r="G105" i="14"/>
  <c r="H105" i="14"/>
  <c r="I105" i="14"/>
  <c r="D106" i="14"/>
  <c r="J106" i="14" s="1"/>
  <c r="P106" i="14" s="1"/>
  <c r="E106" i="14"/>
  <c r="K106" i="14" s="1"/>
  <c r="Q106" i="14" s="1"/>
  <c r="F106" i="14"/>
  <c r="G106" i="14"/>
  <c r="H106" i="14"/>
  <c r="I106" i="14"/>
  <c r="O106" i="14" s="1"/>
  <c r="U106" i="14" s="1"/>
  <c r="D107" i="14"/>
  <c r="J107" i="14" s="1"/>
  <c r="P107" i="14" s="1"/>
  <c r="E107" i="14"/>
  <c r="F107" i="14"/>
  <c r="G107" i="14"/>
  <c r="H107" i="14"/>
  <c r="I107" i="14"/>
  <c r="D108" i="14"/>
  <c r="J108" i="14" s="1"/>
  <c r="P108" i="14" s="1"/>
  <c r="E108" i="14"/>
  <c r="K108" i="14" s="1"/>
  <c r="Q108" i="14" s="1"/>
  <c r="F108" i="14"/>
  <c r="G108" i="14"/>
  <c r="H108" i="14"/>
  <c r="I108" i="14"/>
  <c r="O108" i="14" s="1"/>
  <c r="U108" i="14" s="1"/>
  <c r="D109" i="14"/>
  <c r="J109" i="14" s="1"/>
  <c r="P109" i="14" s="1"/>
  <c r="E109" i="14"/>
  <c r="F109" i="14"/>
  <c r="G109" i="14"/>
  <c r="H109" i="14"/>
  <c r="I109" i="14"/>
  <c r="D110" i="14"/>
  <c r="J110" i="14" s="1"/>
  <c r="P110" i="14" s="1"/>
  <c r="E110" i="14"/>
  <c r="K110" i="14" s="1"/>
  <c r="Q110" i="14" s="1"/>
  <c r="F110" i="14"/>
  <c r="G110" i="14"/>
  <c r="H110" i="14"/>
  <c r="I110" i="14"/>
  <c r="O110" i="14" s="1"/>
  <c r="U110" i="14" s="1"/>
  <c r="D111" i="14"/>
  <c r="J111" i="14" s="1"/>
  <c r="P111" i="14" s="1"/>
  <c r="E111" i="14"/>
  <c r="F111" i="14"/>
  <c r="G111" i="14"/>
  <c r="H111" i="14"/>
  <c r="I111" i="14"/>
  <c r="D112" i="14"/>
  <c r="J112" i="14" s="1"/>
  <c r="P112" i="14" s="1"/>
  <c r="E112" i="14"/>
  <c r="K112" i="14" s="1"/>
  <c r="Q112" i="14" s="1"/>
  <c r="F112" i="14"/>
  <c r="G112" i="14"/>
  <c r="H112" i="14"/>
  <c r="I112" i="14"/>
  <c r="O112" i="14" s="1"/>
  <c r="U112" i="14" s="1"/>
  <c r="D113" i="14"/>
  <c r="J113" i="14" s="1"/>
  <c r="P113" i="14" s="1"/>
  <c r="E113" i="14"/>
  <c r="F113" i="14"/>
  <c r="G113" i="14"/>
  <c r="H113" i="14"/>
  <c r="I113" i="14"/>
  <c r="D114" i="14"/>
  <c r="J114" i="14" s="1"/>
  <c r="P114" i="14" s="1"/>
  <c r="E114" i="14"/>
  <c r="K114" i="14" s="1"/>
  <c r="Q114" i="14" s="1"/>
  <c r="F114" i="14"/>
  <c r="G114" i="14"/>
  <c r="H114" i="14"/>
  <c r="I114" i="14"/>
  <c r="O114" i="14" s="1"/>
  <c r="U114" i="14" s="1"/>
  <c r="D115" i="14"/>
  <c r="J115" i="14" s="1"/>
  <c r="P115" i="14" s="1"/>
  <c r="E115" i="14"/>
  <c r="F115" i="14"/>
  <c r="G115" i="14"/>
  <c r="H115" i="14"/>
  <c r="I115" i="14"/>
  <c r="D116" i="14"/>
  <c r="J116" i="14" s="1"/>
  <c r="P116" i="14" s="1"/>
  <c r="E116" i="14"/>
  <c r="K116" i="14" s="1"/>
  <c r="Q116" i="14" s="1"/>
  <c r="F116" i="14"/>
  <c r="G116" i="14"/>
  <c r="H116" i="14"/>
  <c r="I116" i="14"/>
  <c r="O116" i="14" s="1"/>
  <c r="U116" i="14" s="1"/>
  <c r="D117" i="14"/>
  <c r="J117" i="14" s="1"/>
  <c r="P117" i="14" s="1"/>
  <c r="E117" i="14"/>
  <c r="F117" i="14"/>
  <c r="G117" i="14"/>
  <c r="H117" i="14"/>
  <c r="I117" i="14"/>
  <c r="D118" i="14"/>
  <c r="J118" i="14" s="1"/>
  <c r="P118" i="14" s="1"/>
  <c r="E118" i="14"/>
  <c r="K118" i="14" s="1"/>
  <c r="Q118" i="14" s="1"/>
  <c r="F118" i="14"/>
  <c r="G118" i="14"/>
  <c r="H118" i="14"/>
  <c r="I118" i="14"/>
  <c r="O118" i="14" s="1"/>
  <c r="U118" i="14" s="1"/>
  <c r="D119" i="14"/>
  <c r="J119" i="14" s="1"/>
  <c r="P119" i="14" s="1"/>
  <c r="E119" i="14"/>
  <c r="F119" i="14"/>
  <c r="G119" i="14"/>
  <c r="H119" i="14"/>
  <c r="I119" i="14"/>
  <c r="D120" i="14"/>
  <c r="J120" i="14" s="1"/>
  <c r="P120" i="14" s="1"/>
  <c r="E120" i="14"/>
  <c r="K120" i="14" s="1"/>
  <c r="Q120" i="14" s="1"/>
  <c r="F120" i="14"/>
  <c r="G120" i="14"/>
  <c r="H120" i="14"/>
  <c r="I120" i="14"/>
  <c r="O120" i="14" s="1"/>
  <c r="U120" i="14" s="1"/>
  <c r="D121" i="14"/>
  <c r="J121" i="14" s="1"/>
  <c r="P121" i="14" s="1"/>
  <c r="E121" i="14"/>
  <c r="F121" i="14"/>
  <c r="G121" i="14"/>
  <c r="H121" i="14"/>
  <c r="I121" i="14"/>
  <c r="D122" i="14"/>
  <c r="J122" i="14" s="1"/>
  <c r="P122" i="14" s="1"/>
  <c r="E122" i="14"/>
  <c r="K122" i="14" s="1"/>
  <c r="Q122" i="14" s="1"/>
  <c r="F122" i="14"/>
  <c r="G122" i="14"/>
  <c r="H122" i="14"/>
  <c r="I122" i="14"/>
  <c r="O122" i="14" s="1"/>
  <c r="U122" i="14" s="1"/>
  <c r="D123" i="14"/>
  <c r="J123" i="14" s="1"/>
  <c r="P123" i="14" s="1"/>
  <c r="E123" i="14"/>
  <c r="F123" i="14"/>
  <c r="G123" i="14"/>
  <c r="H123" i="14"/>
  <c r="I123" i="14"/>
  <c r="D124" i="14"/>
  <c r="J124" i="14" s="1"/>
  <c r="P124" i="14" s="1"/>
  <c r="E124" i="14"/>
  <c r="K124" i="14" s="1"/>
  <c r="Q124" i="14" s="1"/>
  <c r="F124" i="14"/>
  <c r="G124" i="14"/>
  <c r="H124" i="14"/>
  <c r="I124" i="14"/>
  <c r="O124" i="14" s="1"/>
  <c r="U124" i="14" s="1"/>
  <c r="D125" i="14"/>
  <c r="J125" i="14" s="1"/>
  <c r="P125" i="14" s="1"/>
  <c r="E125" i="14"/>
  <c r="F125" i="14"/>
  <c r="G125" i="14"/>
  <c r="H125" i="14"/>
  <c r="I125" i="14"/>
  <c r="D126" i="14"/>
  <c r="J126" i="14" s="1"/>
  <c r="P126" i="14" s="1"/>
  <c r="E126" i="14"/>
  <c r="K126" i="14" s="1"/>
  <c r="Q126" i="14" s="1"/>
  <c r="F126" i="14"/>
  <c r="G126" i="14"/>
  <c r="H126" i="14"/>
  <c r="I126" i="14"/>
  <c r="O126" i="14" s="1"/>
  <c r="U126" i="14" s="1"/>
  <c r="D127" i="14"/>
  <c r="J127" i="14" s="1"/>
  <c r="P127" i="14" s="1"/>
  <c r="E127" i="14"/>
  <c r="F127" i="14"/>
  <c r="G127" i="14"/>
  <c r="H127" i="14"/>
  <c r="I127" i="14"/>
  <c r="D128" i="14"/>
  <c r="J128" i="14" s="1"/>
  <c r="P128" i="14" s="1"/>
  <c r="E128" i="14"/>
  <c r="K128" i="14" s="1"/>
  <c r="Q128" i="14" s="1"/>
  <c r="F128" i="14"/>
  <c r="G128" i="14"/>
  <c r="H128" i="14"/>
  <c r="I128" i="14"/>
  <c r="O128" i="14" s="1"/>
  <c r="U128" i="14" s="1"/>
  <c r="E9" i="14"/>
  <c r="F9" i="14"/>
  <c r="G9" i="14"/>
  <c r="H9" i="14"/>
  <c r="N9" i="14" s="1"/>
  <c r="T9" i="14" s="1"/>
  <c r="I9" i="14"/>
  <c r="D9" i="14"/>
  <c r="J9" i="14" s="1"/>
  <c r="P9" i="14" s="1"/>
  <c r="B10" i="14"/>
  <c r="C10" i="14"/>
  <c r="B11" i="14"/>
  <c r="C11" i="14"/>
  <c r="B12" i="14"/>
  <c r="C12" i="14"/>
  <c r="B13" i="14"/>
  <c r="C13" i="14"/>
  <c r="B14" i="14"/>
  <c r="C14" i="14"/>
  <c r="B15" i="14"/>
  <c r="C15" i="14"/>
  <c r="B16" i="14"/>
  <c r="C16" i="14"/>
  <c r="B17" i="14"/>
  <c r="C17" i="14"/>
  <c r="B18" i="14"/>
  <c r="C18" i="14"/>
  <c r="B19" i="14"/>
  <c r="C19" i="14"/>
  <c r="B20" i="14"/>
  <c r="C20" i="14"/>
  <c r="B21" i="14"/>
  <c r="C21" i="14"/>
  <c r="B22" i="14"/>
  <c r="C22" i="14"/>
  <c r="B23" i="14"/>
  <c r="C23" i="14"/>
  <c r="B24" i="14"/>
  <c r="C24" i="14"/>
  <c r="B25" i="14"/>
  <c r="C25" i="14"/>
  <c r="B26" i="14"/>
  <c r="C26" i="14"/>
  <c r="B27" i="14"/>
  <c r="C27" i="14"/>
  <c r="B28" i="14"/>
  <c r="C28" i="14"/>
  <c r="B29" i="14"/>
  <c r="C29" i="14"/>
  <c r="B30" i="14"/>
  <c r="C30" i="14"/>
  <c r="B31" i="14"/>
  <c r="C31" i="14"/>
  <c r="B32" i="14"/>
  <c r="C32" i="14"/>
  <c r="B33" i="14"/>
  <c r="C33" i="14"/>
  <c r="B34" i="14"/>
  <c r="C34" i="14"/>
  <c r="B35" i="14"/>
  <c r="C35" i="14"/>
  <c r="B36" i="14"/>
  <c r="C36" i="14"/>
  <c r="B37" i="14"/>
  <c r="C37" i="14"/>
  <c r="B38" i="14"/>
  <c r="C38" i="14"/>
  <c r="B39" i="14"/>
  <c r="C39" i="14"/>
  <c r="B40" i="14"/>
  <c r="C40" i="14"/>
  <c r="B41" i="14"/>
  <c r="C41" i="14"/>
  <c r="B42" i="14"/>
  <c r="C42" i="14"/>
  <c r="B43" i="14"/>
  <c r="C43" i="14"/>
  <c r="B44" i="14"/>
  <c r="C44" i="14"/>
  <c r="B45" i="14"/>
  <c r="C45" i="14"/>
  <c r="B46" i="14"/>
  <c r="C46" i="14"/>
  <c r="B47" i="14"/>
  <c r="C47" i="14"/>
  <c r="B48" i="14"/>
  <c r="C48" i="14"/>
  <c r="B49" i="14"/>
  <c r="C49" i="14"/>
  <c r="B50" i="14"/>
  <c r="C50" i="14"/>
  <c r="B51" i="14"/>
  <c r="C51" i="14"/>
  <c r="B52" i="14"/>
  <c r="C52" i="14"/>
  <c r="B53" i="14"/>
  <c r="C53" i="14"/>
  <c r="B54" i="14"/>
  <c r="C54" i="14"/>
  <c r="B55" i="14"/>
  <c r="C55" i="14"/>
  <c r="B56" i="14"/>
  <c r="C56" i="14"/>
  <c r="B57" i="14"/>
  <c r="C57" i="14"/>
  <c r="B58" i="14"/>
  <c r="C58" i="14"/>
  <c r="B59" i="14"/>
  <c r="C59" i="14"/>
  <c r="B60" i="14"/>
  <c r="C60" i="14"/>
  <c r="B61" i="14"/>
  <c r="C61" i="14"/>
  <c r="B62" i="14"/>
  <c r="C62" i="14"/>
  <c r="B63" i="14"/>
  <c r="C63" i="14"/>
  <c r="B64" i="14"/>
  <c r="C64" i="14"/>
  <c r="B65" i="14"/>
  <c r="C65" i="14"/>
  <c r="B66" i="14"/>
  <c r="C66" i="14"/>
  <c r="B67" i="14"/>
  <c r="C67" i="14"/>
  <c r="B68" i="14"/>
  <c r="C68" i="14"/>
  <c r="B69" i="14"/>
  <c r="C69" i="14"/>
  <c r="B70" i="14"/>
  <c r="C70" i="14"/>
  <c r="B71" i="14"/>
  <c r="C71" i="14"/>
  <c r="B72" i="14"/>
  <c r="C72" i="14"/>
  <c r="B73" i="14"/>
  <c r="C73" i="14"/>
  <c r="B74" i="14"/>
  <c r="C74" i="14"/>
  <c r="B75" i="14"/>
  <c r="C75" i="14"/>
  <c r="B76" i="14"/>
  <c r="C76" i="14"/>
  <c r="B77" i="14"/>
  <c r="C77" i="14"/>
  <c r="B78" i="14"/>
  <c r="C78" i="14"/>
  <c r="B79" i="14"/>
  <c r="C79" i="14"/>
  <c r="B80" i="14"/>
  <c r="C80" i="14"/>
  <c r="B81" i="14"/>
  <c r="C81" i="14"/>
  <c r="B82" i="14"/>
  <c r="C82" i="14"/>
  <c r="B83" i="14"/>
  <c r="C83" i="14"/>
  <c r="B84" i="14"/>
  <c r="C84" i="14"/>
  <c r="B85" i="14"/>
  <c r="C85" i="14"/>
  <c r="B86" i="14"/>
  <c r="C86" i="14"/>
  <c r="B87" i="14"/>
  <c r="C87" i="14"/>
  <c r="B88" i="14"/>
  <c r="C88" i="14"/>
  <c r="B89" i="14"/>
  <c r="C89" i="14"/>
  <c r="B90" i="14"/>
  <c r="C90" i="14"/>
  <c r="B91" i="14"/>
  <c r="C91" i="14"/>
  <c r="B92" i="14"/>
  <c r="C92" i="14"/>
  <c r="B93" i="14"/>
  <c r="C93" i="14"/>
  <c r="B94" i="14"/>
  <c r="C94" i="14"/>
  <c r="B95" i="14"/>
  <c r="C95" i="14"/>
  <c r="B96" i="14"/>
  <c r="C96" i="14"/>
  <c r="B97" i="14"/>
  <c r="C97" i="14"/>
  <c r="B98" i="14"/>
  <c r="C98" i="14"/>
  <c r="B99" i="14"/>
  <c r="C99" i="14"/>
  <c r="B100" i="14"/>
  <c r="C100" i="14"/>
  <c r="B101" i="14"/>
  <c r="C101" i="14"/>
  <c r="B102" i="14"/>
  <c r="C102" i="14"/>
  <c r="B103" i="14"/>
  <c r="C103" i="14"/>
  <c r="B104" i="14"/>
  <c r="C104" i="14"/>
  <c r="B105" i="14"/>
  <c r="C105" i="14"/>
  <c r="B106" i="14"/>
  <c r="C106" i="14"/>
  <c r="B107" i="14"/>
  <c r="C107" i="14"/>
  <c r="B108" i="14"/>
  <c r="C108" i="14"/>
  <c r="B109" i="14"/>
  <c r="C109" i="14"/>
  <c r="B110" i="14"/>
  <c r="C110" i="14"/>
  <c r="B111" i="14"/>
  <c r="C111" i="14"/>
  <c r="B112" i="14"/>
  <c r="C112" i="14"/>
  <c r="B113" i="14"/>
  <c r="C113" i="14"/>
  <c r="B114" i="14"/>
  <c r="C114" i="14"/>
  <c r="B115" i="14"/>
  <c r="C115" i="14"/>
  <c r="B116" i="14"/>
  <c r="C116" i="14"/>
  <c r="B117" i="14"/>
  <c r="C117" i="14"/>
  <c r="B118" i="14"/>
  <c r="C118" i="14"/>
  <c r="B119" i="14"/>
  <c r="C119" i="14"/>
  <c r="B120" i="14"/>
  <c r="C120" i="14"/>
  <c r="B121" i="14"/>
  <c r="C121" i="14"/>
  <c r="B122" i="14"/>
  <c r="C122" i="14"/>
  <c r="B123" i="14"/>
  <c r="C123" i="14"/>
  <c r="B124" i="14"/>
  <c r="C124" i="14"/>
  <c r="B125" i="14"/>
  <c r="C125" i="14"/>
  <c r="B126" i="14"/>
  <c r="C126" i="14"/>
  <c r="B127" i="14"/>
  <c r="C127" i="14"/>
  <c r="B128" i="14"/>
  <c r="C128" i="14"/>
  <c r="B9" i="14"/>
  <c r="C9" i="14"/>
  <c r="A10" i="14"/>
  <c r="A11" i="14"/>
  <c r="A12" i="14"/>
  <c r="A13" i="14"/>
  <c r="A14" i="14"/>
  <c r="A15" i="14"/>
  <c r="A16" i="14"/>
  <c r="A17" i="14"/>
  <c r="A18" i="14"/>
  <c r="A19" i="14"/>
  <c r="A20" i="14"/>
  <c r="A21" i="14"/>
  <c r="A22" i="14"/>
  <c r="A23" i="14"/>
  <c r="A24" i="14"/>
  <c r="A25" i="14"/>
  <c r="A26" i="14"/>
  <c r="A27" i="14"/>
  <c r="A28" i="14"/>
  <c r="A29" i="14"/>
  <c r="A30" i="14"/>
  <c r="A31" i="14"/>
  <c r="A32" i="14"/>
  <c r="A33" i="14"/>
  <c r="A34" i="14"/>
  <c r="A35" i="14"/>
  <c r="A36" i="14"/>
  <c r="A37" i="14"/>
  <c r="A38" i="14"/>
  <c r="A39" i="14"/>
  <c r="A40" i="14"/>
  <c r="A41" i="14"/>
  <c r="A42" i="14"/>
  <c r="A43" i="14"/>
  <c r="A44" i="14"/>
  <c r="A45" i="14"/>
  <c r="A46" i="14"/>
  <c r="A47" i="14"/>
  <c r="A48" i="14"/>
  <c r="A49" i="14"/>
  <c r="A50" i="14"/>
  <c r="A51" i="14"/>
  <c r="A52" i="14"/>
  <c r="A53" i="14"/>
  <c r="A54" i="14"/>
  <c r="A55" i="14"/>
  <c r="A56" i="14"/>
  <c r="A57" i="14"/>
  <c r="A58" i="14"/>
  <c r="A59" i="14"/>
  <c r="A60" i="14"/>
  <c r="A61" i="14"/>
  <c r="A62" i="14"/>
  <c r="A63" i="14"/>
  <c r="A64" i="14"/>
  <c r="A65" i="14"/>
  <c r="A66" i="14"/>
  <c r="A67" i="14"/>
  <c r="A68" i="14"/>
  <c r="A69" i="14"/>
  <c r="A70" i="14"/>
  <c r="A71" i="14"/>
  <c r="A72" i="14"/>
  <c r="A73" i="14"/>
  <c r="A74" i="14"/>
  <c r="A75" i="14"/>
  <c r="A76" i="14"/>
  <c r="A77" i="14"/>
  <c r="A78" i="14"/>
  <c r="A79" i="14"/>
  <c r="A80" i="14"/>
  <c r="A81" i="14"/>
  <c r="A82" i="14"/>
  <c r="A83" i="14"/>
  <c r="A84" i="14"/>
  <c r="A85" i="14"/>
  <c r="A86" i="14"/>
  <c r="A87" i="14"/>
  <c r="A88" i="14"/>
  <c r="A89" i="14"/>
  <c r="A90" i="14"/>
  <c r="A91" i="14"/>
  <c r="A92" i="14"/>
  <c r="A93" i="14"/>
  <c r="A94" i="14"/>
  <c r="A95" i="14"/>
  <c r="A96" i="14"/>
  <c r="A97" i="14"/>
  <c r="A98" i="14"/>
  <c r="A99" i="14"/>
  <c r="A100" i="14"/>
  <c r="A101" i="14"/>
  <c r="A102" i="14"/>
  <c r="A103" i="14"/>
  <c r="A104" i="14"/>
  <c r="A105" i="14"/>
  <c r="A106" i="14"/>
  <c r="A107" i="14"/>
  <c r="A108" i="14"/>
  <c r="A109" i="14"/>
  <c r="A110" i="14"/>
  <c r="A111" i="14"/>
  <c r="A112" i="14"/>
  <c r="A113" i="14"/>
  <c r="A114" i="14"/>
  <c r="A115" i="14"/>
  <c r="A116" i="14"/>
  <c r="A117" i="14"/>
  <c r="A118" i="14"/>
  <c r="A119" i="14"/>
  <c r="A120" i="14"/>
  <c r="A121" i="14"/>
  <c r="A122" i="14"/>
  <c r="A123" i="14"/>
  <c r="A124" i="14"/>
  <c r="A125" i="14"/>
  <c r="A126" i="14"/>
  <c r="A127" i="14"/>
  <c r="A128" i="14"/>
  <c r="A9" i="14"/>
  <c r="I11" i="12"/>
  <c r="I12" i="12"/>
  <c r="I13" i="12"/>
  <c r="I14" i="12"/>
  <c r="I15" i="12"/>
  <c r="I16" i="12"/>
  <c r="I17" i="12"/>
  <c r="I18" i="12"/>
  <c r="I19" i="12"/>
  <c r="I20" i="12"/>
  <c r="I21" i="12"/>
  <c r="I22" i="12"/>
  <c r="I23" i="12"/>
  <c r="I24" i="12"/>
  <c r="I25" i="12"/>
  <c r="I26" i="12"/>
  <c r="I27" i="12"/>
  <c r="I28" i="12"/>
  <c r="I29" i="12"/>
  <c r="I30" i="12"/>
  <c r="I31" i="12"/>
  <c r="I32" i="12"/>
  <c r="I33" i="12"/>
  <c r="I34" i="12"/>
  <c r="I35" i="12"/>
  <c r="I36" i="12"/>
  <c r="I37" i="12"/>
  <c r="I38" i="12"/>
  <c r="I39" i="12"/>
  <c r="I40" i="12"/>
  <c r="I41" i="12"/>
  <c r="I42" i="12"/>
  <c r="I43" i="12"/>
  <c r="I44" i="12"/>
  <c r="I45" i="12"/>
  <c r="I46" i="12"/>
  <c r="I47" i="12"/>
  <c r="I48" i="12"/>
  <c r="I49" i="12"/>
  <c r="I50" i="12"/>
  <c r="I51" i="12"/>
  <c r="I52" i="12"/>
  <c r="I53" i="12"/>
  <c r="I54" i="12"/>
  <c r="I55" i="12"/>
  <c r="I56" i="12"/>
  <c r="I57" i="12"/>
  <c r="I58" i="12"/>
  <c r="I59" i="12"/>
  <c r="I60" i="12"/>
  <c r="I61" i="12"/>
  <c r="I62" i="12"/>
  <c r="I63" i="12"/>
  <c r="I64" i="12"/>
  <c r="I65" i="12"/>
  <c r="I66" i="12"/>
  <c r="I67" i="12"/>
  <c r="I68" i="12"/>
  <c r="I69" i="12"/>
  <c r="I70" i="12"/>
  <c r="I71" i="12"/>
  <c r="I72" i="12"/>
  <c r="I73" i="12"/>
  <c r="I74" i="12"/>
  <c r="I75" i="12"/>
  <c r="I76" i="12"/>
  <c r="I77" i="12"/>
  <c r="I78" i="12"/>
  <c r="I79" i="12"/>
  <c r="I80" i="12"/>
  <c r="I81" i="12"/>
  <c r="I82" i="12"/>
  <c r="I83" i="12"/>
  <c r="I84" i="12"/>
  <c r="I85" i="12"/>
  <c r="I86" i="12"/>
  <c r="I87" i="12"/>
  <c r="I88" i="12"/>
  <c r="I89" i="12"/>
  <c r="I90" i="12"/>
  <c r="I91" i="12"/>
  <c r="I92" i="12"/>
  <c r="I93" i="12"/>
  <c r="I94" i="12"/>
  <c r="I95" i="12"/>
  <c r="I96" i="12"/>
  <c r="I97" i="12"/>
  <c r="I98" i="12"/>
  <c r="I99" i="12"/>
  <c r="I100" i="12"/>
  <c r="I101" i="12"/>
  <c r="I102" i="12"/>
  <c r="I103" i="12"/>
  <c r="I104" i="12"/>
  <c r="I105" i="12"/>
  <c r="I106" i="12"/>
  <c r="I107" i="12"/>
  <c r="I108" i="12"/>
  <c r="I109" i="12"/>
  <c r="I110" i="12"/>
  <c r="I111" i="12"/>
  <c r="I112" i="12"/>
  <c r="I113" i="12"/>
  <c r="I114" i="12"/>
  <c r="I115" i="12"/>
  <c r="I116" i="12"/>
  <c r="I117" i="12"/>
  <c r="I118" i="12"/>
  <c r="I119" i="12"/>
  <c r="I120" i="12"/>
  <c r="I121" i="12"/>
  <c r="I122" i="12"/>
  <c r="I123" i="12"/>
  <c r="I124" i="12"/>
  <c r="I125" i="12"/>
  <c r="I126" i="12"/>
  <c r="I127" i="12"/>
  <c r="I128" i="12"/>
  <c r="I129" i="12"/>
  <c r="I10" i="12"/>
  <c r="H11" i="12"/>
  <c r="H12" i="12"/>
  <c r="H13" i="12"/>
  <c r="H15" i="12"/>
  <c r="H16" i="12"/>
  <c r="H17" i="12"/>
  <c r="H19" i="12"/>
  <c r="H20" i="12"/>
  <c r="H21" i="12"/>
  <c r="H23" i="12"/>
  <c r="H24" i="12"/>
  <c r="H25" i="12"/>
  <c r="H27" i="12"/>
  <c r="H28" i="12"/>
  <c r="H29" i="12"/>
  <c r="H31" i="12"/>
  <c r="H32" i="12"/>
  <c r="H33" i="12"/>
  <c r="H35" i="12"/>
  <c r="H36" i="12"/>
  <c r="H37" i="12"/>
  <c r="H39" i="12"/>
  <c r="H40" i="12"/>
  <c r="H41" i="12"/>
  <c r="H43" i="12"/>
  <c r="H44" i="12"/>
  <c r="H45" i="12"/>
  <c r="H47" i="12"/>
  <c r="H48" i="12"/>
  <c r="H49" i="12"/>
  <c r="H51" i="12"/>
  <c r="H52" i="12"/>
  <c r="H53" i="12"/>
  <c r="H55" i="12"/>
  <c r="H56" i="12"/>
  <c r="H57" i="12"/>
  <c r="H59" i="12"/>
  <c r="H61" i="12"/>
  <c r="H63" i="12"/>
  <c r="H65" i="12"/>
  <c r="H67" i="12"/>
  <c r="H68" i="12"/>
  <c r="H69" i="12"/>
  <c r="H70" i="12"/>
  <c r="H71" i="12"/>
  <c r="H72" i="12"/>
  <c r="H73" i="12"/>
  <c r="H74" i="12"/>
  <c r="H75" i="12"/>
  <c r="H76" i="12"/>
  <c r="H77" i="12"/>
  <c r="H78" i="12"/>
  <c r="H79" i="12"/>
  <c r="H80" i="12"/>
  <c r="H81" i="12"/>
  <c r="H82" i="12"/>
  <c r="H83" i="12"/>
  <c r="H84" i="12"/>
  <c r="H85" i="12"/>
  <c r="H86" i="12"/>
  <c r="H87" i="12"/>
  <c r="H88" i="12"/>
  <c r="H89" i="12"/>
  <c r="H90" i="12"/>
  <c r="H91" i="12"/>
  <c r="H92" i="12"/>
  <c r="H93" i="12"/>
  <c r="H94" i="12"/>
  <c r="H95" i="12"/>
  <c r="H96" i="12"/>
  <c r="H97" i="12"/>
  <c r="H98" i="12"/>
  <c r="H99" i="12"/>
  <c r="H100" i="12"/>
  <c r="H101" i="12"/>
  <c r="H102" i="12"/>
  <c r="H103" i="12"/>
  <c r="H104" i="12"/>
  <c r="H105" i="12"/>
  <c r="H106" i="12"/>
  <c r="H107" i="12"/>
  <c r="H108" i="12"/>
  <c r="H109" i="12"/>
  <c r="H110" i="12"/>
  <c r="H111" i="12"/>
  <c r="H112" i="12"/>
  <c r="H113" i="12"/>
  <c r="H114" i="12"/>
  <c r="H115" i="12"/>
  <c r="H116" i="12"/>
  <c r="H117" i="12"/>
  <c r="H118" i="12"/>
  <c r="H119" i="12"/>
  <c r="H120" i="12"/>
  <c r="H121" i="12"/>
  <c r="H122" i="12"/>
  <c r="H123" i="12"/>
  <c r="H124" i="12"/>
  <c r="H125" i="12"/>
  <c r="H126" i="12"/>
  <c r="H127" i="12"/>
  <c r="H128" i="12"/>
  <c r="H129" i="12"/>
  <c r="G11" i="12"/>
  <c r="G12" i="12"/>
  <c r="G16" i="12"/>
  <c r="G18" i="12"/>
  <c r="G20" i="12"/>
  <c r="G22" i="12"/>
  <c r="G24" i="12"/>
  <c r="G27" i="12"/>
  <c r="G28" i="12"/>
  <c r="G32" i="12"/>
  <c r="G33" i="12"/>
  <c r="G34" i="12"/>
  <c r="G37" i="12"/>
  <c r="G38" i="12"/>
  <c r="G41" i="12"/>
  <c r="G42" i="12"/>
  <c r="G46" i="12"/>
  <c r="G50" i="12"/>
  <c r="G54" i="12"/>
  <c r="G58" i="12"/>
  <c r="G62" i="12"/>
  <c r="G66" i="12"/>
  <c r="G68" i="12"/>
  <c r="G69" i="12"/>
  <c r="G70" i="12"/>
  <c r="G72" i="12"/>
  <c r="G73" i="12"/>
  <c r="G74" i="12"/>
  <c r="G75" i="12"/>
  <c r="G76" i="12"/>
  <c r="G78" i="12"/>
  <c r="G79" i="12"/>
  <c r="G80" i="12"/>
  <c r="G82" i="12"/>
  <c r="G83" i="12"/>
  <c r="G84" i="12"/>
  <c r="G85" i="12"/>
  <c r="G87" i="12"/>
  <c r="G88" i="12"/>
  <c r="G89" i="12"/>
  <c r="G91" i="12"/>
  <c r="G92" i="12"/>
  <c r="G93" i="12"/>
  <c r="G95" i="12"/>
  <c r="G96" i="12"/>
  <c r="G97" i="12"/>
  <c r="G99" i="12"/>
  <c r="G100" i="12"/>
  <c r="G101" i="12"/>
  <c r="G103" i="12"/>
  <c r="G104" i="12"/>
  <c r="G105" i="12"/>
  <c r="G107" i="12"/>
  <c r="G108" i="12"/>
  <c r="G109" i="12"/>
  <c r="G110" i="12"/>
  <c r="G111" i="12"/>
  <c r="G112" i="12"/>
  <c r="G113" i="12"/>
  <c r="G114" i="12"/>
  <c r="G115" i="12"/>
  <c r="G116" i="12"/>
  <c r="G117" i="12"/>
  <c r="G118" i="12"/>
  <c r="G119" i="12"/>
  <c r="G120" i="12"/>
  <c r="G121" i="12"/>
  <c r="G122" i="12"/>
  <c r="G123" i="12"/>
  <c r="G124" i="12"/>
  <c r="G125" i="12"/>
  <c r="G126" i="12"/>
  <c r="G127" i="12"/>
  <c r="G128" i="12"/>
  <c r="G129" i="12"/>
  <c r="F11" i="12"/>
  <c r="F12" i="12"/>
  <c r="F13" i="12"/>
  <c r="F14" i="12"/>
  <c r="F15" i="12"/>
  <c r="F16" i="12"/>
  <c r="F17" i="12"/>
  <c r="F18" i="12"/>
  <c r="F19" i="12"/>
  <c r="F20" i="12"/>
  <c r="F21" i="12"/>
  <c r="F22" i="12"/>
  <c r="F23" i="12"/>
  <c r="F24" i="12"/>
  <c r="F25" i="12"/>
  <c r="F26" i="12"/>
  <c r="F27" i="12"/>
  <c r="F28" i="12"/>
  <c r="F29" i="12"/>
  <c r="F30" i="12"/>
  <c r="F31" i="12"/>
  <c r="F32" i="12"/>
  <c r="F33" i="12"/>
  <c r="F34" i="12"/>
  <c r="F35" i="12"/>
  <c r="F36" i="12"/>
  <c r="F37" i="12"/>
  <c r="F38" i="12"/>
  <c r="F39" i="12"/>
  <c r="F40" i="12"/>
  <c r="F41" i="12"/>
  <c r="F42" i="12"/>
  <c r="F43" i="12"/>
  <c r="F44" i="12"/>
  <c r="F45" i="12"/>
  <c r="F46" i="12"/>
  <c r="F47" i="12"/>
  <c r="F48" i="12"/>
  <c r="F49" i="12"/>
  <c r="F50" i="12"/>
  <c r="F51" i="12"/>
  <c r="F52" i="12"/>
  <c r="F53" i="12"/>
  <c r="F54" i="12"/>
  <c r="F55" i="12"/>
  <c r="F56" i="12"/>
  <c r="F57" i="12"/>
  <c r="F58" i="12"/>
  <c r="F59" i="12"/>
  <c r="F60" i="12"/>
  <c r="F61" i="12"/>
  <c r="F62" i="12"/>
  <c r="F63" i="12"/>
  <c r="F64" i="12"/>
  <c r="F65" i="12"/>
  <c r="F66" i="12"/>
  <c r="F67" i="12"/>
  <c r="F68" i="12"/>
  <c r="F69" i="12"/>
  <c r="F70" i="12"/>
  <c r="F71" i="12"/>
  <c r="F72" i="12"/>
  <c r="F73" i="12"/>
  <c r="F74" i="12"/>
  <c r="F75" i="12"/>
  <c r="F76" i="12"/>
  <c r="F77" i="12"/>
  <c r="F78" i="12"/>
  <c r="F79" i="12"/>
  <c r="F80" i="12"/>
  <c r="F81" i="12"/>
  <c r="F82" i="12"/>
  <c r="F83" i="12"/>
  <c r="F84" i="12"/>
  <c r="F85" i="12"/>
  <c r="F86" i="12"/>
  <c r="F87" i="12"/>
  <c r="F88" i="12"/>
  <c r="F89" i="12"/>
  <c r="F90" i="12"/>
  <c r="F91" i="12"/>
  <c r="F92" i="12"/>
  <c r="F93" i="12"/>
  <c r="F94" i="12"/>
  <c r="F95" i="12"/>
  <c r="F96" i="12"/>
  <c r="F97" i="12"/>
  <c r="F98" i="12"/>
  <c r="F99" i="12"/>
  <c r="F100" i="12"/>
  <c r="F101" i="12"/>
  <c r="F102" i="12"/>
  <c r="F103" i="12"/>
  <c r="F104" i="12"/>
  <c r="F105" i="12"/>
  <c r="F106" i="12"/>
  <c r="F107" i="12"/>
  <c r="F108" i="12"/>
  <c r="F109" i="12"/>
  <c r="F110" i="12"/>
  <c r="F111" i="12"/>
  <c r="F112" i="12"/>
  <c r="F113" i="12"/>
  <c r="F114" i="12"/>
  <c r="F115" i="12"/>
  <c r="F116" i="12"/>
  <c r="F117" i="12"/>
  <c r="F118" i="12"/>
  <c r="F119" i="12"/>
  <c r="F120" i="12"/>
  <c r="F121" i="12"/>
  <c r="F122" i="12"/>
  <c r="F123" i="12"/>
  <c r="F124" i="12"/>
  <c r="F125" i="12"/>
  <c r="F126" i="12"/>
  <c r="F127" i="12"/>
  <c r="F128" i="12"/>
  <c r="F129" i="12"/>
  <c r="F10" i="12"/>
  <c r="E11" i="12"/>
  <c r="E12" i="12"/>
  <c r="E13" i="12"/>
  <c r="E14" i="12"/>
  <c r="E15" i="12"/>
  <c r="E16" i="12"/>
  <c r="E17" i="12"/>
  <c r="E18" i="12"/>
  <c r="E19" i="12"/>
  <c r="E20" i="12"/>
  <c r="E21" i="12"/>
  <c r="E22" i="12"/>
  <c r="E23" i="12"/>
  <c r="E24" i="12"/>
  <c r="E25" i="12"/>
  <c r="E26" i="12"/>
  <c r="E27" i="12"/>
  <c r="E28" i="12"/>
  <c r="E29" i="12"/>
  <c r="E30" i="12"/>
  <c r="E31" i="12"/>
  <c r="E32" i="12"/>
  <c r="E33" i="12"/>
  <c r="E34" i="12"/>
  <c r="E35" i="12"/>
  <c r="E36" i="12"/>
  <c r="E37" i="12"/>
  <c r="E38" i="12"/>
  <c r="E39" i="12"/>
  <c r="E40" i="12"/>
  <c r="E41" i="12"/>
  <c r="E42" i="12"/>
  <c r="E43" i="12"/>
  <c r="E44" i="12"/>
  <c r="E45" i="12"/>
  <c r="E46" i="12"/>
  <c r="E47" i="12"/>
  <c r="E48" i="12"/>
  <c r="E49" i="12"/>
  <c r="E50" i="12"/>
  <c r="E51" i="12"/>
  <c r="E52" i="12"/>
  <c r="E53" i="12"/>
  <c r="E54" i="12"/>
  <c r="E55" i="12"/>
  <c r="E56" i="12"/>
  <c r="E57" i="12"/>
  <c r="E58" i="12"/>
  <c r="E59" i="12"/>
  <c r="E60" i="12"/>
  <c r="E61" i="12"/>
  <c r="E62" i="12"/>
  <c r="E63" i="12"/>
  <c r="E64" i="12"/>
  <c r="E65" i="12"/>
  <c r="E66" i="12"/>
  <c r="E67" i="12"/>
  <c r="E68" i="12"/>
  <c r="E69" i="12"/>
  <c r="E70" i="12"/>
  <c r="E71" i="12"/>
  <c r="E72" i="12"/>
  <c r="E73" i="12"/>
  <c r="E74" i="12"/>
  <c r="E75" i="12"/>
  <c r="E76" i="12"/>
  <c r="E77" i="12"/>
  <c r="E78" i="12"/>
  <c r="E79" i="12"/>
  <c r="E80" i="12"/>
  <c r="E81" i="12"/>
  <c r="E82" i="12"/>
  <c r="E83" i="12"/>
  <c r="E84" i="12"/>
  <c r="E85" i="12"/>
  <c r="E86" i="12"/>
  <c r="E87" i="12"/>
  <c r="E88" i="12"/>
  <c r="E89" i="12"/>
  <c r="E90" i="12"/>
  <c r="E91" i="12"/>
  <c r="E92" i="12"/>
  <c r="E93" i="12"/>
  <c r="E94" i="12"/>
  <c r="E95" i="12"/>
  <c r="E96" i="12"/>
  <c r="E97" i="12"/>
  <c r="E98" i="12"/>
  <c r="E99" i="12"/>
  <c r="E100" i="12"/>
  <c r="E101" i="12"/>
  <c r="E102" i="12"/>
  <c r="E103" i="12"/>
  <c r="E104" i="12"/>
  <c r="E105" i="12"/>
  <c r="E106" i="12"/>
  <c r="E107" i="12"/>
  <c r="E108" i="12"/>
  <c r="E109" i="12"/>
  <c r="E110" i="12"/>
  <c r="E111" i="12"/>
  <c r="E112" i="12"/>
  <c r="E113" i="12"/>
  <c r="E114" i="12"/>
  <c r="E115" i="12"/>
  <c r="E116" i="12"/>
  <c r="E117" i="12"/>
  <c r="E118" i="12"/>
  <c r="E119" i="12"/>
  <c r="E120" i="12"/>
  <c r="E121" i="12"/>
  <c r="E122" i="12"/>
  <c r="E123" i="12"/>
  <c r="E124" i="12"/>
  <c r="E125" i="12"/>
  <c r="E126" i="12"/>
  <c r="E127" i="12"/>
  <c r="E128" i="12"/>
  <c r="E129" i="12"/>
  <c r="E10" i="12"/>
  <c r="D11" i="12"/>
  <c r="D12" i="12"/>
  <c r="D13" i="12"/>
  <c r="D14" i="12"/>
  <c r="D15" i="12"/>
  <c r="D16" i="12"/>
  <c r="D17" i="12"/>
  <c r="D18" i="12"/>
  <c r="D19" i="12"/>
  <c r="D20" i="12"/>
  <c r="D21" i="12"/>
  <c r="D22" i="12"/>
  <c r="D23" i="12"/>
  <c r="D24" i="12"/>
  <c r="D25" i="12"/>
  <c r="D26" i="12"/>
  <c r="D27" i="12"/>
  <c r="D28" i="12"/>
  <c r="D29" i="12"/>
  <c r="D30" i="12"/>
  <c r="D31" i="12"/>
  <c r="D32" i="12"/>
  <c r="D33" i="12"/>
  <c r="D34" i="12"/>
  <c r="D35" i="12"/>
  <c r="D36" i="12"/>
  <c r="D37" i="12"/>
  <c r="D38" i="12"/>
  <c r="D39" i="12"/>
  <c r="D40" i="12"/>
  <c r="D41" i="12"/>
  <c r="D42" i="12"/>
  <c r="D43" i="12"/>
  <c r="D44" i="12"/>
  <c r="D45" i="12"/>
  <c r="D46" i="12"/>
  <c r="D47" i="12"/>
  <c r="D48" i="12"/>
  <c r="D49" i="12"/>
  <c r="D50" i="12"/>
  <c r="D51" i="12"/>
  <c r="D52" i="12"/>
  <c r="D53" i="12"/>
  <c r="D54" i="12"/>
  <c r="D55" i="12"/>
  <c r="D56" i="12"/>
  <c r="D57" i="12"/>
  <c r="D58" i="12"/>
  <c r="D59" i="12"/>
  <c r="D60" i="12"/>
  <c r="D61" i="12"/>
  <c r="D62" i="12"/>
  <c r="D63" i="12"/>
  <c r="D64" i="12"/>
  <c r="D65" i="12"/>
  <c r="D66" i="12"/>
  <c r="D67" i="12"/>
  <c r="D68" i="12"/>
  <c r="D69" i="12"/>
  <c r="D70" i="12"/>
  <c r="D71" i="12"/>
  <c r="D72" i="12"/>
  <c r="D73" i="12"/>
  <c r="D74" i="12"/>
  <c r="D75" i="12"/>
  <c r="D76" i="12"/>
  <c r="D77" i="12"/>
  <c r="D78" i="12"/>
  <c r="D79" i="12"/>
  <c r="D80" i="12"/>
  <c r="D81" i="12"/>
  <c r="D82" i="12"/>
  <c r="D83" i="12"/>
  <c r="D84" i="12"/>
  <c r="D85" i="12"/>
  <c r="D86" i="12"/>
  <c r="D87" i="12"/>
  <c r="D88" i="12"/>
  <c r="D89" i="12"/>
  <c r="D90" i="12"/>
  <c r="D91" i="12"/>
  <c r="D92" i="12"/>
  <c r="D93" i="12"/>
  <c r="D94" i="12"/>
  <c r="D95" i="12"/>
  <c r="D96" i="12"/>
  <c r="D97" i="12"/>
  <c r="D98" i="12"/>
  <c r="D99" i="12"/>
  <c r="D100" i="12"/>
  <c r="D101" i="12"/>
  <c r="D102" i="12"/>
  <c r="D103" i="12"/>
  <c r="D104" i="12"/>
  <c r="D105" i="12"/>
  <c r="D106" i="12"/>
  <c r="D107" i="12"/>
  <c r="D108" i="12"/>
  <c r="D109" i="12"/>
  <c r="D110" i="12"/>
  <c r="D111" i="12"/>
  <c r="D112" i="12"/>
  <c r="D113" i="12"/>
  <c r="D114" i="12"/>
  <c r="D115" i="12"/>
  <c r="D116" i="12"/>
  <c r="D117" i="12"/>
  <c r="D118" i="12"/>
  <c r="D119" i="12"/>
  <c r="D120" i="12"/>
  <c r="D121" i="12"/>
  <c r="D122" i="12"/>
  <c r="D123" i="12"/>
  <c r="D124" i="12"/>
  <c r="D125" i="12"/>
  <c r="D126" i="12"/>
  <c r="D127" i="12"/>
  <c r="D128" i="12"/>
  <c r="D129" i="12"/>
  <c r="D10" i="12"/>
  <c r="A17" i="12"/>
  <c r="P9" i="12"/>
  <c r="B11" i="12"/>
  <c r="C11" i="12"/>
  <c r="B12" i="12"/>
  <c r="C12" i="12"/>
  <c r="B13" i="12"/>
  <c r="C13" i="12"/>
  <c r="B14" i="12"/>
  <c r="C14" i="12"/>
  <c r="B15" i="12"/>
  <c r="C15" i="12"/>
  <c r="B16" i="12"/>
  <c r="B18" i="12"/>
  <c r="C18" i="12"/>
  <c r="B19" i="12"/>
  <c r="C19" i="12"/>
  <c r="B20" i="12"/>
  <c r="C20" i="12"/>
  <c r="B21" i="12"/>
  <c r="C21" i="12"/>
  <c r="B22" i="12"/>
  <c r="C22" i="12"/>
  <c r="B23" i="12"/>
  <c r="C23" i="12"/>
  <c r="B24" i="12"/>
  <c r="C24" i="12"/>
  <c r="B25" i="12"/>
  <c r="C25" i="12"/>
  <c r="B26" i="12"/>
  <c r="C26" i="12"/>
  <c r="B27" i="12"/>
  <c r="C27" i="12"/>
  <c r="B28" i="12"/>
  <c r="C28" i="12"/>
  <c r="B29" i="12"/>
  <c r="C29" i="12"/>
  <c r="B30" i="12"/>
  <c r="C30" i="12"/>
  <c r="B31" i="12"/>
  <c r="C31" i="12"/>
  <c r="B32" i="12"/>
  <c r="C32" i="12"/>
  <c r="B33" i="12"/>
  <c r="C33" i="12"/>
  <c r="B34" i="12"/>
  <c r="C34" i="12"/>
  <c r="B35" i="12"/>
  <c r="C35" i="12"/>
  <c r="B36" i="12"/>
  <c r="C36" i="12"/>
  <c r="B37" i="12"/>
  <c r="C37" i="12"/>
  <c r="B38" i="12"/>
  <c r="C38" i="12"/>
  <c r="B39" i="12"/>
  <c r="C39" i="12"/>
  <c r="B40" i="12"/>
  <c r="C40" i="12"/>
  <c r="B41" i="12"/>
  <c r="C41" i="12"/>
  <c r="B42" i="12"/>
  <c r="C42" i="12"/>
  <c r="B43" i="12"/>
  <c r="C43" i="12"/>
  <c r="B44" i="12"/>
  <c r="C44" i="12"/>
  <c r="B45" i="12"/>
  <c r="C45" i="12"/>
  <c r="B46" i="12"/>
  <c r="C46" i="12"/>
  <c r="B47" i="12"/>
  <c r="C47" i="12"/>
  <c r="B48" i="12"/>
  <c r="C48" i="12"/>
  <c r="B49" i="12"/>
  <c r="C49" i="12"/>
  <c r="B50" i="12"/>
  <c r="C50" i="12"/>
  <c r="B51" i="12"/>
  <c r="C51" i="12"/>
  <c r="B52" i="12"/>
  <c r="C52" i="12"/>
  <c r="B53" i="12"/>
  <c r="C53" i="12"/>
  <c r="B54" i="12"/>
  <c r="C54" i="12"/>
  <c r="B55" i="12"/>
  <c r="C55" i="12"/>
  <c r="B56" i="12"/>
  <c r="C56" i="12"/>
  <c r="B57" i="12"/>
  <c r="C57" i="12"/>
  <c r="B58" i="12"/>
  <c r="C58" i="12"/>
  <c r="B59" i="12"/>
  <c r="C59" i="12"/>
  <c r="B60" i="12"/>
  <c r="C60" i="12"/>
  <c r="B61" i="12"/>
  <c r="C61" i="12"/>
  <c r="B62" i="12"/>
  <c r="C62" i="12"/>
  <c r="B63" i="12"/>
  <c r="C63" i="12"/>
  <c r="B64" i="12"/>
  <c r="C64" i="12"/>
  <c r="B65" i="12"/>
  <c r="C65" i="12"/>
  <c r="B66" i="12"/>
  <c r="C66" i="12"/>
  <c r="B67" i="12"/>
  <c r="C67" i="12"/>
  <c r="B68" i="12"/>
  <c r="C68" i="12"/>
  <c r="B69" i="12"/>
  <c r="C69" i="12"/>
  <c r="B70" i="12"/>
  <c r="C70" i="12"/>
  <c r="B71" i="12"/>
  <c r="C71" i="12"/>
  <c r="B72" i="12"/>
  <c r="C72" i="12"/>
  <c r="B73" i="12"/>
  <c r="C73" i="12"/>
  <c r="B74" i="12"/>
  <c r="C74" i="12"/>
  <c r="B75" i="12"/>
  <c r="C75" i="12"/>
  <c r="B76" i="12"/>
  <c r="C76" i="12"/>
  <c r="B77" i="12"/>
  <c r="C77" i="12"/>
  <c r="B78" i="12"/>
  <c r="C78" i="12"/>
  <c r="B79" i="12"/>
  <c r="C79" i="12"/>
  <c r="B80" i="12"/>
  <c r="C80" i="12"/>
  <c r="B81" i="12"/>
  <c r="C81" i="12"/>
  <c r="B82" i="12"/>
  <c r="C82" i="12"/>
  <c r="B83" i="12"/>
  <c r="C83" i="12"/>
  <c r="B84" i="12"/>
  <c r="C84" i="12"/>
  <c r="B85" i="12"/>
  <c r="C85" i="12"/>
  <c r="B86" i="12"/>
  <c r="C86" i="12"/>
  <c r="B87" i="12"/>
  <c r="C87" i="12"/>
  <c r="B88" i="12"/>
  <c r="C88" i="12"/>
  <c r="B89" i="12"/>
  <c r="C89" i="12"/>
  <c r="B90" i="12"/>
  <c r="C90" i="12"/>
  <c r="B91" i="12"/>
  <c r="C91" i="12"/>
  <c r="B92" i="12"/>
  <c r="C92" i="12"/>
  <c r="B93" i="12"/>
  <c r="C93" i="12"/>
  <c r="B94" i="12"/>
  <c r="C94" i="12"/>
  <c r="B95" i="12"/>
  <c r="C95" i="12"/>
  <c r="B96" i="12"/>
  <c r="C96" i="12"/>
  <c r="B97" i="12"/>
  <c r="C97" i="12"/>
  <c r="B98" i="12"/>
  <c r="C98" i="12"/>
  <c r="B99" i="12"/>
  <c r="C99" i="12"/>
  <c r="B100" i="12"/>
  <c r="C100" i="12"/>
  <c r="B101" i="12"/>
  <c r="C101" i="12"/>
  <c r="B102" i="12"/>
  <c r="C102" i="12"/>
  <c r="B103" i="12"/>
  <c r="C103" i="12"/>
  <c r="B104" i="12"/>
  <c r="C104" i="12"/>
  <c r="B105" i="12"/>
  <c r="C105" i="12"/>
  <c r="B106" i="12"/>
  <c r="C106" i="12"/>
  <c r="B107" i="12"/>
  <c r="C107" i="12"/>
  <c r="B108" i="12"/>
  <c r="C108" i="12"/>
  <c r="B109" i="12"/>
  <c r="C109" i="12"/>
  <c r="B110" i="12"/>
  <c r="C110" i="12"/>
  <c r="B111" i="12"/>
  <c r="C111" i="12"/>
  <c r="B112" i="12"/>
  <c r="C112" i="12"/>
  <c r="B113" i="12"/>
  <c r="C113" i="12"/>
  <c r="B114" i="12"/>
  <c r="C114" i="12"/>
  <c r="B115" i="12"/>
  <c r="C115" i="12"/>
  <c r="B116" i="12"/>
  <c r="C116" i="12"/>
  <c r="B117" i="12"/>
  <c r="C117" i="12"/>
  <c r="B118" i="12"/>
  <c r="C118" i="12"/>
  <c r="B119" i="12"/>
  <c r="C119" i="12"/>
  <c r="B120" i="12"/>
  <c r="C120" i="12"/>
  <c r="B121" i="12"/>
  <c r="C121" i="12"/>
  <c r="B122" i="12"/>
  <c r="C122" i="12"/>
  <c r="B123" i="12"/>
  <c r="C123" i="12"/>
  <c r="B124" i="12"/>
  <c r="C124" i="12"/>
  <c r="B125" i="12"/>
  <c r="C125" i="12"/>
  <c r="B126" i="12"/>
  <c r="C126" i="12"/>
  <c r="B127" i="12"/>
  <c r="C127" i="12"/>
  <c r="B128" i="12"/>
  <c r="C128" i="12"/>
  <c r="B129" i="12"/>
  <c r="C129" i="12"/>
  <c r="B10" i="12"/>
  <c r="C10" i="12"/>
  <c r="A10" i="12"/>
  <c r="M9" i="12"/>
  <c r="S9" i="12" s="1"/>
  <c r="O9" i="12"/>
  <c r="U9" i="12"/>
  <c r="Q9" i="12"/>
  <c r="L9" i="12"/>
  <c r="R9" i="12" s="1"/>
  <c r="X56" i="2"/>
  <c r="X57" i="2"/>
  <c r="X58" i="2"/>
  <c r="X59" i="2"/>
  <c r="X60" i="2"/>
  <c r="X61" i="2"/>
  <c r="W56" i="2"/>
  <c r="W57" i="2"/>
  <c r="W58" i="2"/>
  <c r="W59" i="2"/>
  <c r="W60" i="2"/>
  <c r="W61" i="2"/>
  <c r="V56" i="2"/>
  <c r="V57" i="2"/>
  <c r="V58" i="2"/>
  <c r="V64" i="2" s="1"/>
  <c r="V59" i="2"/>
  <c r="V60" i="2"/>
  <c r="V61" i="2"/>
  <c r="U56" i="2"/>
  <c r="U57" i="2"/>
  <c r="U58" i="2"/>
  <c r="U59" i="2"/>
  <c r="U60" i="2"/>
  <c r="U61" i="2"/>
  <c r="T56" i="2"/>
  <c r="T57" i="2"/>
  <c r="T58" i="2"/>
  <c r="T59" i="2"/>
  <c r="T60" i="2"/>
  <c r="T61" i="2"/>
  <c r="S56" i="2"/>
  <c r="S57" i="2"/>
  <c r="S58" i="2"/>
  <c r="S59" i="2"/>
  <c r="S60" i="2"/>
  <c r="S61" i="2"/>
  <c r="R56" i="2"/>
  <c r="R57" i="2"/>
  <c r="R58" i="2"/>
  <c r="R59" i="2"/>
  <c r="R60" i="2"/>
  <c r="R61" i="2"/>
  <c r="Q56" i="2"/>
  <c r="Q57" i="2"/>
  <c r="Q58" i="2"/>
  <c r="Q59" i="2"/>
  <c r="Q60" i="2"/>
  <c r="Q61" i="2"/>
  <c r="P56" i="2"/>
  <c r="P57" i="2"/>
  <c r="P58" i="2"/>
  <c r="P59" i="2"/>
  <c r="P60" i="2"/>
  <c r="P61" i="2"/>
  <c r="O56" i="2"/>
  <c r="O57" i="2"/>
  <c r="O58" i="2"/>
  <c r="O59" i="2"/>
  <c r="O60" i="2"/>
  <c r="O61" i="2"/>
  <c r="N56" i="2"/>
  <c r="N57" i="2"/>
  <c r="N58" i="2"/>
  <c r="N59" i="2"/>
  <c r="N60" i="2"/>
  <c r="N61" i="2"/>
  <c r="M56" i="2"/>
  <c r="M57" i="2"/>
  <c r="M58" i="2"/>
  <c r="M59" i="2"/>
  <c r="M60" i="2"/>
  <c r="M61" i="2"/>
  <c r="L56" i="2"/>
  <c r="L57" i="2"/>
  <c r="L58" i="2"/>
  <c r="L59" i="2"/>
  <c r="L60" i="2"/>
  <c r="L61" i="2"/>
  <c r="K56" i="2"/>
  <c r="K57" i="2"/>
  <c r="K58" i="2"/>
  <c r="K59" i="2"/>
  <c r="K60" i="2"/>
  <c r="K61" i="2"/>
  <c r="J56" i="2"/>
  <c r="J57" i="2"/>
  <c r="J58" i="2"/>
  <c r="J59" i="2"/>
  <c r="J60" i="2"/>
  <c r="J61" i="2"/>
  <c r="I56" i="2"/>
  <c r="I57" i="2"/>
  <c r="I58" i="2"/>
  <c r="I59" i="2"/>
  <c r="I60" i="2"/>
  <c r="I61" i="2"/>
  <c r="H56" i="2"/>
  <c r="H57" i="2"/>
  <c r="H58" i="2"/>
  <c r="H59" i="2"/>
  <c r="H60" i="2"/>
  <c r="H61" i="2"/>
  <c r="G56" i="2"/>
  <c r="G57" i="2"/>
  <c r="G58" i="2"/>
  <c r="G59" i="2"/>
  <c r="G60" i="2"/>
  <c r="G61" i="2"/>
  <c r="F56" i="2"/>
  <c r="F64" i="2" s="1"/>
  <c r="F57" i="2"/>
  <c r="F58" i="2"/>
  <c r="F59" i="2"/>
  <c r="F60" i="2"/>
  <c r="F61" i="2"/>
  <c r="E56" i="2"/>
  <c r="E57" i="2"/>
  <c r="E58" i="2"/>
  <c r="E59" i="2"/>
  <c r="E60" i="2"/>
  <c r="E61" i="2"/>
  <c r="D56" i="2"/>
  <c r="D57" i="2"/>
  <c r="D64" i="2" s="1"/>
  <c r="D58" i="2"/>
  <c r="D59" i="2"/>
  <c r="D60" i="2"/>
  <c r="D61" i="2"/>
  <c r="X62" i="2"/>
  <c r="W62" i="2"/>
  <c r="V62" i="2"/>
  <c r="U62" i="2"/>
  <c r="T62" i="2"/>
  <c r="S62" i="2"/>
  <c r="R62" i="2"/>
  <c r="Q62" i="2"/>
  <c r="P62" i="2"/>
  <c r="O62" i="2"/>
  <c r="N62" i="2"/>
  <c r="M62" i="2"/>
  <c r="L62" i="2"/>
  <c r="K62" i="2"/>
  <c r="J62" i="2"/>
  <c r="I62" i="2"/>
  <c r="H62" i="2"/>
  <c r="G62" i="2"/>
  <c r="F62" i="2"/>
  <c r="E62" i="2"/>
  <c r="D62" i="2"/>
  <c r="D8" i="3"/>
  <c r="D7" i="3"/>
  <c r="D6" i="3"/>
  <c r="D5" i="3"/>
  <c r="M84" i="4"/>
  <c r="M92" i="4" s="1"/>
  <c r="M97" i="4" s="1"/>
  <c r="L84" i="4"/>
  <c r="L92" i="4" s="1"/>
  <c r="L97" i="4" s="1"/>
  <c r="L85" i="4"/>
  <c r="L93" i="4"/>
  <c r="K84" i="4"/>
  <c r="K92" i="4"/>
  <c r="K97" i="4" s="1"/>
  <c r="J84" i="4"/>
  <c r="J92" i="4" s="1"/>
  <c r="J85" i="4"/>
  <c r="J93" i="4" s="1"/>
  <c r="I84" i="4"/>
  <c r="I92" i="4" s="1"/>
  <c r="I97" i="4" s="1"/>
  <c r="H84" i="4"/>
  <c r="H92" i="4" s="1"/>
  <c r="H97" i="4" s="1"/>
  <c r="G84" i="4"/>
  <c r="G92" i="4" s="1"/>
  <c r="G97" i="4" s="1"/>
  <c r="F84" i="4"/>
  <c r="F92" i="4"/>
  <c r="F97" i="4" s="1"/>
  <c r="E84" i="4"/>
  <c r="E92" i="4" s="1"/>
  <c r="E97" i="4" s="1"/>
  <c r="D84" i="4"/>
  <c r="D92" i="4" s="1"/>
  <c r="D85" i="4"/>
  <c r="D93" i="4" s="1"/>
  <c r="D86" i="4"/>
  <c r="D94" i="4" s="1"/>
  <c r="D87" i="4"/>
  <c r="D95" i="4" s="1"/>
  <c r="D88" i="4"/>
  <c r="D96" i="4" s="1"/>
  <c r="C84" i="4"/>
  <c r="C92" i="4" s="1"/>
  <c r="C85" i="4"/>
  <c r="C93" i="4" s="1"/>
  <c r="C86" i="4"/>
  <c r="C94" i="4" s="1"/>
  <c r="C87" i="4"/>
  <c r="C95" i="4" s="1"/>
  <c r="C88" i="4"/>
  <c r="C96" i="4" s="1"/>
  <c r="B84" i="4"/>
  <c r="B92" i="4" s="1"/>
  <c r="B85" i="4"/>
  <c r="B93" i="4" s="1"/>
  <c r="B86" i="4"/>
  <c r="B94" i="4" s="1"/>
  <c r="B87" i="4"/>
  <c r="B95" i="4" s="1"/>
  <c r="B88" i="4"/>
  <c r="B96" i="4" s="1"/>
  <c r="M88" i="4"/>
  <c r="M96" i="4" s="1"/>
  <c r="L88" i="4"/>
  <c r="L96" i="4" s="1"/>
  <c r="K88" i="4"/>
  <c r="K96" i="4" s="1"/>
  <c r="J88" i="4"/>
  <c r="J96" i="4" s="1"/>
  <c r="I88" i="4"/>
  <c r="I96" i="4" s="1"/>
  <c r="H88" i="4"/>
  <c r="H96" i="4" s="1"/>
  <c r="G88" i="4"/>
  <c r="G96" i="4" s="1"/>
  <c r="F88" i="4"/>
  <c r="F96" i="4" s="1"/>
  <c r="E88" i="4"/>
  <c r="E96" i="4" s="1"/>
  <c r="M87" i="4"/>
  <c r="M95" i="4" s="1"/>
  <c r="L87" i="4"/>
  <c r="L95" i="4" s="1"/>
  <c r="K87" i="4"/>
  <c r="K95" i="4" s="1"/>
  <c r="J87" i="4"/>
  <c r="J95" i="4" s="1"/>
  <c r="I87" i="4"/>
  <c r="I95" i="4" s="1"/>
  <c r="H87" i="4"/>
  <c r="H95" i="4" s="1"/>
  <c r="G87" i="4"/>
  <c r="G95" i="4" s="1"/>
  <c r="F87" i="4"/>
  <c r="F95" i="4" s="1"/>
  <c r="E87" i="4"/>
  <c r="E95" i="4" s="1"/>
  <c r="M86" i="4"/>
  <c r="M94" i="4" s="1"/>
  <c r="L86" i="4"/>
  <c r="L94" i="4" s="1"/>
  <c r="K86" i="4"/>
  <c r="K94" i="4" s="1"/>
  <c r="J86" i="4"/>
  <c r="J94" i="4" s="1"/>
  <c r="I86" i="4"/>
  <c r="I94" i="4" s="1"/>
  <c r="H86" i="4"/>
  <c r="H94" i="4" s="1"/>
  <c r="G86" i="4"/>
  <c r="G94" i="4" s="1"/>
  <c r="F86" i="4"/>
  <c r="F94" i="4" s="1"/>
  <c r="E86" i="4"/>
  <c r="E94" i="4" s="1"/>
  <c r="M85" i="4"/>
  <c r="M93" i="4" s="1"/>
  <c r="K85" i="4"/>
  <c r="K93" i="4" s="1"/>
  <c r="I85" i="4"/>
  <c r="I93" i="4" s="1"/>
  <c r="H85" i="4"/>
  <c r="H93" i="4" s="1"/>
  <c r="G85" i="4"/>
  <c r="G93" i="4" s="1"/>
  <c r="F85" i="4"/>
  <c r="F93" i="4" s="1"/>
  <c r="E85" i="4"/>
  <c r="E93" i="4" s="1"/>
  <c r="M89" i="4"/>
  <c r="L89" i="4"/>
  <c r="K89" i="4"/>
  <c r="J89" i="4"/>
  <c r="I89" i="4"/>
  <c r="H89" i="4"/>
  <c r="G89" i="4"/>
  <c r="F89" i="4"/>
  <c r="E89" i="4"/>
  <c r="D89" i="4"/>
  <c r="C89" i="4"/>
  <c r="B89" i="4"/>
  <c r="N9" i="12"/>
  <c r="T9" i="12" s="1"/>
  <c r="E28" i="16"/>
  <c r="K28" i="16" s="1"/>
  <c r="Q28" i="16" s="1"/>
  <c r="E18" i="16"/>
  <c r="J88" i="14"/>
  <c r="P88" i="14" s="1"/>
  <c r="K98" i="16"/>
  <c r="Q98" i="16" s="1"/>
  <c r="N14" i="14" l="1"/>
  <c r="T14" i="14" s="1"/>
  <c r="N50" i="14"/>
  <c r="T50" i="14" s="1"/>
  <c r="F51" i="16"/>
  <c r="L51" i="16" s="1"/>
  <c r="R51" i="16" s="1"/>
  <c r="J11" i="16"/>
  <c r="P11" i="16" s="1"/>
  <c r="M72" i="14"/>
  <c r="S72" i="14" s="1"/>
  <c r="N128" i="14"/>
  <c r="T128" i="14" s="1"/>
  <c r="N126" i="14"/>
  <c r="T126" i="14" s="1"/>
  <c r="N124" i="14"/>
  <c r="T124" i="14" s="1"/>
  <c r="N122" i="14"/>
  <c r="T122" i="14" s="1"/>
  <c r="N120" i="14"/>
  <c r="T120" i="14" s="1"/>
  <c r="N118" i="14"/>
  <c r="T118" i="14" s="1"/>
  <c r="N116" i="14"/>
  <c r="T116" i="14" s="1"/>
  <c r="N114" i="14"/>
  <c r="T114" i="14" s="1"/>
  <c r="N112" i="14"/>
  <c r="T112" i="14" s="1"/>
  <c r="N110" i="14"/>
  <c r="T110" i="14" s="1"/>
  <c r="N108" i="14"/>
  <c r="T108" i="14" s="1"/>
  <c r="N106" i="14"/>
  <c r="T106" i="14" s="1"/>
  <c r="N104" i="14"/>
  <c r="T104" i="14" s="1"/>
  <c r="N102" i="14"/>
  <c r="T102" i="14" s="1"/>
  <c r="N100" i="14"/>
  <c r="T100" i="14" s="1"/>
  <c r="N98" i="14"/>
  <c r="T98" i="14" s="1"/>
  <c r="N96" i="14"/>
  <c r="T96" i="14" s="1"/>
  <c r="N94" i="14"/>
  <c r="T94" i="14" s="1"/>
  <c r="N92" i="14"/>
  <c r="T92" i="14" s="1"/>
  <c r="N90" i="14"/>
  <c r="T90" i="14" s="1"/>
  <c r="N88" i="14"/>
  <c r="T88" i="14" s="1"/>
  <c r="N86" i="14"/>
  <c r="T86" i="14" s="1"/>
  <c r="N84" i="14"/>
  <c r="T84" i="14" s="1"/>
  <c r="N80" i="14"/>
  <c r="T80" i="14" s="1"/>
  <c r="N78" i="14"/>
  <c r="T78" i="14" s="1"/>
  <c r="N76" i="14"/>
  <c r="T76" i="14" s="1"/>
  <c r="N74" i="14"/>
  <c r="T74" i="14" s="1"/>
  <c r="N72" i="14"/>
  <c r="T72" i="14" s="1"/>
  <c r="N70" i="14"/>
  <c r="T70" i="14" s="1"/>
  <c r="N68" i="14"/>
  <c r="T68" i="14" s="1"/>
  <c r="N66" i="14"/>
  <c r="T66" i="14" s="1"/>
  <c r="N64" i="14"/>
  <c r="T64" i="14" s="1"/>
  <c r="N62" i="14"/>
  <c r="T62" i="14" s="1"/>
  <c r="N60" i="14"/>
  <c r="T60" i="14" s="1"/>
  <c r="N58" i="14"/>
  <c r="T58" i="14" s="1"/>
  <c r="N56" i="14"/>
  <c r="T56" i="14" s="1"/>
  <c r="N54" i="14"/>
  <c r="T54" i="14" s="1"/>
  <c r="N52" i="14"/>
  <c r="T52" i="14" s="1"/>
  <c r="N48" i="14"/>
  <c r="T48" i="14" s="1"/>
  <c r="N46" i="14"/>
  <c r="T46" i="14" s="1"/>
  <c r="N44" i="14"/>
  <c r="T44" i="14" s="1"/>
  <c r="N42" i="14"/>
  <c r="T42" i="14" s="1"/>
  <c r="N40" i="14"/>
  <c r="T40" i="14" s="1"/>
  <c r="N38" i="14"/>
  <c r="T38" i="14" s="1"/>
  <c r="N36" i="14"/>
  <c r="T36" i="14" s="1"/>
  <c r="N34" i="14"/>
  <c r="T34" i="14" s="1"/>
  <c r="N32" i="14"/>
  <c r="T32" i="14" s="1"/>
  <c r="N30" i="14"/>
  <c r="T30" i="14" s="1"/>
  <c r="N28" i="14"/>
  <c r="T28" i="14" s="1"/>
  <c r="N26" i="14"/>
  <c r="T26" i="14" s="1"/>
  <c r="N24" i="14"/>
  <c r="T24" i="14" s="1"/>
  <c r="N22" i="14"/>
  <c r="T22" i="14" s="1"/>
  <c r="N12" i="14"/>
  <c r="T12" i="14" s="1"/>
  <c r="N127" i="14"/>
  <c r="T127" i="14" s="1"/>
  <c r="N125" i="14"/>
  <c r="T125" i="14" s="1"/>
  <c r="N123" i="14"/>
  <c r="T123" i="14" s="1"/>
  <c r="N121" i="14"/>
  <c r="T121" i="14" s="1"/>
  <c r="N119" i="14"/>
  <c r="T119" i="14" s="1"/>
  <c r="N117" i="14"/>
  <c r="T117" i="14" s="1"/>
  <c r="N115" i="14"/>
  <c r="T115" i="14" s="1"/>
  <c r="N113" i="14"/>
  <c r="T113" i="14" s="1"/>
  <c r="N111" i="14"/>
  <c r="T111" i="14" s="1"/>
  <c r="N109" i="14"/>
  <c r="T109" i="14" s="1"/>
  <c r="N107" i="14"/>
  <c r="T107" i="14" s="1"/>
  <c r="N105" i="14"/>
  <c r="T105" i="14" s="1"/>
  <c r="N103" i="14"/>
  <c r="T103" i="14" s="1"/>
  <c r="N101" i="14"/>
  <c r="T101" i="14" s="1"/>
  <c r="N99" i="14"/>
  <c r="T99" i="14" s="1"/>
  <c r="N97" i="14"/>
  <c r="T97" i="14" s="1"/>
  <c r="N95" i="14"/>
  <c r="T95" i="14" s="1"/>
  <c r="N93" i="14"/>
  <c r="T93" i="14" s="1"/>
  <c r="N91" i="14"/>
  <c r="T91" i="14" s="1"/>
  <c r="N89" i="14"/>
  <c r="T89" i="14" s="1"/>
  <c r="N87" i="14"/>
  <c r="T87" i="14" s="1"/>
  <c r="N85" i="14"/>
  <c r="T85" i="14" s="1"/>
  <c r="N83" i="14"/>
  <c r="T83" i="14" s="1"/>
  <c r="N81" i="14"/>
  <c r="T81" i="14" s="1"/>
  <c r="N79" i="14"/>
  <c r="T79" i="14" s="1"/>
  <c r="N77" i="14"/>
  <c r="T77" i="14" s="1"/>
  <c r="N75" i="14"/>
  <c r="T75" i="14" s="1"/>
  <c r="N73" i="14"/>
  <c r="T73" i="14" s="1"/>
  <c r="N71" i="14"/>
  <c r="T71" i="14" s="1"/>
  <c r="N69" i="14"/>
  <c r="T69" i="14" s="1"/>
  <c r="N67" i="14"/>
  <c r="T67" i="14" s="1"/>
  <c r="N65" i="14"/>
  <c r="T65" i="14" s="1"/>
  <c r="N63" i="14"/>
  <c r="T63" i="14" s="1"/>
  <c r="N61" i="14"/>
  <c r="T61" i="14" s="1"/>
  <c r="N59" i="14"/>
  <c r="T59" i="14" s="1"/>
  <c r="N57" i="14"/>
  <c r="T57" i="14" s="1"/>
  <c r="N55" i="14"/>
  <c r="T55" i="14" s="1"/>
  <c r="N53" i="14"/>
  <c r="T53" i="14" s="1"/>
  <c r="N51" i="14"/>
  <c r="T51" i="14" s="1"/>
  <c r="N49" i="14"/>
  <c r="T49" i="14" s="1"/>
  <c r="N47" i="14"/>
  <c r="T47" i="14" s="1"/>
  <c r="N45" i="14"/>
  <c r="T45" i="14" s="1"/>
  <c r="N43" i="14"/>
  <c r="T43" i="14" s="1"/>
  <c r="N41" i="14"/>
  <c r="T41" i="14" s="1"/>
  <c r="N39" i="14"/>
  <c r="T39" i="14" s="1"/>
  <c r="N37" i="14"/>
  <c r="T37" i="14" s="1"/>
  <c r="N35" i="14"/>
  <c r="T35" i="14" s="1"/>
  <c r="N33" i="14"/>
  <c r="T33" i="14" s="1"/>
  <c r="N31" i="14"/>
  <c r="T31" i="14" s="1"/>
  <c r="N29" i="14"/>
  <c r="T29" i="14" s="1"/>
  <c r="N27" i="14"/>
  <c r="T27" i="14" s="1"/>
  <c r="N25" i="14"/>
  <c r="T25" i="14" s="1"/>
  <c r="N23" i="14"/>
  <c r="T23" i="14" s="1"/>
  <c r="N21" i="14"/>
  <c r="T21" i="14" s="1"/>
  <c r="N19" i="14"/>
  <c r="T19" i="14" s="1"/>
  <c r="N17" i="14"/>
  <c r="T17" i="14" s="1"/>
  <c r="N15" i="14"/>
  <c r="T15" i="14" s="1"/>
  <c r="N13" i="14"/>
  <c r="T13" i="14" s="1"/>
  <c r="E27" i="16"/>
  <c r="F27" i="16" s="1"/>
  <c r="E7" i="16"/>
  <c r="K7" i="16" s="1"/>
  <c r="Q7" i="16" s="1"/>
  <c r="O127" i="14"/>
  <c r="U127" i="14" s="1"/>
  <c r="O125" i="14"/>
  <c r="U125" i="14" s="1"/>
  <c r="O123" i="14"/>
  <c r="U123" i="14" s="1"/>
  <c r="O121" i="14"/>
  <c r="U121" i="14" s="1"/>
  <c r="O119" i="14"/>
  <c r="U119" i="14" s="1"/>
  <c r="O117" i="14"/>
  <c r="U117" i="14" s="1"/>
  <c r="O115" i="14"/>
  <c r="U115" i="14" s="1"/>
  <c r="O113" i="14"/>
  <c r="U113" i="14" s="1"/>
  <c r="O111" i="14"/>
  <c r="U111" i="14" s="1"/>
  <c r="O109" i="14"/>
  <c r="U109" i="14" s="1"/>
  <c r="O107" i="14"/>
  <c r="U107" i="14" s="1"/>
  <c r="O105" i="14"/>
  <c r="U105" i="14" s="1"/>
  <c r="O103" i="14"/>
  <c r="U103" i="14" s="1"/>
  <c r="O101" i="14"/>
  <c r="U101" i="14" s="1"/>
  <c r="O99" i="14"/>
  <c r="U99" i="14" s="1"/>
  <c r="O97" i="14"/>
  <c r="U97" i="14" s="1"/>
  <c r="O95" i="14"/>
  <c r="U95" i="14" s="1"/>
  <c r="O93" i="14"/>
  <c r="U93" i="14" s="1"/>
  <c r="O91" i="14"/>
  <c r="U91" i="14" s="1"/>
  <c r="O89" i="14"/>
  <c r="U89" i="14" s="1"/>
  <c r="O87" i="14"/>
  <c r="U87" i="14" s="1"/>
  <c r="O85" i="14"/>
  <c r="U85" i="14" s="1"/>
  <c r="O83" i="14"/>
  <c r="U83" i="14" s="1"/>
  <c r="O81" i="14"/>
  <c r="U81" i="14" s="1"/>
  <c r="O79" i="14"/>
  <c r="U79" i="14" s="1"/>
  <c r="O77" i="14"/>
  <c r="U77" i="14" s="1"/>
  <c r="O75" i="14"/>
  <c r="U75" i="14" s="1"/>
  <c r="O73" i="14"/>
  <c r="U73" i="14" s="1"/>
  <c r="O71" i="14"/>
  <c r="U71" i="14" s="1"/>
  <c r="O69" i="14"/>
  <c r="U69" i="14" s="1"/>
  <c r="O67" i="14"/>
  <c r="U67" i="14" s="1"/>
  <c r="O65" i="14"/>
  <c r="U65" i="14" s="1"/>
  <c r="O63" i="14"/>
  <c r="U63" i="14" s="1"/>
  <c r="O61" i="14"/>
  <c r="U61" i="14" s="1"/>
  <c r="O59" i="14"/>
  <c r="U59" i="14" s="1"/>
  <c r="O57" i="14"/>
  <c r="U57" i="14" s="1"/>
  <c r="O55" i="14"/>
  <c r="U55" i="14" s="1"/>
  <c r="O53" i="14"/>
  <c r="U53" i="14" s="1"/>
  <c r="O51" i="14"/>
  <c r="U51" i="14" s="1"/>
  <c r="O49" i="14"/>
  <c r="U49" i="14" s="1"/>
  <c r="O47" i="14"/>
  <c r="U47" i="14" s="1"/>
  <c r="O45" i="14"/>
  <c r="U45" i="14" s="1"/>
  <c r="O43" i="14"/>
  <c r="U43" i="14" s="1"/>
  <c r="O41" i="14"/>
  <c r="U41" i="14" s="1"/>
  <c r="O39" i="14"/>
  <c r="U39" i="14" s="1"/>
  <c r="O37" i="14"/>
  <c r="U37" i="14" s="1"/>
  <c r="O35" i="14"/>
  <c r="U35" i="14" s="1"/>
  <c r="O33" i="14"/>
  <c r="U33" i="14" s="1"/>
  <c r="O31" i="14"/>
  <c r="U31" i="14" s="1"/>
  <c r="O29" i="14"/>
  <c r="U29" i="14" s="1"/>
  <c r="O27" i="14"/>
  <c r="U27" i="14" s="1"/>
  <c r="O25" i="14"/>
  <c r="U25" i="14" s="1"/>
  <c r="O23" i="14"/>
  <c r="U23" i="14" s="1"/>
  <c r="O21" i="14"/>
  <c r="U21" i="14" s="1"/>
  <c r="O19" i="14"/>
  <c r="U19" i="14" s="1"/>
  <c r="O17" i="14"/>
  <c r="U17" i="14" s="1"/>
  <c r="O15" i="14"/>
  <c r="U15" i="14" s="1"/>
  <c r="O13" i="14"/>
  <c r="U13" i="14" s="1"/>
  <c r="O11" i="14"/>
  <c r="U11" i="14" s="1"/>
  <c r="L11" i="16"/>
  <c r="R11" i="16" s="1"/>
  <c r="K11" i="16"/>
  <c r="Q11" i="16" s="1"/>
  <c r="J31" i="16"/>
  <c r="P31" i="16" s="1"/>
  <c r="F32" i="16"/>
  <c r="G32" i="16" s="1"/>
  <c r="M32" i="16" s="1"/>
  <c r="S32" i="16" s="1"/>
  <c r="O9" i="14"/>
  <c r="U9" i="14" s="1"/>
  <c r="D97" i="4"/>
  <c r="X64" i="2"/>
  <c r="J97" i="4"/>
  <c r="E64" i="2"/>
  <c r="G64" i="2"/>
  <c r="K64" i="2"/>
  <c r="O64" i="2"/>
  <c r="S64" i="2"/>
  <c r="W64" i="2"/>
  <c r="I64" i="2"/>
  <c r="M64" i="2"/>
  <c r="Q64" i="2"/>
  <c r="U64" i="2"/>
  <c r="H64" i="2"/>
  <c r="J64" i="2"/>
  <c r="L64" i="2"/>
  <c r="N64" i="2"/>
  <c r="P64" i="2"/>
  <c r="R64" i="2"/>
  <c r="T64" i="2"/>
  <c r="M31" i="14"/>
  <c r="S31" i="14" s="1"/>
  <c r="L123" i="14"/>
  <c r="R123" i="14" s="1"/>
  <c r="M127" i="14"/>
  <c r="S127" i="14" s="1"/>
  <c r="M117" i="14"/>
  <c r="S117" i="14" s="1"/>
  <c r="M113" i="14"/>
  <c r="S113" i="14" s="1"/>
  <c r="M111" i="14"/>
  <c r="S111" i="14" s="1"/>
  <c r="M105" i="14"/>
  <c r="S105" i="14" s="1"/>
  <c r="M103" i="14"/>
  <c r="S103" i="14" s="1"/>
  <c r="L73" i="14"/>
  <c r="R73" i="14" s="1"/>
  <c r="M101" i="14"/>
  <c r="S101" i="14" s="1"/>
  <c r="M99" i="14"/>
  <c r="S99" i="14" s="1"/>
  <c r="M93" i="14"/>
  <c r="S93" i="14" s="1"/>
  <c r="M89" i="14"/>
  <c r="S89" i="14" s="1"/>
  <c r="M87" i="14"/>
  <c r="S87" i="14" s="1"/>
  <c r="M83" i="14"/>
  <c r="S83" i="14" s="1"/>
  <c r="M77" i="14"/>
  <c r="S77" i="14" s="1"/>
  <c r="M75" i="14"/>
  <c r="S75" i="14" s="1"/>
  <c r="M71" i="14"/>
  <c r="S71" i="14" s="1"/>
  <c r="M61" i="14"/>
  <c r="S61" i="14" s="1"/>
  <c r="M59" i="14"/>
  <c r="S59" i="14" s="1"/>
  <c r="M49" i="14"/>
  <c r="S49" i="14" s="1"/>
  <c r="M47" i="14"/>
  <c r="S47" i="14" s="1"/>
  <c r="M41" i="14"/>
  <c r="S41" i="14" s="1"/>
  <c r="M39" i="14"/>
  <c r="S39" i="14" s="1"/>
  <c r="M33" i="14"/>
  <c r="S33" i="14" s="1"/>
  <c r="M25" i="14"/>
  <c r="S25" i="14" s="1"/>
  <c r="M23" i="14"/>
  <c r="S23" i="14" s="1"/>
  <c r="M17" i="14"/>
  <c r="S17" i="14" s="1"/>
  <c r="M11" i="14"/>
  <c r="S11" i="14" s="1"/>
  <c r="C97" i="4"/>
  <c r="B97" i="4"/>
  <c r="J37" i="16"/>
  <c r="P37" i="16" s="1"/>
  <c r="J20" i="16"/>
  <c r="P20" i="16" s="1"/>
  <c r="J60" i="16"/>
  <c r="P60" i="16" s="1"/>
  <c r="E16" i="16"/>
  <c r="F16" i="16" s="1"/>
  <c r="L16" i="16" s="1"/>
  <c r="R16" i="16" s="1"/>
  <c r="K44" i="14"/>
  <c r="Q44" i="14" s="1"/>
  <c r="K24" i="14"/>
  <c r="Q24" i="14" s="1"/>
  <c r="K9" i="14"/>
  <c r="Q9" i="14" s="1"/>
  <c r="K127" i="14"/>
  <c r="Q127" i="14" s="1"/>
  <c r="K125" i="14"/>
  <c r="Q125" i="14" s="1"/>
  <c r="K123" i="14"/>
  <c r="Q123" i="14" s="1"/>
  <c r="K121" i="14"/>
  <c r="Q121" i="14" s="1"/>
  <c r="K119" i="14"/>
  <c r="Q119" i="14" s="1"/>
  <c r="K117" i="14"/>
  <c r="Q117" i="14" s="1"/>
  <c r="K115" i="14"/>
  <c r="Q115" i="14" s="1"/>
  <c r="K113" i="14"/>
  <c r="Q113" i="14" s="1"/>
  <c r="K111" i="14"/>
  <c r="Q111" i="14" s="1"/>
  <c r="K109" i="14"/>
  <c r="Q109" i="14" s="1"/>
  <c r="K107" i="14"/>
  <c r="Q107" i="14" s="1"/>
  <c r="K105" i="14"/>
  <c r="Q105" i="14" s="1"/>
  <c r="K103" i="14"/>
  <c r="Q103" i="14" s="1"/>
  <c r="K101" i="14"/>
  <c r="Q101" i="14" s="1"/>
  <c r="K99" i="14"/>
  <c r="Q99" i="14" s="1"/>
  <c r="K97" i="14"/>
  <c r="Q97" i="14" s="1"/>
  <c r="K95" i="14"/>
  <c r="Q95" i="14" s="1"/>
  <c r="K93" i="14"/>
  <c r="Q93" i="14" s="1"/>
  <c r="K91" i="14"/>
  <c r="Q91" i="14" s="1"/>
  <c r="K89" i="14"/>
  <c r="Q89" i="14" s="1"/>
  <c r="K87" i="14"/>
  <c r="Q87" i="14" s="1"/>
  <c r="K85" i="14"/>
  <c r="Q85" i="14" s="1"/>
  <c r="K83" i="14"/>
  <c r="Q83" i="14" s="1"/>
  <c r="K81" i="14"/>
  <c r="Q81" i="14" s="1"/>
  <c r="K79" i="14"/>
  <c r="Q79" i="14" s="1"/>
  <c r="K77" i="14"/>
  <c r="Q77" i="14" s="1"/>
  <c r="K75" i="14"/>
  <c r="Q75" i="14" s="1"/>
  <c r="K73" i="14"/>
  <c r="Q73" i="14" s="1"/>
  <c r="K71" i="14"/>
  <c r="Q71" i="14" s="1"/>
  <c r="K69" i="14"/>
  <c r="Q69" i="14" s="1"/>
  <c r="K67" i="14"/>
  <c r="Q67" i="14" s="1"/>
  <c r="K65" i="14"/>
  <c r="Q65" i="14" s="1"/>
  <c r="K63" i="14"/>
  <c r="Q63" i="14" s="1"/>
  <c r="K61" i="14"/>
  <c r="Q61" i="14" s="1"/>
  <c r="K59" i="14"/>
  <c r="Q59" i="14" s="1"/>
  <c r="K57" i="14"/>
  <c r="Q57" i="14" s="1"/>
  <c r="K55" i="14"/>
  <c r="Q55" i="14" s="1"/>
  <c r="K53" i="14"/>
  <c r="Q53" i="14" s="1"/>
  <c r="K51" i="14"/>
  <c r="Q51" i="14" s="1"/>
  <c r="K49" i="14"/>
  <c r="Q49" i="14" s="1"/>
  <c r="K47" i="14"/>
  <c r="Q47" i="14" s="1"/>
  <c r="K45" i="14"/>
  <c r="Q45" i="14" s="1"/>
  <c r="K43" i="14"/>
  <c r="Q43" i="14" s="1"/>
  <c r="K41" i="14"/>
  <c r="Q41" i="14" s="1"/>
  <c r="K39" i="14"/>
  <c r="Q39" i="14" s="1"/>
  <c r="K37" i="14"/>
  <c r="Q37" i="14" s="1"/>
  <c r="K35" i="14"/>
  <c r="Q35" i="14" s="1"/>
  <c r="K33" i="14"/>
  <c r="Q33" i="14" s="1"/>
  <c r="K31" i="14"/>
  <c r="Q31" i="14" s="1"/>
  <c r="K29" i="14"/>
  <c r="Q29" i="14" s="1"/>
  <c r="K27" i="14"/>
  <c r="Q27" i="14" s="1"/>
  <c r="K25" i="14"/>
  <c r="Q25" i="14" s="1"/>
  <c r="K23" i="14"/>
  <c r="Q23" i="14" s="1"/>
  <c r="K21" i="14"/>
  <c r="Q21" i="14" s="1"/>
  <c r="K19" i="14"/>
  <c r="Q19" i="14" s="1"/>
  <c r="K17" i="14"/>
  <c r="Q17" i="14" s="1"/>
  <c r="K15" i="14"/>
  <c r="Q15" i="14" s="1"/>
  <c r="K13" i="14"/>
  <c r="Q13" i="14" s="1"/>
  <c r="K11" i="14"/>
  <c r="Q11" i="14" s="1"/>
  <c r="J115" i="16"/>
  <c r="P115" i="16" s="1"/>
  <c r="K91" i="16"/>
  <c r="Q91" i="16" s="1"/>
  <c r="J72" i="16"/>
  <c r="P72" i="16" s="1"/>
  <c r="J91" i="16"/>
  <c r="P91" i="16" s="1"/>
  <c r="K75" i="16"/>
  <c r="Q75" i="16" s="1"/>
  <c r="F72" i="16"/>
  <c r="G72" i="16" s="1"/>
  <c r="M72" i="16" s="1"/>
  <c r="S72" i="16" s="1"/>
  <c r="E107" i="16"/>
  <c r="F107" i="16" s="1"/>
  <c r="G107" i="16" s="1"/>
  <c r="M107" i="16" s="1"/>
  <c r="S107" i="16" s="1"/>
  <c r="K123" i="16"/>
  <c r="Q123" i="16" s="1"/>
  <c r="E103" i="16"/>
  <c r="F103" i="16" s="1"/>
  <c r="L103" i="16" s="1"/>
  <c r="R103" i="16" s="1"/>
  <c r="H11" i="16"/>
  <c r="I11" i="16" s="1"/>
  <c r="O11" i="16" s="1"/>
  <c r="U11" i="16" s="1"/>
  <c r="N20" i="14"/>
  <c r="T20" i="14" s="1"/>
  <c r="N18" i="14"/>
  <c r="T18" i="14" s="1"/>
  <c r="N16" i="14"/>
  <c r="T16" i="14" s="1"/>
  <c r="N10" i="14"/>
  <c r="T10" i="14" s="1"/>
  <c r="N11" i="14"/>
  <c r="T11" i="14" s="1"/>
  <c r="K119" i="12"/>
  <c r="Q119" i="12" s="1"/>
  <c r="K114" i="12"/>
  <c r="Q114" i="12" s="1"/>
  <c r="K110" i="12"/>
  <c r="Q110" i="12" s="1"/>
  <c r="E124" i="16"/>
  <c r="K124" i="16" s="1"/>
  <c r="Q124" i="16" s="1"/>
  <c r="F120" i="16"/>
  <c r="G120" i="16" s="1"/>
  <c r="M120" i="16" s="1"/>
  <c r="S120" i="16" s="1"/>
  <c r="J113" i="16"/>
  <c r="P113" i="16" s="1"/>
  <c r="G98" i="16"/>
  <c r="H98" i="16" s="1"/>
  <c r="E69" i="16"/>
  <c r="F69" i="16" s="1"/>
  <c r="L69" i="16" s="1"/>
  <c r="R69" i="16" s="1"/>
  <c r="E90" i="16"/>
  <c r="F90" i="16" s="1"/>
  <c r="G90" i="16" s="1"/>
  <c r="E14" i="16"/>
  <c r="F14" i="16" s="1"/>
  <c r="L14" i="16" s="1"/>
  <c r="R14" i="16" s="1"/>
  <c r="E81" i="16"/>
  <c r="F81" i="16" s="1"/>
  <c r="L81" i="16" s="1"/>
  <c r="R81" i="16" s="1"/>
  <c r="J98" i="16"/>
  <c r="P98" i="16" s="1"/>
  <c r="E21" i="16"/>
  <c r="F21" i="16" s="1"/>
  <c r="E108" i="16"/>
  <c r="K108" i="16" s="1"/>
  <c r="Q108" i="16" s="1"/>
  <c r="G8" i="16"/>
  <c r="M8" i="16" s="1"/>
  <c r="S8" i="16" s="1"/>
  <c r="E61" i="16"/>
  <c r="F61" i="16" s="1"/>
  <c r="G61" i="16" s="1"/>
  <c r="J36" i="16"/>
  <c r="P36" i="16" s="1"/>
  <c r="J19" i="16"/>
  <c r="P19" i="16" s="1"/>
  <c r="K64" i="16"/>
  <c r="Q64" i="16" s="1"/>
  <c r="E116" i="16"/>
  <c r="K116" i="16" s="1"/>
  <c r="Q116" i="16" s="1"/>
  <c r="M115" i="14"/>
  <c r="S115" i="14" s="1"/>
  <c r="G12" i="16"/>
  <c r="H12" i="16" s="1"/>
  <c r="E84" i="16"/>
  <c r="F84" i="16" s="1"/>
  <c r="G84" i="16" s="1"/>
  <c r="M84" i="16" s="1"/>
  <c r="S84" i="16" s="1"/>
  <c r="K8" i="16"/>
  <c r="Q8" i="16" s="1"/>
  <c r="E97" i="16"/>
  <c r="K97" i="16" s="1"/>
  <c r="Q97" i="16" s="1"/>
  <c r="J8" i="16"/>
  <c r="P8" i="16" s="1"/>
  <c r="J35" i="16"/>
  <c r="P35" i="16" s="1"/>
  <c r="K113" i="16"/>
  <c r="Q113" i="16" s="1"/>
  <c r="F113" i="16"/>
  <c r="G113" i="16" s="1"/>
  <c r="F65" i="16"/>
  <c r="G65" i="16" s="1"/>
  <c r="H65" i="16" s="1"/>
  <c r="K65" i="16"/>
  <c r="Q65" i="16" s="1"/>
  <c r="F40" i="16"/>
  <c r="L40" i="16" s="1"/>
  <c r="R40" i="16" s="1"/>
  <c r="K40" i="16"/>
  <c r="Q40" i="16" s="1"/>
  <c r="L32" i="16"/>
  <c r="R32" i="16" s="1"/>
  <c r="J57" i="16"/>
  <c r="P57" i="16" s="1"/>
  <c r="E105" i="16"/>
  <c r="J43" i="16"/>
  <c r="P43" i="16" s="1"/>
  <c r="J49" i="16"/>
  <c r="P49" i="16" s="1"/>
  <c r="E109" i="16"/>
  <c r="K109" i="16" s="1"/>
  <c r="Q109" i="16" s="1"/>
  <c r="E117" i="16"/>
  <c r="E42" i="16"/>
  <c r="F42" i="16" s="1"/>
  <c r="L28" i="14"/>
  <c r="R28" i="14" s="1"/>
  <c r="J65" i="16"/>
  <c r="P65" i="16" s="1"/>
  <c r="J77" i="16"/>
  <c r="P77" i="16" s="1"/>
  <c r="J93" i="16"/>
  <c r="P93" i="16" s="1"/>
  <c r="K27" i="16"/>
  <c r="Q27" i="16" s="1"/>
  <c r="J40" i="16"/>
  <c r="P40" i="16" s="1"/>
  <c r="E6" i="16"/>
  <c r="K6" i="16" s="1"/>
  <c r="Q6" i="16" s="1"/>
  <c r="E30" i="16"/>
  <c r="E33" i="16"/>
  <c r="K33" i="16" s="1"/>
  <c r="Q33" i="16" s="1"/>
  <c r="E101" i="16"/>
  <c r="K101" i="16" s="1"/>
  <c r="Q101" i="16" s="1"/>
  <c r="E78" i="16"/>
  <c r="K78" i="16" s="1"/>
  <c r="Q78" i="16" s="1"/>
  <c r="J23" i="16"/>
  <c r="P23" i="16" s="1"/>
  <c r="L54" i="14"/>
  <c r="R54" i="14" s="1"/>
  <c r="L126" i="14"/>
  <c r="R126" i="14" s="1"/>
  <c r="L64" i="14"/>
  <c r="R64" i="14" s="1"/>
  <c r="L12" i="14"/>
  <c r="R12" i="14" s="1"/>
  <c r="M65" i="14"/>
  <c r="S65" i="14" s="1"/>
  <c r="M63" i="14"/>
  <c r="S63" i="14" s="1"/>
  <c r="L106" i="14"/>
  <c r="R106" i="14" s="1"/>
  <c r="L128" i="14"/>
  <c r="R128" i="14" s="1"/>
  <c r="L14" i="14"/>
  <c r="R14" i="14" s="1"/>
  <c r="M126" i="14"/>
  <c r="S126" i="14" s="1"/>
  <c r="M124" i="14"/>
  <c r="S124" i="14" s="1"/>
  <c r="M118" i="14"/>
  <c r="S118" i="14" s="1"/>
  <c r="M114" i="14"/>
  <c r="S114" i="14" s="1"/>
  <c r="M112" i="14"/>
  <c r="S112" i="14" s="1"/>
  <c r="M110" i="14"/>
  <c r="S110" i="14" s="1"/>
  <c r="M106" i="14"/>
  <c r="S106" i="14" s="1"/>
  <c r="M100" i="14"/>
  <c r="S100" i="14" s="1"/>
  <c r="M98" i="14"/>
  <c r="S98" i="14" s="1"/>
  <c r="M96" i="14"/>
  <c r="S96" i="14" s="1"/>
  <c r="M94" i="14"/>
  <c r="S94" i="14" s="1"/>
  <c r="M88" i="14"/>
  <c r="S88" i="14" s="1"/>
  <c r="M84" i="14"/>
  <c r="S84" i="14" s="1"/>
  <c r="M70" i="14"/>
  <c r="S70" i="14" s="1"/>
  <c r="M68" i="14"/>
  <c r="S68" i="14" s="1"/>
  <c r="M58" i="14"/>
  <c r="S58" i="14" s="1"/>
  <c r="M56" i="14"/>
  <c r="S56" i="14" s="1"/>
  <c r="M48" i="14"/>
  <c r="S48" i="14" s="1"/>
  <c r="M46" i="14"/>
  <c r="S46" i="14" s="1"/>
  <c r="M42" i="14"/>
  <c r="S42" i="14" s="1"/>
  <c r="M40" i="14"/>
  <c r="S40" i="14" s="1"/>
  <c r="M38" i="14"/>
  <c r="S38" i="14" s="1"/>
  <c r="M34" i="14"/>
  <c r="S34" i="14" s="1"/>
  <c r="M32" i="14"/>
  <c r="S32" i="14" s="1"/>
  <c r="M24" i="14"/>
  <c r="S24" i="14" s="1"/>
  <c r="M22" i="14"/>
  <c r="S22" i="14" s="1"/>
  <c r="M16" i="14"/>
  <c r="S16" i="14" s="1"/>
  <c r="M14" i="14"/>
  <c r="S14" i="14" s="1"/>
  <c r="M12" i="14"/>
  <c r="S12" i="14" s="1"/>
  <c r="L96" i="14"/>
  <c r="R96" i="14" s="1"/>
  <c r="L44" i="14"/>
  <c r="R44" i="14" s="1"/>
  <c r="L20" i="14"/>
  <c r="R20" i="14" s="1"/>
  <c r="L67" i="14"/>
  <c r="R67" i="14" s="1"/>
  <c r="L61" i="14"/>
  <c r="R61" i="14" s="1"/>
  <c r="L113" i="14"/>
  <c r="R113" i="14" s="1"/>
  <c r="L103" i="14"/>
  <c r="R103" i="14" s="1"/>
  <c r="L97" i="14"/>
  <c r="R97" i="14" s="1"/>
  <c r="L63" i="14"/>
  <c r="R63" i="14" s="1"/>
  <c r="L55" i="14"/>
  <c r="R55" i="14" s="1"/>
  <c r="L43" i="14"/>
  <c r="R43" i="14" s="1"/>
  <c r="L23" i="14"/>
  <c r="R23" i="14" s="1"/>
  <c r="L11" i="14"/>
  <c r="R11" i="14" s="1"/>
  <c r="K113" i="12"/>
  <c r="Q113" i="12" s="1"/>
  <c r="K65" i="12"/>
  <c r="Q65" i="12" s="1"/>
  <c r="K61" i="12"/>
  <c r="Q61" i="12" s="1"/>
  <c r="K57" i="12"/>
  <c r="Q57" i="12" s="1"/>
  <c r="K53" i="12"/>
  <c r="Q53" i="12" s="1"/>
  <c r="K49" i="12"/>
  <c r="Q49" i="12" s="1"/>
  <c r="K45" i="12"/>
  <c r="Q45" i="12" s="1"/>
  <c r="K41" i="12"/>
  <c r="Q41" i="12" s="1"/>
  <c r="K37" i="12"/>
  <c r="Q37" i="12" s="1"/>
  <c r="K33" i="12"/>
  <c r="Q33" i="12" s="1"/>
  <c r="K29" i="12"/>
  <c r="Q29" i="12" s="1"/>
  <c r="K25" i="12"/>
  <c r="Q25" i="12" s="1"/>
  <c r="K21" i="12"/>
  <c r="Q21" i="12" s="1"/>
  <c r="K17" i="12"/>
  <c r="Q17" i="12" s="1"/>
  <c r="K13" i="12"/>
  <c r="Q13" i="12" s="1"/>
  <c r="K128" i="12"/>
  <c r="Q128" i="12" s="1"/>
  <c r="O127" i="12"/>
  <c r="U127" i="12" s="1"/>
  <c r="O113" i="12"/>
  <c r="U113" i="12" s="1"/>
  <c r="O57" i="12"/>
  <c r="U57" i="12" s="1"/>
  <c r="O49" i="12"/>
  <c r="U49" i="12" s="1"/>
  <c r="K107" i="12"/>
  <c r="Q107" i="12" s="1"/>
  <c r="K103" i="12"/>
  <c r="Q103" i="12" s="1"/>
  <c r="K99" i="12"/>
  <c r="Q99" i="12" s="1"/>
  <c r="K83" i="12"/>
  <c r="Q83" i="12" s="1"/>
  <c r="K79" i="12"/>
  <c r="Q79" i="12" s="1"/>
  <c r="O121" i="12"/>
  <c r="U121" i="12" s="1"/>
  <c r="O89" i="12"/>
  <c r="U89" i="12" s="1"/>
  <c r="O81" i="12"/>
  <c r="U81" i="12" s="1"/>
  <c r="K123" i="12"/>
  <c r="Q123" i="12" s="1"/>
  <c r="K116" i="12"/>
  <c r="Q116" i="12" s="1"/>
  <c r="K96" i="12"/>
  <c r="Q96" i="12" s="1"/>
  <c r="K76" i="12"/>
  <c r="Q76" i="12" s="1"/>
  <c r="K72" i="12"/>
  <c r="Q72" i="12" s="1"/>
  <c r="K68" i="12"/>
  <c r="Q68" i="12" s="1"/>
  <c r="N34" i="12"/>
  <c r="T34" i="12" s="1"/>
  <c r="N120" i="12"/>
  <c r="T120" i="12" s="1"/>
  <c r="N117" i="12"/>
  <c r="T117" i="12" s="1"/>
  <c r="M20" i="12"/>
  <c r="S20" i="12" s="1"/>
  <c r="N127" i="12"/>
  <c r="T127" i="12" s="1"/>
  <c r="N119" i="12"/>
  <c r="T119" i="12" s="1"/>
  <c r="N111" i="12"/>
  <c r="T111" i="12" s="1"/>
  <c r="O124" i="12"/>
  <c r="U124" i="12" s="1"/>
  <c r="O100" i="12"/>
  <c r="U100" i="12" s="1"/>
  <c r="O92" i="12"/>
  <c r="U92" i="12" s="1"/>
  <c r="O68" i="12"/>
  <c r="U68" i="12" s="1"/>
  <c r="N92" i="12"/>
  <c r="T92" i="12" s="1"/>
  <c r="J98" i="12"/>
  <c r="P98" i="12" s="1"/>
  <c r="J90" i="12"/>
  <c r="P90" i="12" s="1"/>
  <c r="J86" i="12"/>
  <c r="P86" i="12" s="1"/>
  <c r="J78" i="12"/>
  <c r="P78" i="12" s="1"/>
  <c r="K9" i="16"/>
  <c r="Q9" i="16" s="1"/>
  <c r="F9" i="16"/>
  <c r="G9" i="16" s="1"/>
  <c r="F23" i="16"/>
  <c r="K23" i="16"/>
  <c r="Q23" i="16" s="1"/>
  <c r="L27" i="16"/>
  <c r="R27" i="16" s="1"/>
  <c r="G27" i="16"/>
  <c r="H27" i="16" s="1"/>
  <c r="L43" i="16"/>
  <c r="R43" i="16" s="1"/>
  <c r="G43" i="16"/>
  <c r="M43" i="16" s="1"/>
  <c r="S43" i="16" s="1"/>
  <c r="M93" i="16"/>
  <c r="S93" i="16" s="1"/>
  <c r="F19" i="16"/>
  <c r="E17" i="16"/>
  <c r="K43" i="16"/>
  <c r="Q43" i="16" s="1"/>
  <c r="J86" i="16"/>
  <c r="P86" i="16" s="1"/>
  <c r="N80" i="12"/>
  <c r="T80" i="12" s="1"/>
  <c r="N64" i="12"/>
  <c r="T64" i="12" s="1"/>
  <c r="F86" i="16"/>
  <c r="G86" i="16" s="1"/>
  <c r="F60" i="16"/>
  <c r="G60" i="16" s="1"/>
  <c r="K93" i="16"/>
  <c r="Q93" i="16" s="1"/>
  <c r="F20" i="16"/>
  <c r="L20" i="16" s="1"/>
  <c r="R20" i="16" s="1"/>
  <c r="E10" i="16"/>
  <c r="E34" i="16"/>
  <c r="J9" i="16"/>
  <c r="P9" i="16" s="1"/>
  <c r="E58" i="16"/>
  <c r="E106" i="16"/>
  <c r="F35" i="16"/>
  <c r="E111" i="16"/>
  <c r="F111" i="16" s="1"/>
  <c r="G111" i="16" s="1"/>
  <c r="M89" i="12"/>
  <c r="S89" i="12" s="1"/>
  <c r="M69" i="12"/>
  <c r="S69" i="12" s="1"/>
  <c r="N106" i="12"/>
  <c r="T106" i="12" s="1"/>
  <c r="N86" i="12"/>
  <c r="T86" i="12" s="1"/>
  <c r="N82" i="12"/>
  <c r="T82" i="12" s="1"/>
  <c r="O103" i="12"/>
  <c r="U103" i="12" s="1"/>
  <c r="O95" i="12"/>
  <c r="U95" i="12" s="1"/>
  <c r="O71" i="12"/>
  <c r="U71" i="12" s="1"/>
  <c r="O63" i="12"/>
  <c r="U63" i="12" s="1"/>
  <c r="O43" i="12"/>
  <c r="U43" i="12" s="1"/>
  <c r="O35" i="12"/>
  <c r="U35" i="12" s="1"/>
  <c r="O27" i="12"/>
  <c r="U27" i="12" s="1"/>
  <c r="O19" i="12"/>
  <c r="U19" i="12" s="1"/>
  <c r="O11" i="12"/>
  <c r="U11" i="12" s="1"/>
  <c r="M36" i="12"/>
  <c r="S36" i="12" s="1"/>
  <c r="N94" i="12"/>
  <c r="T94" i="12" s="1"/>
  <c r="J51" i="16"/>
  <c r="P51" i="16" s="1"/>
  <c r="E62" i="16"/>
  <c r="F62" i="16" s="1"/>
  <c r="L62" i="16" s="1"/>
  <c r="R62" i="16" s="1"/>
  <c r="E110" i="16"/>
  <c r="N68" i="12"/>
  <c r="T68" i="12" s="1"/>
  <c r="N36" i="12"/>
  <c r="T36" i="12" s="1"/>
  <c r="N20" i="12"/>
  <c r="T20" i="12" s="1"/>
  <c r="E55" i="16"/>
  <c r="K55" i="16" s="1"/>
  <c r="Q55" i="16" s="1"/>
  <c r="E63" i="16"/>
  <c r="K63" i="16" s="1"/>
  <c r="Q63" i="16" s="1"/>
  <c r="L93" i="16"/>
  <c r="R93" i="16" s="1"/>
  <c r="F115" i="16"/>
  <c r="E39" i="16"/>
  <c r="J123" i="16"/>
  <c r="P123" i="16" s="1"/>
  <c r="F38" i="16"/>
  <c r="L38" i="16" s="1"/>
  <c r="R38" i="16" s="1"/>
  <c r="E125" i="16"/>
  <c r="E82" i="16"/>
  <c r="E94" i="16"/>
  <c r="K94" i="16" s="1"/>
  <c r="Q94" i="16" s="1"/>
  <c r="N105" i="12"/>
  <c r="T105" i="12" s="1"/>
  <c r="N69" i="12"/>
  <c r="T69" i="12" s="1"/>
  <c r="N65" i="12"/>
  <c r="T65" i="12" s="1"/>
  <c r="N61" i="12"/>
  <c r="T61" i="12" s="1"/>
  <c r="N41" i="12"/>
  <c r="T41" i="12" s="1"/>
  <c r="N25" i="12"/>
  <c r="T25" i="12" s="1"/>
  <c r="O114" i="12"/>
  <c r="U114" i="12" s="1"/>
  <c r="O106" i="12"/>
  <c r="U106" i="12" s="1"/>
  <c r="O82" i="12"/>
  <c r="U82" i="12" s="1"/>
  <c r="O74" i="12"/>
  <c r="U74" i="12" s="1"/>
  <c r="O50" i="12"/>
  <c r="U50" i="12" s="1"/>
  <c r="O46" i="12"/>
  <c r="U46" i="12" s="1"/>
  <c r="O38" i="12"/>
  <c r="U38" i="12" s="1"/>
  <c r="O30" i="12"/>
  <c r="U30" i="12" s="1"/>
  <c r="O22" i="12"/>
  <c r="U22" i="12" s="1"/>
  <c r="O14" i="12"/>
  <c r="U14" i="12" s="1"/>
  <c r="B17" i="12"/>
  <c r="K67" i="12"/>
  <c r="Q67" i="12" s="1"/>
  <c r="M91" i="16"/>
  <c r="S91" i="16" s="1"/>
  <c r="H91" i="16"/>
  <c r="H72" i="16"/>
  <c r="N72" i="16" s="1"/>
  <c r="T72" i="16" s="1"/>
  <c r="E59" i="16"/>
  <c r="J59" i="16"/>
  <c r="P59" i="16" s="1"/>
  <c r="E52" i="16"/>
  <c r="J52" i="16"/>
  <c r="P52" i="16" s="1"/>
  <c r="E44" i="16"/>
  <c r="J44" i="16"/>
  <c r="P44" i="16" s="1"/>
  <c r="K37" i="16"/>
  <c r="Q37" i="16" s="1"/>
  <c r="F37" i="16"/>
  <c r="E70" i="16"/>
  <c r="J70" i="16"/>
  <c r="P70" i="16" s="1"/>
  <c r="E66" i="16"/>
  <c r="J66" i="16"/>
  <c r="P66" i="16" s="1"/>
  <c r="E22" i="16"/>
  <c r="J22" i="16"/>
  <c r="P22" i="16" s="1"/>
  <c r="L91" i="16"/>
  <c r="R91" i="16" s="1"/>
  <c r="F57" i="16"/>
  <c r="L57" i="16" s="1"/>
  <c r="R57" i="16" s="1"/>
  <c r="J75" i="12"/>
  <c r="P75" i="12" s="1"/>
  <c r="J63" i="12"/>
  <c r="P63" i="12" s="1"/>
  <c r="H32" i="16"/>
  <c r="G123" i="16"/>
  <c r="H123" i="16" s="1"/>
  <c r="I123" i="16" s="1"/>
  <c r="O123" i="16" s="1"/>
  <c r="U123" i="16" s="1"/>
  <c r="L123" i="16"/>
  <c r="R123" i="16" s="1"/>
  <c r="H8" i="16"/>
  <c r="K18" i="16"/>
  <c r="Q18" i="16" s="1"/>
  <c r="F18" i="16"/>
  <c r="F48" i="16"/>
  <c r="K48" i="16"/>
  <c r="Q48" i="16" s="1"/>
  <c r="E41" i="16"/>
  <c r="J41" i="16"/>
  <c r="P41" i="16" s="1"/>
  <c r="J107" i="12"/>
  <c r="P107" i="12" s="1"/>
  <c r="J115" i="12"/>
  <c r="P115" i="12" s="1"/>
  <c r="J127" i="12"/>
  <c r="P127" i="12" s="1"/>
  <c r="K31" i="16"/>
  <c r="Q31" i="16" s="1"/>
  <c r="F31" i="16"/>
  <c r="E25" i="16"/>
  <c r="J25" i="16"/>
  <c r="P25" i="16" s="1"/>
  <c r="J71" i="12"/>
  <c r="P71" i="12" s="1"/>
  <c r="J51" i="12"/>
  <c r="P51" i="12" s="1"/>
  <c r="J43" i="12"/>
  <c r="P43" i="12" s="1"/>
  <c r="J35" i="12"/>
  <c r="P35" i="12" s="1"/>
  <c r="J27" i="12"/>
  <c r="P27" i="12" s="1"/>
  <c r="J119" i="16"/>
  <c r="P119" i="16" s="1"/>
  <c r="E119" i="16"/>
  <c r="J104" i="16"/>
  <c r="P104" i="16" s="1"/>
  <c r="E104" i="16"/>
  <c r="J100" i="16"/>
  <c r="P100" i="16" s="1"/>
  <c r="E100" i="16"/>
  <c r="E76" i="16"/>
  <c r="J76" i="16"/>
  <c r="P76" i="16" s="1"/>
  <c r="J73" i="16"/>
  <c r="P73" i="16" s="1"/>
  <c r="E73" i="16"/>
  <c r="E24" i="16"/>
  <c r="J24" i="16"/>
  <c r="P24" i="16" s="1"/>
  <c r="J60" i="12"/>
  <c r="P60" i="12" s="1"/>
  <c r="J52" i="12"/>
  <c r="P52" i="12" s="1"/>
  <c r="J40" i="12"/>
  <c r="P40" i="12" s="1"/>
  <c r="J16" i="12"/>
  <c r="P16" i="12" s="1"/>
  <c r="N93" i="16"/>
  <c r="T93" i="16" s="1"/>
  <c r="K45" i="16"/>
  <c r="Q45" i="16" s="1"/>
  <c r="K12" i="16"/>
  <c r="Q12" i="16" s="1"/>
  <c r="F49" i="16"/>
  <c r="J121" i="16"/>
  <c r="P121" i="16" s="1"/>
  <c r="J124" i="12"/>
  <c r="P124" i="12" s="1"/>
  <c r="J116" i="12"/>
  <c r="P116" i="12" s="1"/>
  <c r="J113" i="12"/>
  <c r="P113" i="12" s="1"/>
  <c r="J109" i="12"/>
  <c r="P109" i="12" s="1"/>
  <c r="J101" i="12"/>
  <c r="P101" i="12" s="1"/>
  <c r="J89" i="12"/>
  <c r="P89" i="12" s="1"/>
  <c r="K126" i="12"/>
  <c r="Q126" i="12" s="1"/>
  <c r="K122" i="12"/>
  <c r="Q122" i="12" s="1"/>
  <c r="K94" i="12"/>
  <c r="Q94" i="12" s="1"/>
  <c r="K90" i="12"/>
  <c r="Q90" i="12" s="1"/>
  <c r="K86" i="12"/>
  <c r="Q86" i="12" s="1"/>
  <c r="K82" i="12"/>
  <c r="Q82" i="12" s="1"/>
  <c r="K75" i="12"/>
  <c r="Q75" i="12" s="1"/>
  <c r="K71" i="12"/>
  <c r="Q71" i="12" s="1"/>
  <c r="K64" i="12"/>
  <c r="Q64" i="12" s="1"/>
  <c r="K60" i="12"/>
  <c r="Q60" i="12" s="1"/>
  <c r="K56" i="12"/>
  <c r="Q56" i="12" s="1"/>
  <c r="K52" i="12"/>
  <c r="Q52" i="12" s="1"/>
  <c r="K48" i="12"/>
  <c r="Q48" i="12" s="1"/>
  <c r="K44" i="12"/>
  <c r="Q44" i="12" s="1"/>
  <c r="K40" i="12"/>
  <c r="Q40" i="12" s="1"/>
  <c r="K36" i="12"/>
  <c r="Q36" i="12" s="1"/>
  <c r="K32" i="12"/>
  <c r="Q32" i="12" s="1"/>
  <c r="K28" i="12"/>
  <c r="Q28" i="12" s="1"/>
  <c r="K24" i="12"/>
  <c r="Q24" i="12" s="1"/>
  <c r="K20" i="12"/>
  <c r="Q20" i="12" s="1"/>
  <c r="K16" i="12"/>
  <c r="Q16" i="12" s="1"/>
  <c r="K12" i="12"/>
  <c r="Q12" i="12" s="1"/>
  <c r="N17" i="12"/>
  <c r="T17" i="12" s="1"/>
  <c r="F77" i="16"/>
  <c r="K77" i="16"/>
  <c r="Q77" i="16" s="1"/>
  <c r="K95" i="12"/>
  <c r="Q95" i="12" s="1"/>
  <c r="K115" i="12"/>
  <c r="Q115" i="12" s="1"/>
  <c r="K127" i="12"/>
  <c r="Q127" i="12" s="1"/>
  <c r="E71" i="16"/>
  <c r="J71" i="16"/>
  <c r="P71" i="16" s="1"/>
  <c r="J56" i="16"/>
  <c r="P56" i="16" s="1"/>
  <c r="E56" i="16"/>
  <c r="J29" i="16"/>
  <c r="P29" i="16" s="1"/>
  <c r="E29" i="16"/>
  <c r="J26" i="16"/>
  <c r="P26" i="16" s="1"/>
  <c r="E26" i="16"/>
  <c r="J87" i="16"/>
  <c r="P87" i="16" s="1"/>
  <c r="E87" i="16"/>
  <c r="J15" i="16"/>
  <c r="P15" i="16" s="1"/>
  <c r="E15" i="16"/>
  <c r="J13" i="16"/>
  <c r="P13" i="16" s="1"/>
  <c r="E13" i="16"/>
  <c r="J83" i="12"/>
  <c r="P83" i="12" s="1"/>
  <c r="J72" i="12"/>
  <c r="P72" i="12" s="1"/>
  <c r="J48" i="12"/>
  <c r="P48" i="12" s="1"/>
  <c r="J32" i="12"/>
  <c r="P32" i="12" s="1"/>
  <c r="J24" i="12"/>
  <c r="P24" i="12" s="1"/>
  <c r="J32" i="16"/>
  <c r="P32" i="16" s="1"/>
  <c r="G16" i="16"/>
  <c r="F28" i="16"/>
  <c r="K16" i="16"/>
  <c r="Q16" i="16" s="1"/>
  <c r="F36" i="16"/>
  <c r="F121" i="16"/>
  <c r="L121" i="16" s="1"/>
  <c r="R121" i="16" s="1"/>
  <c r="J45" i="16"/>
  <c r="P45" i="16" s="1"/>
  <c r="J12" i="16"/>
  <c r="P12" i="16" s="1"/>
  <c r="J10" i="12"/>
  <c r="P10" i="12" s="1"/>
  <c r="J112" i="12"/>
  <c r="P112" i="12" s="1"/>
  <c r="J25" i="12"/>
  <c r="P25" i="12" s="1"/>
  <c r="J17" i="12"/>
  <c r="P17" i="12" s="1"/>
  <c r="K129" i="12"/>
  <c r="Q129" i="12" s="1"/>
  <c r="K125" i="12"/>
  <c r="Q125" i="12" s="1"/>
  <c r="K111" i="12"/>
  <c r="Q111" i="12" s="1"/>
  <c r="K104" i="12"/>
  <c r="Q104" i="12" s="1"/>
  <c r="K100" i="12"/>
  <c r="Q100" i="12" s="1"/>
  <c r="K97" i="12"/>
  <c r="Q97" i="12" s="1"/>
  <c r="K93" i="12"/>
  <c r="Q93" i="12" s="1"/>
  <c r="K89" i="12"/>
  <c r="Q89" i="12" s="1"/>
  <c r="K85" i="12"/>
  <c r="Q85" i="12" s="1"/>
  <c r="J38" i="16"/>
  <c r="P38" i="16" s="1"/>
  <c r="J121" i="12"/>
  <c r="P121" i="12" s="1"/>
  <c r="J110" i="12"/>
  <c r="P110" i="12" s="1"/>
  <c r="J103" i="12"/>
  <c r="P103" i="12" s="1"/>
  <c r="J95" i="12"/>
  <c r="P95" i="12" s="1"/>
  <c r="J80" i="12"/>
  <c r="P80" i="12" s="1"/>
  <c r="J69" i="12"/>
  <c r="P69" i="12" s="1"/>
  <c r="J57" i="12"/>
  <c r="P57" i="12" s="1"/>
  <c r="J49" i="12"/>
  <c r="P49" i="12" s="1"/>
  <c r="J41" i="12"/>
  <c r="P41" i="12" s="1"/>
  <c r="J33" i="12"/>
  <c r="P33" i="12" s="1"/>
  <c r="J22" i="12"/>
  <c r="P22" i="12" s="1"/>
  <c r="J14" i="12"/>
  <c r="P14" i="12" s="1"/>
  <c r="K10" i="12"/>
  <c r="Q10" i="12" s="1"/>
  <c r="K120" i="12"/>
  <c r="Q120" i="12" s="1"/>
  <c r="K117" i="12"/>
  <c r="Q117" i="12" s="1"/>
  <c r="K108" i="12"/>
  <c r="Q108" i="12" s="1"/>
  <c r="K105" i="12"/>
  <c r="Q105" i="12" s="1"/>
  <c r="K101" i="12"/>
  <c r="Q101" i="12" s="1"/>
  <c r="K98" i="12"/>
  <c r="Q98" i="12" s="1"/>
  <c r="K91" i="12"/>
  <c r="Q91" i="12" s="1"/>
  <c r="K87" i="12"/>
  <c r="Q87" i="12" s="1"/>
  <c r="K80" i="12"/>
  <c r="Q80" i="12" s="1"/>
  <c r="K77" i="12"/>
  <c r="Q77" i="12" s="1"/>
  <c r="K73" i="12"/>
  <c r="Q73" i="12" s="1"/>
  <c r="K69" i="12"/>
  <c r="Q69" i="12" s="1"/>
  <c r="K66" i="12"/>
  <c r="Q66" i="12" s="1"/>
  <c r="K62" i="12"/>
  <c r="Q62" i="12" s="1"/>
  <c r="K58" i="12"/>
  <c r="Q58" i="12" s="1"/>
  <c r="K54" i="12"/>
  <c r="Q54" i="12" s="1"/>
  <c r="K50" i="12"/>
  <c r="Q50" i="12" s="1"/>
  <c r="K46" i="12"/>
  <c r="Q46" i="12" s="1"/>
  <c r="K42" i="12"/>
  <c r="Q42" i="12" s="1"/>
  <c r="K38" i="12"/>
  <c r="Q38" i="12" s="1"/>
  <c r="K34" i="12"/>
  <c r="Q34" i="12" s="1"/>
  <c r="K30" i="12"/>
  <c r="Q30" i="12" s="1"/>
  <c r="K26" i="12"/>
  <c r="Q26" i="12" s="1"/>
  <c r="K22" i="12"/>
  <c r="Q22" i="12" s="1"/>
  <c r="K18" i="12"/>
  <c r="Q18" i="12" s="1"/>
  <c r="K14" i="12"/>
  <c r="Q14" i="12" s="1"/>
  <c r="N30" i="12"/>
  <c r="T30" i="12" s="1"/>
  <c r="N22" i="12"/>
  <c r="T22" i="12" s="1"/>
  <c r="N14" i="12"/>
  <c r="T14" i="12" s="1"/>
  <c r="O60" i="12"/>
  <c r="U60" i="12" s="1"/>
  <c r="L10" i="14"/>
  <c r="R10" i="14" s="1"/>
  <c r="J122" i="12"/>
  <c r="P122" i="12" s="1"/>
  <c r="J118" i="12"/>
  <c r="P118" i="12" s="1"/>
  <c r="J104" i="12"/>
  <c r="P104" i="12" s="1"/>
  <c r="J92" i="12"/>
  <c r="P92" i="12" s="1"/>
  <c r="J84" i="12"/>
  <c r="P84" i="12" s="1"/>
  <c r="J81" i="12"/>
  <c r="P81" i="12" s="1"/>
  <c r="J77" i="12"/>
  <c r="P77" i="12" s="1"/>
  <c r="J66" i="12"/>
  <c r="P66" i="12" s="1"/>
  <c r="J58" i="12"/>
  <c r="P58" i="12" s="1"/>
  <c r="J54" i="12"/>
  <c r="P54" i="12" s="1"/>
  <c r="J46" i="12"/>
  <c r="P46" i="12" s="1"/>
  <c r="J38" i="12"/>
  <c r="P38" i="12" s="1"/>
  <c r="J30" i="12"/>
  <c r="P30" i="12" s="1"/>
  <c r="J19" i="12"/>
  <c r="P19" i="12" s="1"/>
  <c r="J11" i="12"/>
  <c r="P11" i="12" s="1"/>
  <c r="K124" i="12"/>
  <c r="Q124" i="12" s="1"/>
  <c r="K121" i="12"/>
  <c r="Q121" i="12" s="1"/>
  <c r="K118" i="12"/>
  <c r="Q118" i="12" s="1"/>
  <c r="K112" i="12"/>
  <c r="Q112" i="12" s="1"/>
  <c r="K109" i="12"/>
  <c r="Q109" i="12" s="1"/>
  <c r="K106" i="12"/>
  <c r="Q106" i="12" s="1"/>
  <c r="K102" i="12"/>
  <c r="Q102" i="12" s="1"/>
  <c r="K92" i="12"/>
  <c r="Q92" i="12" s="1"/>
  <c r="K88" i="12"/>
  <c r="Q88" i="12" s="1"/>
  <c r="K84" i="12"/>
  <c r="Q84" i="12" s="1"/>
  <c r="K81" i="12"/>
  <c r="Q81" i="12" s="1"/>
  <c r="K78" i="12"/>
  <c r="Q78" i="12" s="1"/>
  <c r="K74" i="12"/>
  <c r="Q74" i="12" s="1"/>
  <c r="K70" i="12"/>
  <c r="Q70" i="12" s="1"/>
  <c r="K63" i="12"/>
  <c r="Q63" i="12" s="1"/>
  <c r="K59" i="12"/>
  <c r="Q59" i="12" s="1"/>
  <c r="K55" i="12"/>
  <c r="Q55" i="12" s="1"/>
  <c r="K51" i="12"/>
  <c r="Q51" i="12" s="1"/>
  <c r="K47" i="12"/>
  <c r="Q47" i="12" s="1"/>
  <c r="K43" i="12"/>
  <c r="Q43" i="12" s="1"/>
  <c r="K39" i="12"/>
  <c r="Q39" i="12" s="1"/>
  <c r="K35" i="12"/>
  <c r="Q35" i="12" s="1"/>
  <c r="K31" i="12"/>
  <c r="Q31" i="12" s="1"/>
  <c r="K27" i="12"/>
  <c r="Q27" i="12" s="1"/>
  <c r="K23" i="12"/>
  <c r="Q23" i="12" s="1"/>
  <c r="K19" i="12"/>
  <c r="Q19" i="12" s="1"/>
  <c r="K15" i="12"/>
  <c r="Q15" i="12" s="1"/>
  <c r="K11" i="12"/>
  <c r="Q11" i="12" s="1"/>
  <c r="N91" i="12"/>
  <c r="T91" i="12" s="1"/>
  <c r="N83" i="12"/>
  <c r="T83" i="12" s="1"/>
  <c r="N47" i="12"/>
  <c r="T47" i="12" s="1"/>
  <c r="N31" i="12"/>
  <c r="T31" i="12" s="1"/>
  <c r="N27" i="12"/>
  <c r="T27" i="12" s="1"/>
  <c r="J120" i="16"/>
  <c r="P120" i="16" s="1"/>
  <c r="J75" i="16"/>
  <c r="P75" i="16" s="1"/>
  <c r="M62" i="14"/>
  <c r="S62" i="14" s="1"/>
  <c r="C16" i="12"/>
  <c r="C17" i="12" s="1"/>
  <c r="M13" i="12"/>
  <c r="S13" i="12" s="1"/>
  <c r="J13" i="12"/>
  <c r="P13" i="12" s="1"/>
  <c r="O12" i="12"/>
  <c r="U12" i="12" s="1"/>
  <c r="L91" i="14"/>
  <c r="R91" i="14" s="1"/>
  <c r="L119" i="14"/>
  <c r="R119" i="14" s="1"/>
  <c r="L35" i="14"/>
  <c r="R35" i="14" s="1"/>
  <c r="L86" i="14"/>
  <c r="R86" i="14" s="1"/>
  <c r="L46" i="14"/>
  <c r="R46" i="14" s="1"/>
  <c r="L30" i="14"/>
  <c r="R30" i="14" s="1"/>
  <c r="L9" i="14"/>
  <c r="R9" i="14" s="1"/>
  <c r="L101" i="14"/>
  <c r="R101" i="14" s="1"/>
  <c r="L77" i="14"/>
  <c r="R77" i="14" s="1"/>
  <c r="L49" i="14"/>
  <c r="R49" i="14" s="1"/>
  <c r="L33" i="14"/>
  <c r="R33" i="14" s="1"/>
  <c r="L13" i="14"/>
  <c r="R13" i="14" s="1"/>
  <c r="L124" i="14"/>
  <c r="R124" i="14" s="1"/>
  <c r="L122" i="14"/>
  <c r="R122" i="14" s="1"/>
  <c r="L120" i="14"/>
  <c r="R120" i="14" s="1"/>
  <c r="L110" i="14"/>
  <c r="R110" i="14" s="1"/>
  <c r="L102" i="14"/>
  <c r="R102" i="14" s="1"/>
  <c r="L92" i="14"/>
  <c r="R92" i="14" s="1"/>
  <c r="L88" i="14"/>
  <c r="R88" i="14" s="1"/>
  <c r="L84" i="14"/>
  <c r="R84" i="14" s="1"/>
  <c r="L82" i="14"/>
  <c r="R82" i="14" s="1"/>
  <c r="L76" i="14"/>
  <c r="R76" i="14" s="1"/>
  <c r="L72" i="14"/>
  <c r="R72" i="14" s="1"/>
  <c r="L56" i="14"/>
  <c r="R56" i="14" s="1"/>
  <c r="M50" i="14"/>
  <c r="S50" i="14" s="1"/>
  <c r="M66" i="14"/>
  <c r="S66" i="14" s="1"/>
  <c r="M82" i="14"/>
  <c r="S82" i="14" s="1"/>
  <c r="M125" i="14"/>
  <c r="S125" i="14" s="1"/>
  <c r="M109" i="14"/>
  <c r="S109" i="14" s="1"/>
  <c r="M85" i="14"/>
  <c r="S85" i="14" s="1"/>
  <c r="M73" i="14"/>
  <c r="S73" i="14" s="1"/>
  <c r="M57" i="14"/>
  <c r="S57" i="14" s="1"/>
  <c r="M45" i="14"/>
  <c r="S45" i="14" s="1"/>
  <c r="M37" i="14"/>
  <c r="S37" i="14" s="1"/>
  <c r="M29" i="14"/>
  <c r="S29" i="14" s="1"/>
  <c r="M21" i="14"/>
  <c r="S21" i="14" s="1"/>
  <c r="M120" i="14"/>
  <c r="S120" i="14" s="1"/>
  <c r="M108" i="14"/>
  <c r="S108" i="14" s="1"/>
  <c r="M92" i="14"/>
  <c r="S92" i="14" s="1"/>
  <c r="M80" i="14"/>
  <c r="S80" i="14" s="1"/>
  <c r="M64" i="14"/>
  <c r="S64" i="14" s="1"/>
  <c r="M52" i="14"/>
  <c r="S52" i="14" s="1"/>
  <c r="M44" i="14"/>
  <c r="S44" i="14" s="1"/>
  <c r="M36" i="14"/>
  <c r="S36" i="14" s="1"/>
  <c r="M28" i="14"/>
  <c r="S28" i="14" s="1"/>
  <c r="M20" i="14"/>
  <c r="S20" i="14" s="1"/>
  <c r="M123" i="14"/>
  <c r="S123" i="14" s="1"/>
  <c r="M95" i="14"/>
  <c r="S95" i="14" s="1"/>
  <c r="M79" i="14"/>
  <c r="S79" i="14" s="1"/>
  <c r="M55" i="14"/>
  <c r="S55" i="14" s="1"/>
  <c r="M43" i="14"/>
  <c r="S43" i="14" s="1"/>
  <c r="M35" i="14"/>
  <c r="S35" i="14" s="1"/>
  <c r="M27" i="14"/>
  <c r="S27" i="14" s="1"/>
  <c r="M19" i="14"/>
  <c r="S19" i="14" s="1"/>
  <c r="M15" i="14"/>
  <c r="S15" i="14" s="1"/>
  <c r="M18" i="14"/>
  <c r="S18" i="14" s="1"/>
  <c r="M10" i="14"/>
  <c r="S10" i="14" s="1"/>
  <c r="M13" i="14"/>
  <c r="S13" i="14" s="1"/>
  <c r="M54" i="14"/>
  <c r="S54" i="14" s="1"/>
  <c r="M102" i="14"/>
  <c r="S102" i="14" s="1"/>
  <c r="M9" i="14"/>
  <c r="S9" i="14" s="1"/>
  <c r="M26" i="14"/>
  <c r="S26" i="14" s="1"/>
  <c r="M90" i="14"/>
  <c r="S90" i="14" s="1"/>
  <c r="M30" i="14"/>
  <c r="S30" i="14" s="1"/>
  <c r="M78" i="14"/>
  <c r="S78" i="14" s="1"/>
  <c r="L75" i="14"/>
  <c r="R75" i="14" s="1"/>
  <c r="L87" i="14"/>
  <c r="R87" i="14" s="1"/>
  <c r="L115" i="14"/>
  <c r="R115" i="14" s="1"/>
  <c r="L51" i="14"/>
  <c r="R51" i="14" s="1"/>
  <c r="L19" i="14"/>
  <c r="R19" i="14" s="1"/>
  <c r="L95" i="14"/>
  <c r="R95" i="14" s="1"/>
  <c r="L47" i="14"/>
  <c r="R47" i="14" s="1"/>
  <c r="L118" i="14"/>
  <c r="R118" i="14" s="1"/>
  <c r="L98" i="14"/>
  <c r="R98" i="14" s="1"/>
  <c r="L74" i="14"/>
  <c r="R74" i="14" s="1"/>
  <c r="L42" i="14"/>
  <c r="R42" i="14" s="1"/>
  <c r="L34" i="14"/>
  <c r="R34" i="14" s="1"/>
  <c r="L26" i="14"/>
  <c r="R26" i="14" s="1"/>
  <c r="L17" i="14"/>
  <c r="R17" i="14" s="1"/>
  <c r="L125" i="14"/>
  <c r="R125" i="14" s="1"/>
  <c r="L109" i="14"/>
  <c r="R109" i="14" s="1"/>
  <c r="L85" i="14"/>
  <c r="R85" i="14" s="1"/>
  <c r="L69" i="14"/>
  <c r="R69" i="14" s="1"/>
  <c r="L57" i="14"/>
  <c r="R57" i="14" s="1"/>
  <c r="L45" i="14"/>
  <c r="R45" i="14" s="1"/>
  <c r="L37" i="14"/>
  <c r="R37" i="14" s="1"/>
  <c r="L29" i="14"/>
  <c r="R29" i="14" s="1"/>
  <c r="L21" i="14"/>
  <c r="R21" i="14" s="1"/>
  <c r="L83" i="14"/>
  <c r="R83" i="14" s="1"/>
  <c r="L111" i="14"/>
  <c r="R111" i="14" s="1"/>
  <c r="L31" i="14"/>
  <c r="R31" i="14" s="1"/>
  <c r="L62" i="14"/>
  <c r="R62" i="14" s="1"/>
  <c r="L38" i="14"/>
  <c r="R38" i="14" s="1"/>
  <c r="L22" i="14"/>
  <c r="R22" i="14" s="1"/>
  <c r="L117" i="14"/>
  <c r="R117" i="14" s="1"/>
  <c r="L89" i="14"/>
  <c r="R89" i="14" s="1"/>
  <c r="L41" i="14"/>
  <c r="R41" i="14" s="1"/>
  <c r="L25" i="14"/>
  <c r="R25" i="14" s="1"/>
  <c r="L116" i="14"/>
  <c r="R116" i="14" s="1"/>
  <c r="L114" i="14"/>
  <c r="R114" i="14" s="1"/>
  <c r="L108" i="14"/>
  <c r="R108" i="14" s="1"/>
  <c r="L104" i="14"/>
  <c r="R104" i="14" s="1"/>
  <c r="L100" i="14"/>
  <c r="R100" i="14" s="1"/>
  <c r="L90" i="14"/>
  <c r="R90" i="14" s="1"/>
  <c r="L78" i="14"/>
  <c r="R78" i="14" s="1"/>
  <c r="L70" i="14"/>
  <c r="R70" i="14" s="1"/>
  <c r="L68" i="14"/>
  <c r="R68" i="14" s="1"/>
  <c r="L60" i="14"/>
  <c r="R60" i="14" s="1"/>
  <c r="L58" i="14"/>
  <c r="R58" i="14" s="1"/>
  <c r="L52" i="14"/>
  <c r="R52" i="14" s="1"/>
  <c r="L50" i="14"/>
  <c r="R50" i="14" s="1"/>
  <c r="M121" i="14"/>
  <c r="S121" i="14" s="1"/>
  <c r="M97" i="14"/>
  <c r="S97" i="14" s="1"/>
  <c r="M81" i="14"/>
  <c r="S81" i="14" s="1"/>
  <c r="M69" i="14"/>
  <c r="S69" i="14" s="1"/>
  <c r="M53" i="14"/>
  <c r="S53" i="14" s="1"/>
  <c r="M128" i="14"/>
  <c r="S128" i="14" s="1"/>
  <c r="M116" i="14"/>
  <c r="S116" i="14" s="1"/>
  <c r="M104" i="14"/>
  <c r="S104" i="14" s="1"/>
  <c r="M76" i="14"/>
  <c r="S76" i="14" s="1"/>
  <c r="M60" i="14"/>
  <c r="S60" i="14" s="1"/>
  <c r="M119" i="14"/>
  <c r="S119" i="14" s="1"/>
  <c r="M107" i="14"/>
  <c r="S107" i="14" s="1"/>
  <c r="M91" i="14"/>
  <c r="S91" i="14" s="1"/>
  <c r="M67" i="14"/>
  <c r="S67" i="14" s="1"/>
  <c r="M51" i="14"/>
  <c r="S51" i="14" s="1"/>
  <c r="M86" i="14"/>
  <c r="S86" i="14" s="1"/>
  <c r="M74" i="14"/>
  <c r="S74" i="14" s="1"/>
  <c r="M122" i="14"/>
  <c r="S122" i="14" s="1"/>
  <c r="L107" i="14"/>
  <c r="R107" i="14" s="1"/>
  <c r="L59" i="14"/>
  <c r="R59" i="14" s="1"/>
  <c r="L27" i="14"/>
  <c r="R27" i="14" s="1"/>
  <c r="L71" i="14"/>
  <c r="R71" i="14" s="1"/>
  <c r="L39" i="14"/>
  <c r="R39" i="14" s="1"/>
  <c r="L99" i="14"/>
  <c r="R99" i="14" s="1"/>
  <c r="L127" i="14"/>
  <c r="R127" i="14" s="1"/>
  <c r="L79" i="14"/>
  <c r="R79" i="14" s="1"/>
  <c r="L94" i="14"/>
  <c r="R94" i="14" s="1"/>
  <c r="L66" i="14"/>
  <c r="R66" i="14" s="1"/>
  <c r="L121" i="14"/>
  <c r="R121" i="14" s="1"/>
  <c r="L105" i="14"/>
  <c r="R105" i="14" s="1"/>
  <c r="L93" i="14"/>
  <c r="R93" i="14" s="1"/>
  <c r="L81" i="14"/>
  <c r="R81" i="14" s="1"/>
  <c r="L65" i="14"/>
  <c r="R65" i="14" s="1"/>
  <c r="L53" i="14"/>
  <c r="R53" i="14" s="1"/>
  <c r="L112" i="14"/>
  <c r="R112" i="14" s="1"/>
  <c r="L80" i="14"/>
  <c r="R80" i="14" s="1"/>
  <c r="L48" i="14"/>
  <c r="R48" i="14" s="1"/>
  <c r="L40" i="14"/>
  <c r="R40" i="14" s="1"/>
  <c r="L32" i="14"/>
  <c r="R32" i="14" s="1"/>
  <c r="L24" i="14"/>
  <c r="R24" i="14" s="1"/>
  <c r="L16" i="14"/>
  <c r="R16" i="14" s="1"/>
  <c r="L15" i="14"/>
  <c r="R15" i="14" s="1"/>
  <c r="L18" i="14"/>
  <c r="R18" i="14" s="1"/>
  <c r="L11" i="12"/>
  <c r="R11" i="12" s="1"/>
  <c r="L13" i="12"/>
  <c r="R13" i="12" s="1"/>
  <c r="L16" i="12"/>
  <c r="R16" i="12" s="1"/>
  <c r="L19" i="12"/>
  <c r="R19" i="12" s="1"/>
  <c r="L21" i="12"/>
  <c r="R21" i="12" s="1"/>
  <c r="L24" i="12"/>
  <c r="R24" i="12" s="1"/>
  <c r="L27" i="12"/>
  <c r="R27" i="12" s="1"/>
  <c r="L29" i="12"/>
  <c r="R29" i="12" s="1"/>
  <c r="L32" i="12"/>
  <c r="R32" i="12" s="1"/>
  <c r="L35" i="12"/>
  <c r="R35" i="12" s="1"/>
  <c r="L37" i="12"/>
  <c r="R37" i="12" s="1"/>
  <c r="L40" i="12"/>
  <c r="R40" i="12" s="1"/>
  <c r="L43" i="12"/>
  <c r="R43" i="12" s="1"/>
  <c r="L45" i="12"/>
  <c r="R45" i="12" s="1"/>
  <c r="L71" i="12"/>
  <c r="R71" i="12" s="1"/>
  <c r="L79" i="12"/>
  <c r="R79" i="12" s="1"/>
  <c r="L95" i="12"/>
  <c r="R95" i="12" s="1"/>
  <c r="L127" i="12"/>
  <c r="R127" i="12" s="1"/>
  <c r="L10" i="12"/>
  <c r="R10" i="12" s="1"/>
  <c r="L14" i="12"/>
  <c r="R14" i="12" s="1"/>
  <c r="L59" i="12"/>
  <c r="R59" i="12" s="1"/>
  <c r="L90" i="12"/>
  <c r="R90" i="12" s="1"/>
  <c r="L103" i="12"/>
  <c r="R103" i="12" s="1"/>
  <c r="L12" i="12"/>
  <c r="R12" i="12" s="1"/>
  <c r="L17" i="12"/>
  <c r="R17" i="12" s="1"/>
  <c r="L20" i="12"/>
  <c r="R20" i="12" s="1"/>
  <c r="L25" i="12"/>
  <c r="R25" i="12" s="1"/>
  <c r="L31" i="12"/>
  <c r="R31" i="12" s="1"/>
  <c r="L39" i="12"/>
  <c r="R39" i="12" s="1"/>
  <c r="L47" i="12"/>
  <c r="R47" i="12" s="1"/>
  <c r="L78" i="12"/>
  <c r="R78" i="12" s="1"/>
  <c r="L18" i="12"/>
  <c r="R18" i="12" s="1"/>
  <c r="L26" i="12"/>
  <c r="R26" i="12" s="1"/>
  <c r="L34" i="12"/>
  <c r="R34" i="12" s="1"/>
  <c r="L42" i="12"/>
  <c r="R42" i="12" s="1"/>
  <c r="L55" i="12"/>
  <c r="R55" i="12" s="1"/>
  <c r="L58" i="12"/>
  <c r="R58" i="12" s="1"/>
  <c r="L63" i="12"/>
  <c r="R63" i="12" s="1"/>
  <c r="L83" i="12"/>
  <c r="R83" i="12" s="1"/>
  <c r="L91" i="12"/>
  <c r="R91" i="12" s="1"/>
  <c r="L107" i="12"/>
  <c r="R107" i="12" s="1"/>
  <c r="L110" i="12"/>
  <c r="R110" i="12" s="1"/>
  <c r="L115" i="12"/>
  <c r="R115" i="12" s="1"/>
  <c r="L123" i="12"/>
  <c r="R123" i="12" s="1"/>
  <c r="L22" i="12"/>
  <c r="R22" i="12" s="1"/>
  <c r="L30" i="12"/>
  <c r="R30" i="12" s="1"/>
  <c r="L38" i="12"/>
  <c r="R38" i="12" s="1"/>
  <c r="L46" i="12"/>
  <c r="R46" i="12" s="1"/>
  <c r="L51" i="12"/>
  <c r="R51" i="12" s="1"/>
  <c r="L62" i="12"/>
  <c r="R62" i="12" s="1"/>
  <c r="L67" i="12"/>
  <c r="R67" i="12" s="1"/>
  <c r="L87" i="12"/>
  <c r="R87" i="12" s="1"/>
  <c r="L111" i="12"/>
  <c r="R111" i="12" s="1"/>
  <c r="L122" i="12"/>
  <c r="R122" i="12" s="1"/>
  <c r="L15" i="12"/>
  <c r="R15" i="12" s="1"/>
  <c r="L23" i="12"/>
  <c r="R23" i="12" s="1"/>
  <c r="L28" i="12"/>
  <c r="R28" i="12" s="1"/>
  <c r="L33" i="12"/>
  <c r="R33" i="12" s="1"/>
  <c r="L36" i="12"/>
  <c r="R36" i="12" s="1"/>
  <c r="L41" i="12"/>
  <c r="R41" i="12" s="1"/>
  <c r="L44" i="12"/>
  <c r="R44" i="12" s="1"/>
  <c r="L75" i="12"/>
  <c r="R75" i="12" s="1"/>
  <c r="L94" i="12"/>
  <c r="R94" i="12" s="1"/>
  <c r="L99" i="12"/>
  <c r="R99" i="12" s="1"/>
  <c r="L119" i="12"/>
  <c r="R119" i="12" s="1"/>
  <c r="L126" i="12"/>
  <c r="R126" i="12" s="1"/>
  <c r="L113" i="12"/>
  <c r="R113" i="12" s="1"/>
  <c r="L105" i="12"/>
  <c r="R105" i="12" s="1"/>
  <c r="L81" i="12"/>
  <c r="R81" i="12" s="1"/>
  <c r="L70" i="12"/>
  <c r="R70" i="12" s="1"/>
  <c r="L56" i="12"/>
  <c r="R56" i="12" s="1"/>
  <c r="L117" i="12"/>
  <c r="R117" i="12" s="1"/>
  <c r="L106" i="12"/>
  <c r="R106" i="12" s="1"/>
  <c r="L100" i="12"/>
  <c r="R100" i="12" s="1"/>
  <c r="L92" i="12"/>
  <c r="R92" i="12" s="1"/>
  <c r="L82" i="12"/>
  <c r="R82" i="12" s="1"/>
  <c r="L73" i="12"/>
  <c r="R73" i="12" s="1"/>
  <c r="L57" i="12"/>
  <c r="R57" i="12" s="1"/>
  <c r="M111" i="12"/>
  <c r="S111" i="12" s="1"/>
  <c r="M83" i="12"/>
  <c r="S83" i="12" s="1"/>
  <c r="M66" i="12"/>
  <c r="S66" i="12" s="1"/>
  <c r="M24" i="12"/>
  <c r="S24" i="12" s="1"/>
  <c r="N19" i="12"/>
  <c r="T19" i="12" s="1"/>
  <c r="N121" i="12"/>
  <c r="T121" i="12" s="1"/>
  <c r="N81" i="12"/>
  <c r="T81" i="12" s="1"/>
  <c r="N57" i="12"/>
  <c r="T57" i="12" s="1"/>
  <c r="N129" i="12"/>
  <c r="T129" i="12" s="1"/>
  <c r="N59" i="12"/>
  <c r="T59" i="12" s="1"/>
  <c r="N112" i="12"/>
  <c r="T112" i="12" s="1"/>
  <c r="N40" i="12"/>
  <c r="T40" i="12" s="1"/>
  <c r="N58" i="12"/>
  <c r="T58" i="12" s="1"/>
  <c r="N11" i="12"/>
  <c r="T11" i="12" s="1"/>
  <c r="N118" i="12"/>
  <c r="T118" i="12" s="1"/>
  <c r="N62" i="12"/>
  <c r="T62" i="12" s="1"/>
  <c r="N93" i="12"/>
  <c r="T93" i="12" s="1"/>
  <c r="N45" i="12"/>
  <c r="T45" i="12" s="1"/>
  <c r="N87" i="12"/>
  <c r="T87" i="12" s="1"/>
  <c r="L128" i="12"/>
  <c r="R128" i="12" s="1"/>
  <c r="L121" i="12"/>
  <c r="R121" i="12" s="1"/>
  <c r="L112" i="12"/>
  <c r="R112" i="12" s="1"/>
  <c r="L104" i="12"/>
  <c r="R104" i="12" s="1"/>
  <c r="L102" i="12"/>
  <c r="R102" i="12" s="1"/>
  <c r="L89" i="12"/>
  <c r="R89" i="12" s="1"/>
  <c r="L86" i="12"/>
  <c r="R86" i="12" s="1"/>
  <c r="L80" i="12"/>
  <c r="R80" i="12" s="1"/>
  <c r="L69" i="12"/>
  <c r="R69" i="12" s="1"/>
  <c r="L66" i="12"/>
  <c r="R66" i="12" s="1"/>
  <c r="L61" i="12"/>
  <c r="R61" i="12" s="1"/>
  <c r="L52" i="12"/>
  <c r="R52" i="12" s="1"/>
  <c r="L50" i="12"/>
  <c r="R50" i="12" s="1"/>
  <c r="M129" i="12"/>
  <c r="S129" i="12" s="1"/>
  <c r="M94" i="12"/>
  <c r="S94" i="12" s="1"/>
  <c r="M91" i="12"/>
  <c r="S91" i="12" s="1"/>
  <c r="M74" i="12"/>
  <c r="S74" i="12" s="1"/>
  <c r="M71" i="12"/>
  <c r="S71" i="12" s="1"/>
  <c r="M32" i="12"/>
  <c r="S32" i="12" s="1"/>
  <c r="M16" i="12"/>
  <c r="S16" i="12" s="1"/>
  <c r="O119" i="12"/>
  <c r="U119" i="12" s="1"/>
  <c r="O116" i="12"/>
  <c r="U116" i="12" s="1"/>
  <c r="O105" i="12"/>
  <c r="U105" i="12" s="1"/>
  <c r="O98" i="12"/>
  <c r="U98" i="12" s="1"/>
  <c r="O87" i="12"/>
  <c r="U87" i="12" s="1"/>
  <c r="O84" i="12"/>
  <c r="U84" i="12" s="1"/>
  <c r="O73" i="12"/>
  <c r="U73" i="12" s="1"/>
  <c r="O66" i="12"/>
  <c r="U66" i="12" s="1"/>
  <c r="O55" i="12"/>
  <c r="U55" i="12" s="1"/>
  <c r="O52" i="12"/>
  <c r="U52" i="12" s="1"/>
  <c r="L129" i="12"/>
  <c r="R129" i="12" s="1"/>
  <c r="L116" i="12"/>
  <c r="R116" i="12" s="1"/>
  <c r="L108" i="12"/>
  <c r="R108" i="12" s="1"/>
  <c r="L96" i="12"/>
  <c r="R96" i="12" s="1"/>
  <c r="L72" i="12"/>
  <c r="R72" i="12" s="1"/>
  <c r="L53" i="12"/>
  <c r="R53" i="12" s="1"/>
  <c r="L124" i="12"/>
  <c r="R124" i="12" s="1"/>
  <c r="L114" i="12"/>
  <c r="R114" i="12" s="1"/>
  <c r="L109" i="12"/>
  <c r="R109" i="12" s="1"/>
  <c r="L97" i="12"/>
  <c r="R97" i="12" s="1"/>
  <c r="L84" i="12"/>
  <c r="R84" i="12" s="1"/>
  <c r="L76" i="12"/>
  <c r="R76" i="12" s="1"/>
  <c r="L64" i="12"/>
  <c r="R64" i="12" s="1"/>
  <c r="L54" i="12"/>
  <c r="R54" i="12" s="1"/>
  <c r="L48" i="12"/>
  <c r="R48" i="12" s="1"/>
  <c r="M104" i="12"/>
  <c r="S104" i="12" s="1"/>
  <c r="M86" i="12"/>
  <c r="S86" i="12" s="1"/>
  <c r="M40" i="12"/>
  <c r="S40" i="12" s="1"/>
  <c r="N24" i="12"/>
  <c r="T24" i="12" s="1"/>
  <c r="N116" i="12"/>
  <c r="T116" i="12" s="1"/>
  <c r="N76" i="12"/>
  <c r="T76" i="12" s="1"/>
  <c r="N52" i="12"/>
  <c r="T52" i="12" s="1"/>
  <c r="N115" i="12"/>
  <c r="T115" i="12" s="1"/>
  <c r="N43" i="12"/>
  <c r="T43" i="12" s="1"/>
  <c r="N88" i="12"/>
  <c r="T88" i="12" s="1"/>
  <c r="N21" i="12"/>
  <c r="T21" i="12" s="1"/>
  <c r="N50" i="12"/>
  <c r="T50" i="12" s="1"/>
  <c r="N15" i="12"/>
  <c r="T15" i="12" s="1"/>
  <c r="N110" i="12"/>
  <c r="T110" i="12" s="1"/>
  <c r="N46" i="12"/>
  <c r="T46" i="12" s="1"/>
  <c r="N85" i="12"/>
  <c r="T85" i="12" s="1"/>
  <c r="N29" i="12"/>
  <c r="T29" i="12" s="1"/>
  <c r="N63" i="12"/>
  <c r="T63" i="12" s="1"/>
  <c r="L125" i="12"/>
  <c r="R125" i="12" s="1"/>
  <c r="L120" i="12"/>
  <c r="R120" i="12" s="1"/>
  <c r="L118" i="12"/>
  <c r="R118" i="12" s="1"/>
  <c r="L101" i="12"/>
  <c r="R101" i="12" s="1"/>
  <c r="L98" i="12"/>
  <c r="R98" i="12" s="1"/>
  <c r="L93" i="12"/>
  <c r="R93" i="12" s="1"/>
  <c r="L88" i="12"/>
  <c r="R88" i="12" s="1"/>
  <c r="L85" i="12"/>
  <c r="R85" i="12" s="1"/>
  <c r="L77" i="12"/>
  <c r="R77" i="12" s="1"/>
  <c r="L74" i="12"/>
  <c r="R74" i="12" s="1"/>
  <c r="L68" i="12"/>
  <c r="R68" i="12" s="1"/>
  <c r="L65" i="12"/>
  <c r="R65" i="12" s="1"/>
  <c r="L60" i="12"/>
  <c r="R60" i="12" s="1"/>
  <c r="L49" i="12"/>
  <c r="R49" i="12" s="1"/>
  <c r="M124" i="12"/>
  <c r="S124" i="12" s="1"/>
  <c r="M116" i="12"/>
  <c r="S116" i="12" s="1"/>
  <c r="M109" i="12"/>
  <c r="S109" i="12" s="1"/>
  <c r="M81" i="12"/>
  <c r="S81" i="12" s="1"/>
  <c r="M64" i="12"/>
  <c r="S64" i="12" s="1"/>
  <c r="M56" i="12"/>
  <c r="S56" i="12" s="1"/>
  <c r="M44" i="12"/>
  <c r="S44" i="12" s="1"/>
  <c r="M28" i="12"/>
  <c r="S28" i="12" s="1"/>
  <c r="M12" i="12"/>
  <c r="S12" i="12" s="1"/>
  <c r="O129" i="12"/>
  <c r="U129" i="12" s="1"/>
  <c r="O122" i="12"/>
  <c r="U122" i="12" s="1"/>
  <c r="O111" i="12"/>
  <c r="U111" i="12" s="1"/>
  <c r="O108" i="12"/>
  <c r="U108" i="12" s="1"/>
  <c r="O97" i="12"/>
  <c r="U97" i="12" s="1"/>
  <c r="O90" i="12"/>
  <c r="U90" i="12" s="1"/>
  <c r="O79" i="12"/>
  <c r="U79" i="12" s="1"/>
  <c r="O76" i="12"/>
  <c r="U76" i="12" s="1"/>
  <c r="O65" i="12"/>
  <c r="U65" i="12" s="1"/>
  <c r="O58" i="12"/>
  <c r="U58" i="12" s="1"/>
  <c r="O47" i="12"/>
  <c r="U47" i="12" s="1"/>
  <c r="O42" i="12"/>
  <c r="U42" i="12" s="1"/>
  <c r="O39" i="12"/>
  <c r="U39" i="12" s="1"/>
  <c r="O34" i="12"/>
  <c r="U34" i="12" s="1"/>
  <c r="O31" i="12"/>
  <c r="U31" i="12" s="1"/>
  <c r="O26" i="12"/>
  <c r="U26" i="12" s="1"/>
  <c r="O23" i="12"/>
  <c r="U23" i="12" s="1"/>
  <c r="O18" i="12"/>
  <c r="U18" i="12" s="1"/>
  <c r="O15" i="12"/>
  <c r="U15" i="12" s="1"/>
  <c r="J129" i="12"/>
  <c r="P129" i="12" s="1"/>
  <c r="J126" i="12"/>
  <c r="P126" i="12" s="1"/>
  <c r="J123" i="12"/>
  <c r="P123" i="12" s="1"/>
  <c r="J120" i="12"/>
  <c r="P120" i="12" s="1"/>
  <c r="J117" i="12"/>
  <c r="P117" i="12" s="1"/>
  <c r="J111" i="12"/>
  <c r="P111" i="12" s="1"/>
  <c r="J106" i="12"/>
  <c r="P106" i="12" s="1"/>
  <c r="J100" i="12"/>
  <c r="P100" i="12" s="1"/>
  <c r="J97" i="12"/>
  <c r="P97" i="12" s="1"/>
  <c r="J94" i="12"/>
  <c r="P94" i="12" s="1"/>
  <c r="J91" i="12"/>
  <c r="P91" i="12" s="1"/>
  <c r="J88" i="12"/>
  <c r="P88" i="12" s="1"/>
  <c r="J85" i="12"/>
  <c r="P85" i="12" s="1"/>
  <c r="J79" i="12"/>
  <c r="P79" i="12" s="1"/>
  <c r="J74" i="12"/>
  <c r="P74" i="12" s="1"/>
  <c r="J68" i="12"/>
  <c r="P68" i="12" s="1"/>
  <c r="J65" i="12"/>
  <c r="P65" i="12" s="1"/>
  <c r="J62" i="12"/>
  <c r="P62" i="12" s="1"/>
  <c r="J59" i="12"/>
  <c r="P59" i="12" s="1"/>
  <c r="J56" i="12"/>
  <c r="P56" i="12" s="1"/>
  <c r="J53" i="12"/>
  <c r="P53" i="12" s="1"/>
  <c r="J44" i="12"/>
  <c r="P44" i="12" s="1"/>
  <c r="J36" i="12"/>
  <c r="P36" i="12" s="1"/>
  <c r="J28" i="12"/>
  <c r="P28" i="12" s="1"/>
  <c r="J20" i="12"/>
  <c r="P20" i="12" s="1"/>
  <c r="J12" i="12"/>
  <c r="P12" i="12" s="1"/>
  <c r="J128" i="12"/>
  <c r="P128" i="12" s="1"/>
  <c r="J125" i="12"/>
  <c r="P125" i="12" s="1"/>
  <c r="J119" i="12"/>
  <c r="P119" i="12" s="1"/>
  <c r="J114" i="12"/>
  <c r="P114" i="12" s="1"/>
  <c r="J108" i="12"/>
  <c r="P108" i="12" s="1"/>
  <c r="J105" i="12"/>
  <c r="P105" i="12" s="1"/>
  <c r="J102" i="12"/>
  <c r="P102" i="12" s="1"/>
  <c r="J99" i="12"/>
  <c r="P99" i="12" s="1"/>
  <c r="J96" i="12"/>
  <c r="P96" i="12" s="1"/>
  <c r="J93" i="12"/>
  <c r="P93" i="12" s="1"/>
  <c r="J87" i="12"/>
  <c r="P87" i="12" s="1"/>
  <c r="J82" i="12"/>
  <c r="P82" i="12" s="1"/>
  <c r="J76" i="12"/>
  <c r="P76" i="12" s="1"/>
  <c r="J73" i="12"/>
  <c r="P73" i="12" s="1"/>
  <c r="J70" i="12"/>
  <c r="P70" i="12" s="1"/>
  <c r="J67" i="12"/>
  <c r="P67" i="12" s="1"/>
  <c r="J64" i="12"/>
  <c r="P64" i="12" s="1"/>
  <c r="J61" i="12"/>
  <c r="P61" i="12" s="1"/>
  <c r="J55" i="12"/>
  <c r="P55" i="12" s="1"/>
  <c r="J50" i="12"/>
  <c r="P50" i="12" s="1"/>
  <c r="J47" i="12"/>
  <c r="P47" i="12" s="1"/>
  <c r="J45" i="12"/>
  <c r="P45" i="12" s="1"/>
  <c r="J42" i="12"/>
  <c r="P42" i="12" s="1"/>
  <c r="J39" i="12"/>
  <c r="P39" i="12" s="1"/>
  <c r="J37" i="12"/>
  <c r="P37" i="12" s="1"/>
  <c r="J34" i="12"/>
  <c r="P34" i="12" s="1"/>
  <c r="J31" i="12"/>
  <c r="P31" i="12" s="1"/>
  <c r="J29" i="12"/>
  <c r="P29" i="12" s="1"/>
  <c r="J26" i="12"/>
  <c r="P26" i="12" s="1"/>
  <c r="J23" i="12"/>
  <c r="P23" i="12" s="1"/>
  <c r="J21" i="12"/>
  <c r="P21" i="12" s="1"/>
  <c r="J18" i="12"/>
  <c r="P18" i="12" s="1"/>
  <c r="J15" i="12"/>
  <c r="P15" i="12" s="1"/>
  <c r="M125" i="12"/>
  <c r="S125" i="12" s="1"/>
  <c r="M117" i="12"/>
  <c r="S117" i="12" s="1"/>
  <c r="M112" i="12"/>
  <c r="S112" i="12" s="1"/>
  <c r="M105" i="12"/>
  <c r="S105" i="12" s="1"/>
  <c r="M99" i="12"/>
  <c r="S99" i="12" s="1"/>
  <c r="M92" i="12"/>
  <c r="S92" i="12" s="1"/>
  <c r="M79" i="12"/>
  <c r="S79" i="12" s="1"/>
  <c r="M72" i="12"/>
  <c r="S72" i="12" s="1"/>
  <c r="M59" i="12"/>
  <c r="S59" i="12" s="1"/>
  <c r="M54" i="12"/>
  <c r="S54" i="12" s="1"/>
  <c r="M51" i="12"/>
  <c r="S51" i="12" s="1"/>
  <c r="M47" i="12"/>
  <c r="S47" i="12" s="1"/>
  <c r="M43" i="12"/>
  <c r="S43" i="12" s="1"/>
  <c r="M39" i="12"/>
  <c r="S39" i="12" s="1"/>
  <c r="M35" i="12"/>
  <c r="S35" i="12" s="1"/>
  <c r="M31" i="12"/>
  <c r="S31" i="12" s="1"/>
  <c r="M27" i="12"/>
  <c r="S27" i="12" s="1"/>
  <c r="M23" i="12"/>
  <c r="S23" i="12" s="1"/>
  <c r="M19" i="12"/>
  <c r="S19" i="12" s="1"/>
  <c r="M15" i="12"/>
  <c r="S15" i="12" s="1"/>
  <c r="M11" i="12"/>
  <c r="S11" i="12" s="1"/>
  <c r="N23" i="12"/>
  <c r="T23" i="12" s="1"/>
  <c r="N124" i="12"/>
  <c r="T124" i="12" s="1"/>
  <c r="N108" i="12"/>
  <c r="T108" i="12" s="1"/>
  <c r="N97" i="12"/>
  <c r="T97" i="12" s="1"/>
  <c r="N84" i="12"/>
  <c r="T84" i="12" s="1"/>
  <c r="N60" i="12"/>
  <c r="T60" i="12" s="1"/>
  <c r="N123" i="12"/>
  <c r="T123" i="12" s="1"/>
  <c r="N99" i="12"/>
  <c r="T99" i="12" s="1"/>
  <c r="N67" i="12"/>
  <c r="T67" i="12" s="1"/>
  <c r="N96" i="12"/>
  <c r="T96" i="12" s="1"/>
  <c r="N72" i="12"/>
  <c r="T72" i="12" s="1"/>
  <c r="N48" i="12"/>
  <c r="T48" i="12" s="1"/>
  <c r="N32" i="12"/>
  <c r="T32" i="12" s="1"/>
  <c r="N114" i="12"/>
  <c r="T114" i="12" s="1"/>
  <c r="N90" i="12"/>
  <c r="T90" i="12" s="1"/>
  <c r="N66" i="12"/>
  <c r="T66" i="12" s="1"/>
  <c r="N42" i="12"/>
  <c r="T42" i="12" s="1"/>
  <c r="N26" i="12"/>
  <c r="T26" i="12" s="1"/>
  <c r="N12" i="12"/>
  <c r="T12" i="12" s="1"/>
  <c r="N16" i="12"/>
  <c r="T16" i="12" s="1"/>
  <c r="N44" i="12"/>
  <c r="T44" i="12" s="1"/>
  <c r="N28" i="12"/>
  <c r="T28" i="12" s="1"/>
  <c r="N102" i="12"/>
  <c r="T102" i="12" s="1"/>
  <c r="N70" i="12"/>
  <c r="T70" i="12" s="1"/>
  <c r="N125" i="12"/>
  <c r="T125" i="12" s="1"/>
  <c r="N101" i="12"/>
  <c r="T101" i="12" s="1"/>
  <c r="N53" i="12"/>
  <c r="T53" i="12" s="1"/>
  <c r="N37" i="12"/>
  <c r="T37" i="12" s="1"/>
  <c r="N10" i="12"/>
  <c r="T10" i="12" s="1"/>
  <c r="N95" i="12"/>
  <c r="T95" i="12" s="1"/>
  <c r="N71" i="12"/>
  <c r="T71" i="12" s="1"/>
  <c r="M10" i="12"/>
  <c r="S10" i="12" s="1"/>
  <c r="M128" i="12"/>
  <c r="S128" i="12" s="1"/>
  <c r="M120" i="12"/>
  <c r="S120" i="12" s="1"/>
  <c r="M110" i="12"/>
  <c r="S110" i="12" s="1"/>
  <c r="M108" i="12"/>
  <c r="S108" i="12" s="1"/>
  <c r="M100" i="12"/>
  <c r="S100" i="12" s="1"/>
  <c r="M95" i="12"/>
  <c r="S95" i="12" s="1"/>
  <c r="M93" i="12"/>
  <c r="S93" i="12" s="1"/>
  <c r="M90" i="12"/>
  <c r="S90" i="12" s="1"/>
  <c r="M87" i="12"/>
  <c r="S87" i="12" s="1"/>
  <c r="M85" i="12"/>
  <c r="S85" i="12" s="1"/>
  <c r="M82" i="12"/>
  <c r="S82" i="12" s="1"/>
  <c r="M80" i="12"/>
  <c r="S80" i="12" s="1"/>
  <c r="M75" i="12"/>
  <c r="S75" i="12" s="1"/>
  <c r="M73" i="12"/>
  <c r="S73" i="12" s="1"/>
  <c r="M70" i="12"/>
  <c r="S70" i="12" s="1"/>
  <c r="M67" i="12"/>
  <c r="S67" i="12" s="1"/>
  <c r="M65" i="12"/>
  <c r="S65" i="12" s="1"/>
  <c r="M60" i="12"/>
  <c r="S60" i="12" s="1"/>
  <c r="M52" i="12"/>
  <c r="S52" i="12" s="1"/>
  <c r="M46" i="12"/>
  <c r="S46" i="12" s="1"/>
  <c r="M42" i="12"/>
  <c r="S42" i="12" s="1"/>
  <c r="M38" i="12"/>
  <c r="S38" i="12" s="1"/>
  <c r="M34" i="12"/>
  <c r="S34" i="12" s="1"/>
  <c r="M30" i="12"/>
  <c r="S30" i="12" s="1"/>
  <c r="M26" i="12"/>
  <c r="S26" i="12" s="1"/>
  <c r="M22" i="12"/>
  <c r="S22" i="12" s="1"/>
  <c r="M18" i="12"/>
  <c r="S18" i="12" s="1"/>
  <c r="M14" i="12"/>
  <c r="S14" i="12" s="1"/>
  <c r="O10" i="12"/>
  <c r="U10" i="12" s="1"/>
  <c r="O128" i="12"/>
  <c r="U128" i="12" s="1"/>
  <c r="O125" i="12"/>
  <c r="U125" i="12" s="1"/>
  <c r="O120" i="12"/>
  <c r="U120" i="12" s="1"/>
  <c r="O117" i="12"/>
  <c r="U117" i="12" s="1"/>
  <c r="O112" i="12"/>
  <c r="U112" i="12" s="1"/>
  <c r="O109" i="12"/>
  <c r="U109" i="12" s="1"/>
  <c r="O104" i="12"/>
  <c r="U104" i="12" s="1"/>
  <c r="O101" i="12"/>
  <c r="U101" i="12" s="1"/>
  <c r="O96" i="12"/>
  <c r="U96" i="12" s="1"/>
  <c r="O93" i="12"/>
  <c r="U93" i="12" s="1"/>
  <c r="O88" i="12"/>
  <c r="U88" i="12" s="1"/>
  <c r="O85" i="12"/>
  <c r="U85" i="12" s="1"/>
  <c r="O80" i="12"/>
  <c r="U80" i="12" s="1"/>
  <c r="O77" i="12"/>
  <c r="U77" i="12" s="1"/>
  <c r="O72" i="12"/>
  <c r="U72" i="12" s="1"/>
  <c r="O69" i="12"/>
  <c r="U69" i="12" s="1"/>
  <c r="O64" i="12"/>
  <c r="U64" i="12" s="1"/>
  <c r="O61" i="12"/>
  <c r="U61" i="12" s="1"/>
  <c r="O56" i="12"/>
  <c r="U56" i="12" s="1"/>
  <c r="O53" i="12"/>
  <c r="U53" i="12" s="1"/>
  <c r="O48" i="12"/>
  <c r="U48" i="12" s="1"/>
  <c r="O45" i="12"/>
  <c r="U45" i="12" s="1"/>
  <c r="O41" i="12"/>
  <c r="U41" i="12" s="1"/>
  <c r="O37" i="12"/>
  <c r="U37" i="12" s="1"/>
  <c r="O33" i="12"/>
  <c r="U33" i="12" s="1"/>
  <c r="O29" i="12"/>
  <c r="U29" i="12" s="1"/>
  <c r="O25" i="12"/>
  <c r="U25" i="12" s="1"/>
  <c r="O21" i="12"/>
  <c r="U21" i="12" s="1"/>
  <c r="O17" i="12"/>
  <c r="U17" i="12" s="1"/>
  <c r="O13" i="12"/>
  <c r="U13" i="12" s="1"/>
  <c r="M127" i="12"/>
  <c r="S127" i="12" s="1"/>
  <c r="M122" i="12"/>
  <c r="S122" i="12" s="1"/>
  <c r="M119" i="12"/>
  <c r="S119" i="12" s="1"/>
  <c r="M114" i="12"/>
  <c r="S114" i="12" s="1"/>
  <c r="M107" i="12"/>
  <c r="S107" i="12" s="1"/>
  <c r="M102" i="12"/>
  <c r="S102" i="12" s="1"/>
  <c r="M97" i="12"/>
  <c r="S97" i="12" s="1"/>
  <c r="M84" i="12"/>
  <c r="S84" i="12" s="1"/>
  <c r="M77" i="12"/>
  <c r="S77" i="12" s="1"/>
  <c r="M62" i="12"/>
  <c r="S62" i="12" s="1"/>
  <c r="M57" i="12"/>
  <c r="S57" i="12" s="1"/>
  <c r="M49" i="12"/>
  <c r="S49" i="12" s="1"/>
  <c r="N128" i="12"/>
  <c r="T128" i="12" s="1"/>
  <c r="N113" i="12"/>
  <c r="T113" i="12" s="1"/>
  <c r="N100" i="12"/>
  <c r="T100" i="12" s="1"/>
  <c r="N89" i="12"/>
  <c r="T89" i="12" s="1"/>
  <c r="N73" i="12"/>
  <c r="T73" i="12" s="1"/>
  <c r="N49" i="12"/>
  <c r="T49" i="12" s="1"/>
  <c r="N33" i="12"/>
  <c r="T33" i="12" s="1"/>
  <c r="N107" i="12"/>
  <c r="T107" i="12" s="1"/>
  <c r="N75" i="12"/>
  <c r="T75" i="12" s="1"/>
  <c r="N51" i="12"/>
  <c r="T51" i="12" s="1"/>
  <c r="N35" i="12"/>
  <c r="T35" i="12" s="1"/>
  <c r="N13" i="12"/>
  <c r="T13" i="12" s="1"/>
  <c r="N104" i="12"/>
  <c r="T104" i="12" s="1"/>
  <c r="N56" i="12"/>
  <c r="T56" i="12" s="1"/>
  <c r="N122" i="12"/>
  <c r="T122" i="12" s="1"/>
  <c r="N98" i="12"/>
  <c r="T98" i="12" s="1"/>
  <c r="N74" i="12"/>
  <c r="T74" i="12" s="1"/>
  <c r="N126" i="12"/>
  <c r="T126" i="12" s="1"/>
  <c r="N78" i="12"/>
  <c r="T78" i="12" s="1"/>
  <c r="N54" i="12"/>
  <c r="T54" i="12" s="1"/>
  <c r="N38" i="12"/>
  <c r="T38" i="12" s="1"/>
  <c r="N18" i="12"/>
  <c r="T18" i="12" s="1"/>
  <c r="N109" i="12"/>
  <c r="T109" i="12" s="1"/>
  <c r="N77" i="12"/>
  <c r="T77" i="12" s="1"/>
  <c r="N103" i="12"/>
  <c r="T103" i="12" s="1"/>
  <c r="N79" i="12"/>
  <c r="T79" i="12" s="1"/>
  <c r="N55" i="12"/>
  <c r="T55" i="12" s="1"/>
  <c r="N39" i="12"/>
  <c r="T39" i="12" s="1"/>
  <c r="M126" i="12"/>
  <c r="S126" i="12" s="1"/>
  <c r="M123" i="12"/>
  <c r="S123" i="12" s="1"/>
  <c r="M121" i="12"/>
  <c r="S121" i="12" s="1"/>
  <c r="M118" i="12"/>
  <c r="S118" i="12" s="1"/>
  <c r="M115" i="12"/>
  <c r="S115" i="12" s="1"/>
  <c r="M113" i="12"/>
  <c r="S113" i="12" s="1"/>
  <c r="M106" i="12"/>
  <c r="S106" i="12" s="1"/>
  <c r="M103" i="12"/>
  <c r="S103" i="12" s="1"/>
  <c r="M101" i="12"/>
  <c r="S101" i="12" s="1"/>
  <c r="M98" i="12"/>
  <c r="S98" i="12" s="1"/>
  <c r="M96" i="12"/>
  <c r="S96" i="12" s="1"/>
  <c r="M88" i="12"/>
  <c r="S88" i="12" s="1"/>
  <c r="M78" i="12"/>
  <c r="S78" i="12" s="1"/>
  <c r="M76" i="12"/>
  <c r="S76" i="12" s="1"/>
  <c r="M68" i="12"/>
  <c r="S68" i="12" s="1"/>
  <c r="M63" i="12"/>
  <c r="S63" i="12" s="1"/>
  <c r="M61" i="12"/>
  <c r="S61" i="12" s="1"/>
  <c r="M58" i="12"/>
  <c r="S58" i="12" s="1"/>
  <c r="M55" i="12"/>
  <c r="S55" i="12" s="1"/>
  <c r="M53" i="12"/>
  <c r="S53" i="12" s="1"/>
  <c r="M50" i="12"/>
  <c r="S50" i="12" s="1"/>
  <c r="M48" i="12"/>
  <c r="S48" i="12" s="1"/>
  <c r="M45" i="12"/>
  <c r="S45" i="12" s="1"/>
  <c r="M41" i="12"/>
  <c r="S41" i="12" s="1"/>
  <c r="M37" i="12"/>
  <c r="S37" i="12" s="1"/>
  <c r="M33" i="12"/>
  <c r="S33" i="12" s="1"/>
  <c r="M29" i="12"/>
  <c r="S29" i="12" s="1"/>
  <c r="M25" i="12"/>
  <c r="S25" i="12" s="1"/>
  <c r="M21" i="12"/>
  <c r="S21" i="12" s="1"/>
  <c r="M17" i="12"/>
  <c r="S17" i="12" s="1"/>
  <c r="O126" i="12"/>
  <c r="U126" i="12" s="1"/>
  <c r="O123" i="12"/>
  <c r="U123" i="12" s="1"/>
  <c r="O118" i="12"/>
  <c r="U118" i="12" s="1"/>
  <c r="O115" i="12"/>
  <c r="U115" i="12" s="1"/>
  <c r="O110" i="12"/>
  <c r="U110" i="12" s="1"/>
  <c r="O107" i="12"/>
  <c r="U107" i="12" s="1"/>
  <c r="O102" i="12"/>
  <c r="U102" i="12" s="1"/>
  <c r="O99" i="12"/>
  <c r="U99" i="12" s="1"/>
  <c r="O94" i="12"/>
  <c r="U94" i="12" s="1"/>
  <c r="O91" i="12"/>
  <c r="U91" i="12" s="1"/>
  <c r="O86" i="12"/>
  <c r="U86" i="12" s="1"/>
  <c r="O83" i="12"/>
  <c r="U83" i="12" s="1"/>
  <c r="O78" i="12"/>
  <c r="U78" i="12" s="1"/>
  <c r="O75" i="12"/>
  <c r="U75" i="12" s="1"/>
  <c r="O70" i="12"/>
  <c r="U70" i="12" s="1"/>
  <c r="O67" i="12"/>
  <c r="U67" i="12" s="1"/>
  <c r="O62" i="12"/>
  <c r="U62" i="12" s="1"/>
  <c r="O59" i="12"/>
  <c r="U59" i="12" s="1"/>
  <c r="O54" i="12"/>
  <c r="U54" i="12" s="1"/>
  <c r="O51" i="12"/>
  <c r="U51" i="12" s="1"/>
  <c r="O44" i="12"/>
  <c r="U44" i="12" s="1"/>
  <c r="O40" i="12"/>
  <c r="U40" i="12" s="1"/>
  <c r="O36" i="12"/>
  <c r="U36" i="12" s="1"/>
  <c r="O32" i="12"/>
  <c r="U32" i="12" s="1"/>
  <c r="O28" i="12"/>
  <c r="U28" i="12" s="1"/>
  <c r="O24" i="12"/>
  <c r="U24" i="12" s="1"/>
  <c r="O20" i="12"/>
  <c r="U20" i="12" s="1"/>
  <c r="O16" i="12"/>
  <c r="U16" i="12" s="1"/>
  <c r="F92" i="16"/>
  <c r="K92" i="16"/>
  <c r="Q92" i="16" s="1"/>
  <c r="L45" i="16"/>
  <c r="R45" i="16" s="1"/>
  <c r="G45" i="16"/>
  <c r="F94" i="16"/>
  <c r="G75" i="16"/>
  <c r="G64" i="16"/>
  <c r="P130" i="14"/>
  <c r="P131" i="14" s="1"/>
  <c r="P136" i="14" s="1"/>
  <c r="E74" i="16"/>
  <c r="J118" i="16"/>
  <c r="P118" i="16" s="1"/>
  <c r="E118" i="16"/>
  <c r="E114" i="16"/>
  <c r="J114" i="16"/>
  <c r="P114" i="16" s="1"/>
  <c r="E99" i="16"/>
  <c r="J99" i="16"/>
  <c r="P99" i="16" s="1"/>
  <c r="J95" i="16"/>
  <c r="P95" i="16" s="1"/>
  <c r="E95" i="16"/>
  <c r="J88" i="16"/>
  <c r="P88" i="16" s="1"/>
  <c r="E88" i="16"/>
  <c r="E80" i="16"/>
  <c r="J80" i="16"/>
  <c r="P80" i="16" s="1"/>
  <c r="J67" i="16"/>
  <c r="P67" i="16" s="1"/>
  <c r="E67" i="16"/>
  <c r="E54" i="16"/>
  <c r="J54" i="16"/>
  <c r="P54" i="16" s="1"/>
  <c r="E50" i="16"/>
  <c r="J50" i="16"/>
  <c r="P50" i="16" s="1"/>
  <c r="J96" i="16"/>
  <c r="P96" i="16" s="1"/>
  <c r="E96" i="16"/>
  <c r="J89" i="16"/>
  <c r="P89" i="16" s="1"/>
  <c r="E89" i="16"/>
  <c r="J85" i="16"/>
  <c r="P85" i="16" s="1"/>
  <c r="E85" i="16"/>
  <c r="J68" i="16"/>
  <c r="P68" i="16" s="1"/>
  <c r="E68" i="16"/>
  <c r="J47" i="16"/>
  <c r="P47" i="16" s="1"/>
  <c r="E47" i="16"/>
  <c r="J92" i="16"/>
  <c r="P92" i="16" s="1"/>
  <c r="J64" i="16"/>
  <c r="P64" i="16" s="1"/>
  <c r="E46" i="16"/>
  <c r="E102" i="16"/>
  <c r="J102" i="16"/>
  <c r="P102" i="16" s="1"/>
  <c r="J83" i="16"/>
  <c r="P83" i="16" s="1"/>
  <c r="E83" i="16"/>
  <c r="J79" i="16"/>
  <c r="P79" i="16" s="1"/>
  <c r="E79" i="16"/>
  <c r="E53" i="16"/>
  <c r="J53" i="16"/>
  <c r="P53" i="16" s="1"/>
  <c r="J48" i="16"/>
  <c r="P48" i="16" s="1"/>
  <c r="E122" i="16"/>
  <c r="J122" i="16"/>
  <c r="P122" i="16" s="1"/>
  <c r="J112" i="16"/>
  <c r="P112" i="16" s="1"/>
  <c r="E112" i="16"/>
  <c r="G57" i="16" l="1"/>
  <c r="M123" i="16"/>
  <c r="S123" i="16" s="1"/>
  <c r="F55" i="16"/>
  <c r="G51" i="16"/>
  <c r="U130" i="14"/>
  <c r="U131" i="14" s="1"/>
  <c r="U136" i="14" s="1"/>
  <c r="J8" i="13" s="1"/>
  <c r="F33" i="16"/>
  <c r="G33" i="16" s="1"/>
  <c r="L86" i="16"/>
  <c r="R86" i="16" s="1"/>
  <c r="F78" i="16"/>
  <c r="L78" i="16" s="1"/>
  <c r="R78" i="16" s="1"/>
  <c r="F7" i="16"/>
  <c r="L7" i="16" s="1"/>
  <c r="R7" i="16" s="1"/>
  <c r="K42" i="16"/>
  <c r="Q42" i="16" s="1"/>
  <c r="K14" i="16"/>
  <c r="Q14" i="16" s="1"/>
  <c r="M12" i="16"/>
  <c r="S12" i="16" s="1"/>
  <c r="K62" i="16"/>
  <c r="Q62" i="16" s="1"/>
  <c r="L107" i="16"/>
  <c r="R107" i="16" s="1"/>
  <c r="G38" i="16"/>
  <c r="H38" i="16" s="1"/>
  <c r="G14" i="16"/>
  <c r="Q130" i="14"/>
  <c r="Q131" i="14" s="1"/>
  <c r="Q136" i="14" s="1"/>
  <c r="K90" i="16"/>
  <c r="Q90" i="16" s="1"/>
  <c r="N11" i="16"/>
  <c r="T11" i="16" s="1"/>
  <c r="T130" i="14"/>
  <c r="T131" i="14" s="1"/>
  <c r="T136" i="14" s="1"/>
  <c r="K103" i="16"/>
  <c r="Q103" i="16" s="1"/>
  <c r="M98" i="16"/>
  <c r="S98" i="16" s="1"/>
  <c r="F101" i="16"/>
  <c r="G101" i="16" s="1"/>
  <c r="H101" i="16" s="1"/>
  <c r="N101" i="16" s="1"/>
  <c r="T101" i="16" s="1"/>
  <c r="K69" i="16"/>
  <c r="Q69" i="16" s="1"/>
  <c r="L90" i="16"/>
  <c r="R90" i="16" s="1"/>
  <c r="G69" i="16"/>
  <c r="M69" i="16" s="1"/>
  <c r="S69" i="16" s="1"/>
  <c r="H107" i="16"/>
  <c r="N107" i="16" s="1"/>
  <c r="T107" i="16" s="1"/>
  <c r="L61" i="16"/>
  <c r="R61" i="16" s="1"/>
  <c r="K107" i="16"/>
  <c r="Q107" i="16" s="1"/>
  <c r="M65" i="16"/>
  <c r="S65" i="16" s="1"/>
  <c r="L72" i="16"/>
  <c r="R72" i="16" s="1"/>
  <c r="F116" i="16"/>
  <c r="G116" i="16" s="1"/>
  <c r="L120" i="16"/>
  <c r="R120" i="16" s="1"/>
  <c r="F124" i="16"/>
  <c r="L124" i="16" s="1"/>
  <c r="R124" i="16" s="1"/>
  <c r="H120" i="16"/>
  <c r="G81" i="16"/>
  <c r="M81" i="16" s="1"/>
  <c r="S81" i="16" s="1"/>
  <c r="F97" i="16"/>
  <c r="L97" i="16" s="1"/>
  <c r="R97" i="16" s="1"/>
  <c r="K81" i="16"/>
  <c r="Q81" i="16" s="1"/>
  <c r="K61" i="16"/>
  <c r="Q61" i="16" s="1"/>
  <c r="L9" i="16"/>
  <c r="R9" i="16" s="1"/>
  <c r="F6" i="16"/>
  <c r="G21" i="16"/>
  <c r="L21" i="16"/>
  <c r="R21" i="16" s="1"/>
  <c r="L65" i="16"/>
  <c r="R65" i="16" s="1"/>
  <c r="H43" i="16"/>
  <c r="I43" i="16" s="1"/>
  <c r="O43" i="16" s="1"/>
  <c r="U43" i="16" s="1"/>
  <c r="K21" i="16"/>
  <c r="Q21" i="16" s="1"/>
  <c r="L84" i="16"/>
  <c r="R84" i="16" s="1"/>
  <c r="K84" i="16"/>
  <c r="Q84" i="16" s="1"/>
  <c r="F108" i="16"/>
  <c r="G108" i="16" s="1"/>
  <c r="F109" i="16"/>
  <c r="L109" i="16" s="1"/>
  <c r="R109" i="16" s="1"/>
  <c r="F63" i="16"/>
  <c r="L63" i="16" s="1"/>
  <c r="R63" i="16" s="1"/>
  <c r="H84" i="16"/>
  <c r="N84" i="16" s="1"/>
  <c r="T84" i="16" s="1"/>
  <c r="H113" i="16"/>
  <c r="M113" i="16"/>
  <c r="S113" i="16" s="1"/>
  <c r="K117" i="16"/>
  <c r="Q117" i="16" s="1"/>
  <c r="F117" i="16"/>
  <c r="L113" i="16"/>
  <c r="R113" i="16" s="1"/>
  <c r="G40" i="16"/>
  <c r="H40" i="16" s="1"/>
  <c r="F30" i="16"/>
  <c r="K30" i="16"/>
  <c r="Q30" i="16" s="1"/>
  <c r="K105" i="16"/>
  <c r="Q105" i="16" s="1"/>
  <c r="F105" i="16"/>
  <c r="I72" i="16"/>
  <c r="O72" i="16" s="1"/>
  <c r="U72" i="16" s="1"/>
  <c r="G62" i="16"/>
  <c r="M62" i="16" s="1"/>
  <c r="S62" i="16" s="1"/>
  <c r="G7" i="16"/>
  <c r="H7" i="16" s="1"/>
  <c r="L60" i="16"/>
  <c r="R60" i="16" s="1"/>
  <c r="F82" i="16"/>
  <c r="K82" i="16"/>
  <c r="Q82" i="16" s="1"/>
  <c r="G115" i="16"/>
  <c r="L115" i="16"/>
  <c r="R115" i="16" s="1"/>
  <c r="K110" i="16"/>
  <c r="Q110" i="16" s="1"/>
  <c r="F110" i="16"/>
  <c r="K58" i="16"/>
  <c r="Q58" i="16" s="1"/>
  <c r="F58" i="16"/>
  <c r="H86" i="16"/>
  <c r="M86" i="16"/>
  <c r="S86" i="16" s="1"/>
  <c r="F17" i="16"/>
  <c r="K17" i="16"/>
  <c r="Q17" i="16" s="1"/>
  <c r="N27" i="16"/>
  <c r="T27" i="16" s="1"/>
  <c r="I27" i="16"/>
  <c r="O27" i="16" s="1"/>
  <c r="U27" i="16" s="1"/>
  <c r="K39" i="16"/>
  <c r="Q39" i="16" s="1"/>
  <c r="F39" i="16"/>
  <c r="K106" i="16"/>
  <c r="Q106" i="16" s="1"/>
  <c r="F106" i="16"/>
  <c r="F10" i="16"/>
  <c r="K10" i="16"/>
  <c r="Q10" i="16" s="1"/>
  <c r="M60" i="16"/>
  <c r="S60" i="16" s="1"/>
  <c r="H60" i="16"/>
  <c r="L23" i="16"/>
  <c r="R23" i="16" s="1"/>
  <c r="G23" i="16"/>
  <c r="K111" i="16"/>
  <c r="Q111" i="16" s="1"/>
  <c r="L111" i="16"/>
  <c r="R111" i="16" s="1"/>
  <c r="G20" i="16"/>
  <c r="H20" i="16" s="1"/>
  <c r="M27" i="16"/>
  <c r="S27" i="16" s="1"/>
  <c r="F125" i="16"/>
  <c r="K125" i="16"/>
  <c r="Q125" i="16" s="1"/>
  <c r="G35" i="16"/>
  <c r="L35" i="16"/>
  <c r="R35" i="16" s="1"/>
  <c r="F34" i="16"/>
  <c r="K34" i="16"/>
  <c r="Q34" i="16" s="1"/>
  <c r="G19" i="16"/>
  <c r="L19" i="16"/>
  <c r="R19" i="16" s="1"/>
  <c r="R130" i="14"/>
  <c r="R131" i="14" s="1"/>
  <c r="R136" i="14" s="1"/>
  <c r="Q131" i="12"/>
  <c r="Q132" i="12" s="1"/>
  <c r="F100" i="16"/>
  <c r="K100" i="16"/>
  <c r="Q100" i="16" s="1"/>
  <c r="F119" i="16"/>
  <c r="K119" i="16"/>
  <c r="Q119" i="16" s="1"/>
  <c r="N12" i="16"/>
  <c r="T12" i="16" s="1"/>
  <c r="I12" i="16"/>
  <c r="O12" i="16" s="1"/>
  <c r="U12" i="16" s="1"/>
  <c r="G55" i="16"/>
  <c r="L55" i="16"/>
  <c r="R55" i="16" s="1"/>
  <c r="K22" i="16"/>
  <c r="Q22" i="16" s="1"/>
  <c r="F22" i="16"/>
  <c r="F44" i="16"/>
  <c r="K44" i="16"/>
  <c r="Q44" i="16" s="1"/>
  <c r="K59" i="16"/>
  <c r="Q59" i="16" s="1"/>
  <c r="F59" i="16"/>
  <c r="K15" i="16"/>
  <c r="Q15" i="16" s="1"/>
  <c r="F15" i="16"/>
  <c r="L42" i="16"/>
  <c r="R42" i="16" s="1"/>
  <c r="G42" i="16"/>
  <c r="L33" i="16"/>
  <c r="R33" i="16" s="1"/>
  <c r="N91" i="16"/>
  <c r="T91" i="16" s="1"/>
  <c r="I91" i="16"/>
  <c r="O91" i="16" s="1"/>
  <c r="U91" i="16" s="1"/>
  <c r="G49" i="16"/>
  <c r="L49" i="16"/>
  <c r="R49" i="16" s="1"/>
  <c r="F104" i="16"/>
  <c r="K104" i="16"/>
  <c r="Q104" i="16" s="1"/>
  <c r="H61" i="16"/>
  <c r="M61" i="16"/>
  <c r="S61" i="16" s="1"/>
  <c r="G48" i="16"/>
  <c r="L48" i="16"/>
  <c r="R48" i="16" s="1"/>
  <c r="F66" i="16"/>
  <c r="K66" i="16"/>
  <c r="Q66" i="16" s="1"/>
  <c r="F52" i="16"/>
  <c r="K52" i="16"/>
  <c r="Q52" i="16" s="1"/>
  <c r="P127" i="16"/>
  <c r="P128" i="16" s="1"/>
  <c r="P133" i="16" s="1"/>
  <c r="G103" i="16"/>
  <c r="M103" i="16" s="1"/>
  <c r="S103" i="16" s="1"/>
  <c r="N123" i="16"/>
  <c r="T123" i="16" s="1"/>
  <c r="G121" i="16"/>
  <c r="M121" i="16" s="1"/>
  <c r="S121" i="16" s="1"/>
  <c r="S130" i="14"/>
  <c r="S131" i="14" s="1"/>
  <c r="S136" i="14" s="1"/>
  <c r="L36" i="16"/>
  <c r="R36" i="16" s="1"/>
  <c r="G36" i="16"/>
  <c r="F71" i="16"/>
  <c r="K71" i="16"/>
  <c r="Q71" i="16" s="1"/>
  <c r="F73" i="16"/>
  <c r="K73" i="16"/>
  <c r="Q73" i="16" s="1"/>
  <c r="G31" i="16"/>
  <c r="L31" i="16"/>
  <c r="R31" i="16" s="1"/>
  <c r="K41" i="16"/>
  <c r="Q41" i="16" s="1"/>
  <c r="F41" i="16"/>
  <c r="I32" i="16"/>
  <c r="O32" i="16" s="1"/>
  <c r="U32" i="16" s="1"/>
  <c r="N32" i="16"/>
  <c r="T32" i="16" s="1"/>
  <c r="F70" i="16"/>
  <c r="K70" i="16"/>
  <c r="Q70" i="16" s="1"/>
  <c r="G28" i="16"/>
  <c r="L28" i="16"/>
  <c r="R28" i="16" s="1"/>
  <c r="K29" i="16"/>
  <c r="Q29" i="16" s="1"/>
  <c r="F29" i="16"/>
  <c r="K24" i="16"/>
  <c r="Q24" i="16" s="1"/>
  <c r="F24" i="16"/>
  <c r="F76" i="16"/>
  <c r="K76" i="16"/>
  <c r="Q76" i="16" s="1"/>
  <c r="K25" i="16"/>
  <c r="Q25" i="16" s="1"/>
  <c r="F25" i="16"/>
  <c r="M16" i="16"/>
  <c r="S16" i="16" s="1"/>
  <c r="H16" i="16"/>
  <c r="K13" i="16"/>
  <c r="Q13" i="16" s="1"/>
  <c r="F13" i="16"/>
  <c r="K87" i="16"/>
  <c r="Q87" i="16" s="1"/>
  <c r="F87" i="16"/>
  <c r="F26" i="16"/>
  <c r="K26" i="16"/>
  <c r="Q26" i="16" s="1"/>
  <c r="K56" i="16"/>
  <c r="Q56" i="16" s="1"/>
  <c r="F56" i="16"/>
  <c r="L77" i="16"/>
  <c r="R77" i="16" s="1"/>
  <c r="G77" i="16"/>
  <c r="M9" i="16"/>
  <c r="S9" i="16" s="1"/>
  <c r="H9" i="16"/>
  <c r="M111" i="16"/>
  <c r="S111" i="16" s="1"/>
  <c r="H111" i="16"/>
  <c r="G18" i="16"/>
  <c r="L18" i="16"/>
  <c r="R18" i="16" s="1"/>
  <c r="N8" i="16"/>
  <c r="T8" i="16" s="1"/>
  <c r="I8" i="16"/>
  <c r="O8" i="16" s="1"/>
  <c r="U8" i="16" s="1"/>
  <c r="L37" i="16"/>
  <c r="R37" i="16" s="1"/>
  <c r="G37" i="16"/>
  <c r="R131" i="12"/>
  <c r="R137" i="12" s="1"/>
  <c r="P131" i="12"/>
  <c r="P132" i="12" s="1"/>
  <c r="U131" i="12"/>
  <c r="T131" i="12"/>
  <c r="T137" i="12" s="1"/>
  <c r="S131" i="12"/>
  <c r="S132" i="12" s="1"/>
  <c r="F112" i="16"/>
  <c r="K112" i="16"/>
  <c r="Q112" i="16" s="1"/>
  <c r="M45" i="16"/>
  <c r="S45" i="16" s="1"/>
  <c r="H45" i="16"/>
  <c r="K53" i="16"/>
  <c r="Q53" i="16" s="1"/>
  <c r="F53" i="16"/>
  <c r="K47" i="16"/>
  <c r="Q47" i="16" s="1"/>
  <c r="F47" i="16"/>
  <c r="K85" i="16"/>
  <c r="Q85" i="16" s="1"/>
  <c r="F85" i="16"/>
  <c r="K96" i="16"/>
  <c r="Q96" i="16" s="1"/>
  <c r="F96" i="16"/>
  <c r="F95" i="16"/>
  <c r="K95" i="16"/>
  <c r="Q95" i="16" s="1"/>
  <c r="K74" i="16"/>
  <c r="Q74" i="16" s="1"/>
  <c r="F74" i="16"/>
  <c r="H64" i="16"/>
  <c r="M64" i="16"/>
  <c r="S64" i="16" s="1"/>
  <c r="M75" i="16"/>
  <c r="S75" i="16" s="1"/>
  <c r="H75" i="16"/>
  <c r="I65" i="16"/>
  <c r="O65" i="16" s="1"/>
  <c r="U65" i="16" s="1"/>
  <c r="N65" i="16"/>
  <c r="T65" i="16" s="1"/>
  <c r="L92" i="16"/>
  <c r="R92" i="16" s="1"/>
  <c r="G92" i="16"/>
  <c r="K83" i="16"/>
  <c r="Q83" i="16" s="1"/>
  <c r="F83" i="16"/>
  <c r="K50" i="16"/>
  <c r="Q50" i="16" s="1"/>
  <c r="F50" i="16"/>
  <c r="K99" i="16"/>
  <c r="Q99" i="16" s="1"/>
  <c r="F99" i="16"/>
  <c r="K122" i="16"/>
  <c r="Q122" i="16" s="1"/>
  <c r="F122" i="16"/>
  <c r="F102" i="16"/>
  <c r="K102" i="16"/>
  <c r="Q102" i="16" s="1"/>
  <c r="M90" i="16"/>
  <c r="S90" i="16" s="1"/>
  <c r="H90" i="16"/>
  <c r="K68" i="16"/>
  <c r="Q68" i="16" s="1"/>
  <c r="F68" i="16"/>
  <c r="K89" i="16"/>
  <c r="Q89" i="16" s="1"/>
  <c r="F89" i="16"/>
  <c r="K67" i="16"/>
  <c r="Q67" i="16" s="1"/>
  <c r="F67" i="16"/>
  <c r="F88" i="16"/>
  <c r="K88" i="16"/>
  <c r="Q88" i="16" s="1"/>
  <c r="K118" i="16"/>
  <c r="Q118" i="16" s="1"/>
  <c r="F118" i="16"/>
  <c r="F79" i="16"/>
  <c r="K79" i="16"/>
  <c r="Q79" i="16" s="1"/>
  <c r="K46" i="16"/>
  <c r="Q46" i="16" s="1"/>
  <c r="F46" i="16"/>
  <c r="M51" i="16"/>
  <c r="S51" i="16" s="1"/>
  <c r="H51" i="16"/>
  <c r="H57" i="16"/>
  <c r="M57" i="16"/>
  <c r="S57" i="16" s="1"/>
  <c r="K54" i="16"/>
  <c r="Q54" i="16" s="1"/>
  <c r="F54" i="16"/>
  <c r="F80" i="16"/>
  <c r="K80" i="16"/>
  <c r="Q80" i="16" s="1"/>
  <c r="K114" i="16"/>
  <c r="Q114" i="16" s="1"/>
  <c r="F114" i="16"/>
  <c r="I98" i="16"/>
  <c r="O98" i="16" s="1"/>
  <c r="U98" i="16" s="1"/>
  <c r="N98" i="16"/>
  <c r="T98" i="16" s="1"/>
  <c r="G94" i="16"/>
  <c r="L94" i="16"/>
  <c r="R94" i="16" s="1"/>
  <c r="I101" i="16" l="1"/>
  <c r="O101" i="16" s="1"/>
  <c r="U101" i="16" s="1"/>
  <c r="I107" i="16"/>
  <c r="O107" i="16" s="1"/>
  <c r="U107" i="16" s="1"/>
  <c r="G78" i="16"/>
  <c r="M78" i="16" s="1"/>
  <c r="S78" i="16" s="1"/>
  <c r="M38" i="16"/>
  <c r="S38" i="16" s="1"/>
  <c r="G97" i="16"/>
  <c r="H97" i="16" s="1"/>
  <c r="I84" i="16"/>
  <c r="O84" i="16" s="1"/>
  <c r="U84" i="16" s="1"/>
  <c r="N43" i="16"/>
  <c r="T43" i="16" s="1"/>
  <c r="H69" i="16"/>
  <c r="N69" i="16" s="1"/>
  <c r="T69" i="16" s="1"/>
  <c r="L101" i="16"/>
  <c r="R101" i="16" s="1"/>
  <c r="U132" i="12"/>
  <c r="I15" i="13"/>
  <c r="G15" i="13"/>
  <c r="M14" i="16"/>
  <c r="S14" i="16" s="1"/>
  <c r="H14" i="16"/>
  <c r="L116" i="16"/>
  <c r="R116" i="16" s="1"/>
  <c r="M101" i="16"/>
  <c r="S101" i="16" s="1"/>
  <c r="G124" i="16"/>
  <c r="H124" i="16" s="1"/>
  <c r="L108" i="16"/>
  <c r="R108" i="16" s="1"/>
  <c r="H62" i="16"/>
  <c r="I62" i="16" s="1"/>
  <c r="O62" i="16" s="1"/>
  <c r="U62" i="16" s="1"/>
  <c r="G109" i="16"/>
  <c r="H109" i="16" s="1"/>
  <c r="I109" i="16" s="1"/>
  <c r="O109" i="16" s="1"/>
  <c r="U109" i="16" s="1"/>
  <c r="N120" i="16"/>
  <c r="T120" i="16" s="1"/>
  <c r="I120" i="16"/>
  <c r="O120" i="16" s="1"/>
  <c r="U120" i="16" s="1"/>
  <c r="G6" i="16"/>
  <c r="L6" i="16"/>
  <c r="R6" i="16" s="1"/>
  <c r="M7" i="16"/>
  <c r="S7" i="16" s="1"/>
  <c r="M20" i="16"/>
  <c r="S20" i="16" s="1"/>
  <c r="H81" i="16"/>
  <c r="I81" i="16" s="1"/>
  <c r="O81" i="16" s="1"/>
  <c r="U81" i="16" s="1"/>
  <c r="M21" i="16"/>
  <c r="S21" i="16" s="1"/>
  <c r="H21" i="16"/>
  <c r="M40" i="16"/>
  <c r="S40" i="16" s="1"/>
  <c r="G63" i="16"/>
  <c r="H121" i="16"/>
  <c r="N121" i="16" s="1"/>
  <c r="T121" i="16" s="1"/>
  <c r="L105" i="16"/>
  <c r="R105" i="16" s="1"/>
  <c r="G105" i="16"/>
  <c r="N113" i="16"/>
  <c r="T113" i="16" s="1"/>
  <c r="I113" i="16"/>
  <c r="O113" i="16" s="1"/>
  <c r="U113" i="16" s="1"/>
  <c r="G30" i="16"/>
  <c r="L30" i="16"/>
  <c r="R30" i="16" s="1"/>
  <c r="G117" i="16"/>
  <c r="L117" i="16"/>
  <c r="R117" i="16" s="1"/>
  <c r="M19" i="16"/>
  <c r="S19" i="16" s="1"/>
  <c r="H19" i="16"/>
  <c r="L39" i="16"/>
  <c r="R39" i="16" s="1"/>
  <c r="G39" i="16"/>
  <c r="I40" i="16"/>
  <c r="O40" i="16" s="1"/>
  <c r="U40" i="16" s="1"/>
  <c r="N40" i="16"/>
  <c r="T40" i="16" s="1"/>
  <c r="G110" i="16"/>
  <c r="L110" i="16"/>
  <c r="R110" i="16" s="1"/>
  <c r="L10" i="16"/>
  <c r="R10" i="16" s="1"/>
  <c r="G10" i="16"/>
  <c r="I86" i="16"/>
  <c r="O86" i="16" s="1"/>
  <c r="U86" i="16" s="1"/>
  <c r="N86" i="16"/>
  <c r="T86" i="16" s="1"/>
  <c r="G82" i="16"/>
  <c r="L82" i="16"/>
  <c r="R82" i="16" s="1"/>
  <c r="H35" i="16"/>
  <c r="M35" i="16"/>
  <c r="S35" i="16" s="1"/>
  <c r="M23" i="16"/>
  <c r="S23" i="16" s="1"/>
  <c r="H23" i="16"/>
  <c r="G17" i="16"/>
  <c r="L17" i="16"/>
  <c r="R17" i="16" s="1"/>
  <c r="M115" i="16"/>
  <c r="S115" i="16" s="1"/>
  <c r="H115" i="16"/>
  <c r="L34" i="16"/>
  <c r="R34" i="16" s="1"/>
  <c r="G34" i="16"/>
  <c r="G125" i="16"/>
  <c r="L125" i="16"/>
  <c r="R125" i="16" s="1"/>
  <c r="I60" i="16"/>
  <c r="O60" i="16" s="1"/>
  <c r="U60" i="16" s="1"/>
  <c r="N60" i="16"/>
  <c r="T60" i="16" s="1"/>
  <c r="G106" i="16"/>
  <c r="L106" i="16"/>
  <c r="R106" i="16" s="1"/>
  <c r="G58" i="16"/>
  <c r="L58" i="16"/>
  <c r="R58" i="16" s="1"/>
  <c r="P137" i="12"/>
  <c r="Q137" i="12"/>
  <c r="N7" i="16"/>
  <c r="T7" i="16" s="1"/>
  <c r="I7" i="16"/>
  <c r="O7" i="16" s="1"/>
  <c r="U7" i="16" s="1"/>
  <c r="M18" i="16"/>
  <c r="S18" i="16" s="1"/>
  <c r="H18" i="16"/>
  <c r="G76" i="16"/>
  <c r="L76" i="16"/>
  <c r="R76" i="16" s="1"/>
  <c r="L70" i="16"/>
  <c r="R70" i="16" s="1"/>
  <c r="G70" i="16"/>
  <c r="L71" i="16"/>
  <c r="R71" i="16" s="1"/>
  <c r="G71" i="16"/>
  <c r="L66" i="16"/>
  <c r="R66" i="16" s="1"/>
  <c r="G66" i="16"/>
  <c r="G100" i="16"/>
  <c r="L100" i="16"/>
  <c r="R100" i="16" s="1"/>
  <c r="H42" i="16"/>
  <c r="M42" i="16"/>
  <c r="S42" i="16" s="1"/>
  <c r="M116" i="16"/>
  <c r="S116" i="16" s="1"/>
  <c r="H116" i="16"/>
  <c r="L26" i="16"/>
  <c r="R26" i="16" s="1"/>
  <c r="G26" i="16"/>
  <c r="N38" i="16"/>
  <c r="T38" i="16" s="1"/>
  <c r="I38" i="16"/>
  <c r="O38" i="16" s="1"/>
  <c r="U38" i="16" s="1"/>
  <c r="M28" i="16"/>
  <c r="S28" i="16" s="1"/>
  <c r="H28" i="16"/>
  <c r="M31" i="16"/>
  <c r="S31" i="16" s="1"/>
  <c r="H31" i="16"/>
  <c r="L73" i="16"/>
  <c r="R73" i="16" s="1"/>
  <c r="G73" i="16"/>
  <c r="G52" i="16"/>
  <c r="L52" i="16"/>
  <c r="R52" i="16" s="1"/>
  <c r="N20" i="16"/>
  <c r="T20" i="16" s="1"/>
  <c r="I20" i="16"/>
  <c r="O20" i="16" s="1"/>
  <c r="U20" i="16" s="1"/>
  <c r="M49" i="16"/>
  <c r="S49" i="16" s="1"/>
  <c r="H49" i="16"/>
  <c r="G44" i="16"/>
  <c r="L44" i="16"/>
  <c r="R44" i="16" s="1"/>
  <c r="M55" i="16"/>
  <c r="S55" i="16" s="1"/>
  <c r="H55" i="16"/>
  <c r="L119" i="16"/>
  <c r="R119" i="16" s="1"/>
  <c r="G119" i="16"/>
  <c r="Q127" i="16"/>
  <c r="Q128" i="16" s="1"/>
  <c r="Q133" i="16" s="1"/>
  <c r="H103" i="16"/>
  <c r="N103" i="16" s="1"/>
  <c r="T103" i="16" s="1"/>
  <c r="H48" i="16"/>
  <c r="M48" i="16"/>
  <c r="S48" i="16" s="1"/>
  <c r="I61" i="16"/>
  <c r="O61" i="16" s="1"/>
  <c r="U61" i="16" s="1"/>
  <c r="N61" i="16"/>
  <c r="T61" i="16" s="1"/>
  <c r="G104" i="16"/>
  <c r="L104" i="16"/>
  <c r="R104" i="16" s="1"/>
  <c r="I111" i="16"/>
  <c r="O111" i="16" s="1"/>
  <c r="U111" i="16" s="1"/>
  <c r="N111" i="16"/>
  <c r="T111" i="16" s="1"/>
  <c r="I9" i="16"/>
  <c r="O9" i="16" s="1"/>
  <c r="U9" i="16" s="1"/>
  <c r="N9" i="16"/>
  <c r="T9" i="16" s="1"/>
  <c r="L56" i="16"/>
  <c r="R56" i="16" s="1"/>
  <c r="G56" i="16"/>
  <c r="G87" i="16"/>
  <c r="L87" i="16"/>
  <c r="R87" i="16" s="1"/>
  <c r="N16" i="16"/>
  <c r="T16" i="16" s="1"/>
  <c r="I16" i="16"/>
  <c r="O16" i="16" s="1"/>
  <c r="U16" i="16" s="1"/>
  <c r="L41" i="16"/>
  <c r="R41" i="16" s="1"/>
  <c r="G41" i="16"/>
  <c r="L59" i="16"/>
  <c r="R59" i="16" s="1"/>
  <c r="G59" i="16"/>
  <c r="G22" i="16"/>
  <c r="L22" i="16"/>
  <c r="R22" i="16" s="1"/>
  <c r="H37" i="16"/>
  <c r="M37" i="16"/>
  <c r="S37" i="16" s="1"/>
  <c r="H77" i="16"/>
  <c r="M77" i="16"/>
  <c r="S77" i="16" s="1"/>
  <c r="L13" i="16"/>
  <c r="R13" i="16" s="1"/>
  <c r="G13" i="16"/>
  <c r="G25" i="16"/>
  <c r="L25" i="16"/>
  <c r="R25" i="16" s="1"/>
  <c r="G24" i="16"/>
  <c r="L24" i="16"/>
  <c r="R24" i="16" s="1"/>
  <c r="L29" i="16"/>
  <c r="R29" i="16" s="1"/>
  <c r="G29" i="16"/>
  <c r="M36" i="16"/>
  <c r="S36" i="16" s="1"/>
  <c r="H36" i="16"/>
  <c r="H33" i="16"/>
  <c r="M33" i="16"/>
  <c r="S33" i="16" s="1"/>
  <c r="L15" i="16"/>
  <c r="R15" i="16" s="1"/>
  <c r="G15" i="16"/>
  <c r="S137" i="12"/>
  <c r="R132" i="12"/>
  <c r="U137" i="12"/>
  <c r="T132" i="12"/>
  <c r="M94" i="16"/>
  <c r="S94" i="16" s="1"/>
  <c r="H94" i="16"/>
  <c r="I57" i="16"/>
  <c r="O57" i="16" s="1"/>
  <c r="U57" i="16" s="1"/>
  <c r="N57" i="16"/>
  <c r="T57" i="16" s="1"/>
  <c r="G88" i="16"/>
  <c r="L88" i="16"/>
  <c r="R88" i="16" s="1"/>
  <c r="G112" i="16"/>
  <c r="L112" i="16"/>
  <c r="R112" i="16" s="1"/>
  <c r="L114" i="16"/>
  <c r="R114" i="16" s="1"/>
  <c r="G114" i="16"/>
  <c r="G54" i="16"/>
  <c r="L54" i="16"/>
  <c r="R54" i="16" s="1"/>
  <c r="L46" i="16"/>
  <c r="R46" i="16" s="1"/>
  <c r="G46" i="16"/>
  <c r="L68" i="16"/>
  <c r="R68" i="16" s="1"/>
  <c r="G68" i="16"/>
  <c r="G99" i="16"/>
  <c r="L99" i="16"/>
  <c r="R99" i="16" s="1"/>
  <c r="L74" i="16"/>
  <c r="R74" i="16" s="1"/>
  <c r="G74" i="16"/>
  <c r="G96" i="16"/>
  <c r="L96" i="16"/>
  <c r="R96" i="16" s="1"/>
  <c r="N45" i="16"/>
  <c r="T45" i="16" s="1"/>
  <c r="I45" i="16"/>
  <c r="O45" i="16" s="1"/>
  <c r="U45" i="16" s="1"/>
  <c r="N51" i="16"/>
  <c r="T51" i="16" s="1"/>
  <c r="I51" i="16"/>
  <c r="O51" i="16" s="1"/>
  <c r="U51" i="16" s="1"/>
  <c r="L118" i="16"/>
  <c r="R118" i="16" s="1"/>
  <c r="G118" i="16"/>
  <c r="G67" i="16"/>
  <c r="L67" i="16"/>
  <c r="R67" i="16" s="1"/>
  <c r="L89" i="16"/>
  <c r="R89" i="16" s="1"/>
  <c r="G89" i="16"/>
  <c r="I90" i="16"/>
  <c r="O90" i="16" s="1"/>
  <c r="U90" i="16" s="1"/>
  <c r="N90" i="16"/>
  <c r="T90" i="16" s="1"/>
  <c r="L122" i="16"/>
  <c r="R122" i="16" s="1"/>
  <c r="G122" i="16"/>
  <c r="G50" i="16"/>
  <c r="L50" i="16"/>
  <c r="R50" i="16" s="1"/>
  <c r="G83" i="16"/>
  <c r="L83" i="16"/>
  <c r="R83" i="16" s="1"/>
  <c r="G85" i="16"/>
  <c r="L85" i="16"/>
  <c r="R85" i="16" s="1"/>
  <c r="L53" i="16"/>
  <c r="R53" i="16" s="1"/>
  <c r="G53" i="16"/>
  <c r="G102" i="16"/>
  <c r="L102" i="16"/>
  <c r="R102" i="16" s="1"/>
  <c r="M108" i="16"/>
  <c r="S108" i="16" s="1"/>
  <c r="H108" i="16"/>
  <c r="H92" i="16"/>
  <c r="M92" i="16"/>
  <c r="S92" i="16" s="1"/>
  <c r="I75" i="16"/>
  <c r="O75" i="16" s="1"/>
  <c r="U75" i="16" s="1"/>
  <c r="N75" i="16"/>
  <c r="T75" i="16" s="1"/>
  <c r="L47" i="16"/>
  <c r="R47" i="16" s="1"/>
  <c r="G47" i="16"/>
  <c r="G80" i="16"/>
  <c r="L80" i="16"/>
  <c r="R80" i="16" s="1"/>
  <c r="G79" i="16"/>
  <c r="L79" i="16"/>
  <c r="R79" i="16" s="1"/>
  <c r="N64" i="16"/>
  <c r="T64" i="16" s="1"/>
  <c r="I64" i="16"/>
  <c r="O64" i="16" s="1"/>
  <c r="U64" i="16" s="1"/>
  <c r="G95" i="16"/>
  <c r="L95" i="16"/>
  <c r="R95" i="16" s="1"/>
  <c r="H78" i="16" l="1"/>
  <c r="I78" i="16" s="1"/>
  <c r="O78" i="16" s="1"/>
  <c r="U78" i="16" s="1"/>
  <c r="M97" i="16"/>
  <c r="S97" i="16" s="1"/>
  <c r="I69" i="16"/>
  <c r="O69" i="16" s="1"/>
  <c r="U69" i="16" s="1"/>
  <c r="M109" i="16"/>
  <c r="S109" i="16" s="1"/>
  <c r="N78" i="16"/>
  <c r="T78" i="16" s="1"/>
  <c r="J7" i="13"/>
  <c r="H15" i="13"/>
  <c r="F15" i="13"/>
  <c r="E15" i="13"/>
  <c r="I14" i="16"/>
  <c r="O14" i="16" s="1"/>
  <c r="U14" i="16" s="1"/>
  <c r="N14" i="16"/>
  <c r="T14" i="16" s="1"/>
  <c r="M124" i="16"/>
  <c r="S124" i="16" s="1"/>
  <c r="N62" i="16"/>
  <c r="T62" i="16" s="1"/>
  <c r="N109" i="16"/>
  <c r="T109" i="16" s="1"/>
  <c r="N81" i="16"/>
  <c r="T81" i="16" s="1"/>
  <c r="I121" i="16"/>
  <c r="O121" i="16" s="1"/>
  <c r="U121" i="16" s="1"/>
  <c r="H6" i="16"/>
  <c r="M6" i="16"/>
  <c r="S6" i="16" s="1"/>
  <c r="I21" i="16"/>
  <c r="O21" i="16" s="1"/>
  <c r="U21" i="16" s="1"/>
  <c r="N21" i="16"/>
  <c r="T21" i="16" s="1"/>
  <c r="M63" i="16"/>
  <c r="S63" i="16" s="1"/>
  <c r="H63" i="16"/>
  <c r="M30" i="16"/>
  <c r="S30" i="16" s="1"/>
  <c r="H30" i="16"/>
  <c r="M117" i="16"/>
  <c r="S117" i="16" s="1"/>
  <c r="H117" i="16"/>
  <c r="I97" i="16"/>
  <c r="O97" i="16" s="1"/>
  <c r="U97" i="16" s="1"/>
  <c r="N97" i="16"/>
  <c r="T97" i="16" s="1"/>
  <c r="M105" i="16"/>
  <c r="S105" i="16" s="1"/>
  <c r="H105" i="16"/>
  <c r="H58" i="16"/>
  <c r="M58" i="16"/>
  <c r="S58" i="16" s="1"/>
  <c r="N115" i="16"/>
  <c r="T115" i="16" s="1"/>
  <c r="I115" i="16"/>
  <c r="O115" i="16" s="1"/>
  <c r="U115" i="16" s="1"/>
  <c r="N23" i="16"/>
  <c r="T23" i="16" s="1"/>
  <c r="I23" i="16"/>
  <c r="O23" i="16" s="1"/>
  <c r="U23" i="16" s="1"/>
  <c r="M10" i="16"/>
  <c r="S10" i="16" s="1"/>
  <c r="H10" i="16"/>
  <c r="I19" i="16"/>
  <c r="O19" i="16" s="1"/>
  <c r="U19" i="16" s="1"/>
  <c r="N19" i="16"/>
  <c r="T19" i="16" s="1"/>
  <c r="M106" i="16"/>
  <c r="S106" i="16" s="1"/>
  <c r="H106" i="16"/>
  <c r="H17" i="16"/>
  <c r="M17" i="16"/>
  <c r="S17" i="16" s="1"/>
  <c r="I35" i="16"/>
  <c r="O35" i="16" s="1"/>
  <c r="U35" i="16" s="1"/>
  <c r="N35" i="16"/>
  <c r="T35" i="16" s="1"/>
  <c r="H110" i="16"/>
  <c r="M110" i="16"/>
  <c r="S110" i="16" s="1"/>
  <c r="I103" i="16"/>
  <c r="O103" i="16" s="1"/>
  <c r="U103" i="16" s="1"/>
  <c r="M125" i="16"/>
  <c r="S125" i="16" s="1"/>
  <c r="H125" i="16"/>
  <c r="M82" i="16"/>
  <c r="S82" i="16" s="1"/>
  <c r="H82" i="16"/>
  <c r="M34" i="16"/>
  <c r="S34" i="16" s="1"/>
  <c r="H34" i="16"/>
  <c r="H39" i="16"/>
  <c r="M39" i="16"/>
  <c r="S39" i="16" s="1"/>
  <c r="N33" i="16"/>
  <c r="T33" i="16" s="1"/>
  <c r="I33" i="16"/>
  <c r="O33" i="16" s="1"/>
  <c r="U33" i="16" s="1"/>
  <c r="H25" i="16"/>
  <c r="M25" i="16"/>
  <c r="S25" i="16" s="1"/>
  <c r="N77" i="16"/>
  <c r="T77" i="16" s="1"/>
  <c r="I77" i="16"/>
  <c r="O77" i="16" s="1"/>
  <c r="U77" i="16" s="1"/>
  <c r="M22" i="16"/>
  <c r="S22" i="16" s="1"/>
  <c r="H22" i="16"/>
  <c r="M100" i="16"/>
  <c r="S100" i="16" s="1"/>
  <c r="H100" i="16"/>
  <c r="M29" i="16"/>
  <c r="S29" i="16" s="1"/>
  <c r="H29" i="16"/>
  <c r="H56" i="16"/>
  <c r="M56" i="16"/>
  <c r="S56" i="16" s="1"/>
  <c r="I55" i="16"/>
  <c r="O55" i="16" s="1"/>
  <c r="U55" i="16" s="1"/>
  <c r="N55" i="16"/>
  <c r="T55" i="16" s="1"/>
  <c r="N49" i="16"/>
  <c r="T49" i="16" s="1"/>
  <c r="I49" i="16"/>
  <c r="O49" i="16" s="1"/>
  <c r="U49" i="16" s="1"/>
  <c r="M73" i="16"/>
  <c r="S73" i="16" s="1"/>
  <c r="H73" i="16"/>
  <c r="H24" i="16"/>
  <c r="M24" i="16"/>
  <c r="S24" i="16" s="1"/>
  <c r="I37" i="16"/>
  <c r="O37" i="16" s="1"/>
  <c r="U37" i="16" s="1"/>
  <c r="N37" i="16"/>
  <c r="T37" i="16" s="1"/>
  <c r="M87" i="16"/>
  <c r="S87" i="16" s="1"/>
  <c r="H87" i="16"/>
  <c r="H104" i="16"/>
  <c r="M104" i="16"/>
  <c r="S104" i="16" s="1"/>
  <c r="N48" i="16"/>
  <c r="T48" i="16" s="1"/>
  <c r="I48" i="16"/>
  <c r="O48" i="16" s="1"/>
  <c r="U48" i="16" s="1"/>
  <c r="H44" i="16"/>
  <c r="M44" i="16"/>
  <c r="S44" i="16" s="1"/>
  <c r="M52" i="16"/>
  <c r="S52" i="16" s="1"/>
  <c r="H52" i="16"/>
  <c r="I42" i="16"/>
  <c r="O42" i="16" s="1"/>
  <c r="U42" i="16" s="1"/>
  <c r="N42" i="16"/>
  <c r="T42" i="16" s="1"/>
  <c r="M76" i="16"/>
  <c r="S76" i="16" s="1"/>
  <c r="H76" i="16"/>
  <c r="M41" i="16"/>
  <c r="S41" i="16" s="1"/>
  <c r="H41" i="16"/>
  <c r="I28" i="16"/>
  <c r="O28" i="16" s="1"/>
  <c r="U28" i="16" s="1"/>
  <c r="N28" i="16"/>
  <c r="T28" i="16" s="1"/>
  <c r="H26" i="16"/>
  <c r="M26" i="16"/>
  <c r="S26" i="16" s="1"/>
  <c r="N116" i="16"/>
  <c r="T116" i="16" s="1"/>
  <c r="I116" i="16"/>
  <c r="O116" i="16" s="1"/>
  <c r="U116" i="16" s="1"/>
  <c r="H71" i="16"/>
  <c r="M71" i="16"/>
  <c r="S71" i="16" s="1"/>
  <c r="M70" i="16"/>
  <c r="S70" i="16" s="1"/>
  <c r="H70" i="16"/>
  <c r="H15" i="16"/>
  <c r="M15" i="16"/>
  <c r="S15" i="16" s="1"/>
  <c r="I36" i="16"/>
  <c r="O36" i="16" s="1"/>
  <c r="U36" i="16" s="1"/>
  <c r="N36" i="16"/>
  <c r="T36" i="16" s="1"/>
  <c r="H13" i="16"/>
  <c r="M13" i="16"/>
  <c r="S13" i="16" s="1"/>
  <c r="M59" i="16"/>
  <c r="S59" i="16" s="1"/>
  <c r="H59" i="16"/>
  <c r="M119" i="16"/>
  <c r="S119" i="16" s="1"/>
  <c r="H119" i="16"/>
  <c r="N31" i="16"/>
  <c r="T31" i="16" s="1"/>
  <c r="I31" i="16"/>
  <c r="O31" i="16" s="1"/>
  <c r="U31" i="16" s="1"/>
  <c r="M66" i="16"/>
  <c r="S66" i="16" s="1"/>
  <c r="H66" i="16"/>
  <c r="I18" i="16"/>
  <c r="O18" i="16" s="1"/>
  <c r="U18" i="16" s="1"/>
  <c r="N18" i="16"/>
  <c r="T18" i="16" s="1"/>
  <c r="H46" i="16"/>
  <c r="M46" i="16"/>
  <c r="S46" i="16" s="1"/>
  <c r="I108" i="16"/>
  <c r="O108" i="16" s="1"/>
  <c r="U108" i="16" s="1"/>
  <c r="N108" i="16"/>
  <c r="T108" i="16" s="1"/>
  <c r="M85" i="16"/>
  <c r="S85" i="16" s="1"/>
  <c r="H85" i="16"/>
  <c r="R127" i="16"/>
  <c r="R128" i="16" s="1"/>
  <c r="R133" i="16" s="1"/>
  <c r="M95" i="16"/>
  <c r="S95" i="16" s="1"/>
  <c r="H95" i="16"/>
  <c r="N124" i="16"/>
  <c r="T124" i="16" s="1"/>
  <c r="I124" i="16"/>
  <c r="O124" i="16" s="1"/>
  <c r="U124" i="16" s="1"/>
  <c r="M80" i="16"/>
  <c r="S80" i="16" s="1"/>
  <c r="H80" i="16"/>
  <c r="I92" i="16"/>
  <c r="O92" i="16" s="1"/>
  <c r="U92" i="16" s="1"/>
  <c r="N92" i="16"/>
  <c r="T92" i="16" s="1"/>
  <c r="H122" i="16"/>
  <c r="M122" i="16"/>
  <c r="S122" i="16" s="1"/>
  <c r="H89" i="16"/>
  <c r="M89" i="16"/>
  <c r="S89" i="16" s="1"/>
  <c r="H118" i="16"/>
  <c r="M118" i="16"/>
  <c r="S118" i="16" s="1"/>
  <c r="M74" i="16"/>
  <c r="S74" i="16" s="1"/>
  <c r="H74" i="16"/>
  <c r="M68" i="16"/>
  <c r="S68" i="16" s="1"/>
  <c r="H68" i="16"/>
  <c r="M114" i="16"/>
  <c r="S114" i="16" s="1"/>
  <c r="H114" i="16"/>
  <c r="M47" i="16"/>
  <c r="S47" i="16" s="1"/>
  <c r="H47" i="16"/>
  <c r="H83" i="16"/>
  <c r="M83" i="16"/>
  <c r="S83" i="16" s="1"/>
  <c r="M50" i="16"/>
  <c r="S50" i="16" s="1"/>
  <c r="H50" i="16"/>
  <c r="M67" i="16"/>
  <c r="S67" i="16" s="1"/>
  <c r="H67" i="16"/>
  <c r="H96" i="16"/>
  <c r="M96" i="16"/>
  <c r="S96" i="16" s="1"/>
  <c r="H99" i="16"/>
  <c r="M99" i="16"/>
  <c r="S99" i="16" s="1"/>
  <c r="M54" i="16"/>
  <c r="S54" i="16" s="1"/>
  <c r="H54" i="16"/>
  <c r="M112" i="16"/>
  <c r="S112" i="16" s="1"/>
  <c r="H112" i="16"/>
  <c r="M88" i="16"/>
  <c r="S88" i="16" s="1"/>
  <c r="H88" i="16"/>
  <c r="M79" i="16"/>
  <c r="S79" i="16" s="1"/>
  <c r="H79" i="16"/>
  <c r="H102" i="16"/>
  <c r="M102" i="16"/>
  <c r="S102" i="16" s="1"/>
  <c r="H53" i="16"/>
  <c r="M53" i="16"/>
  <c r="S53" i="16" s="1"/>
  <c r="I94" i="16"/>
  <c r="O94" i="16" s="1"/>
  <c r="U94" i="16" s="1"/>
  <c r="N94" i="16"/>
  <c r="T94" i="16" s="1"/>
  <c r="J10" i="13" l="1"/>
  <c r="N6" i="16"/>
  <c r="T6" i="16" s="1"/>
  <c r="I6" i="16"/>
  <c r="O6" i="16" s="1"/>
  <c r="U6" i="16" s="1"/>
  <c r="N63" i="16"/>
  <c r="T63" i="16" s="1"/>
  <c r="I63" i="16"/>
  <c r="O63" i="16" s="1"/>
  <c r="U63" i="16" s="1"/>
  <c r="I30" i="16"/>
  <c r="O30" i="16" s="1"/>
  <c r="U30" i="16" s="1"/>
  <c r="N30" i="16"/>
  <c r="T30" i="16" s="1"/>
  <c r="I105" i="16"/>
  <c r="O105" i="16" s="1"/>
  <c r="U105" i="16" s="1"/>
  <c r="N105" i="16"/>
  <c r="T105" i="16" s="1"/>
  <c r="I117" i="16"/>
  <c r="O117" i="16" s="1"/>
  <c r="U117" i="16" s="1"/>
  <c r="N117" i="16"/>
  <c r="T117" i="16" s="1"/>
  <c r="N39" i="16"/>
  <c r="T39" i="16" s="1"/>
  <c r="I39" i="16"/>
  <c r="O39" i="16" s="1"/>
  <c r="U39" i="16" s="1"/>
  <c r="N82" i="16"/>
  <c r="T82" i="16" s="1"/>
  <c r="I82" i="16"/>
  <c r="O82" i="16" s="1"/>
  <c r="U82" i="16" s="1"/>
  <c r="N34" i="16"/>
  <c r="T34" i="16" s="1"/>
  <c r="I34" i="16"/>
  <c r="O34" i="16" s="1"/>
  <c r="U34" i="16" s="1"/>
  <c r="N125" i="16"/>
  <c r="T125" i="16" s="1"/>
  <c r="I125" i="16"/>
  <c r="O125" i="16" s="1"/>
  <c r="U125" i="16" s="1"/>
  <c r="N110" i="16"/>
  <c r="T110" i="16" s="1"/>
  <c r="I110" i="16"/>
  <c r="O110" i="16" s="1"/>
  <c r="U110" i="16" s="1"/>
  <c r="I17" i="16"/>
  <c r="O17" i="16" s="1"/>
  <c r="U17" i="16" s="1"/>
  <c r="N17" i="16"/>
  <c r="T17" i="16" s="1"/>
  <c r="I58" i="16"/>
  <c r="O58" i="16" s="1"/>
  <c r="U58" i="16" s="1"/>
  <c r="N58" i="16"/>
  <c r="T58" i="16" s="1"/>
  <c r="N106" i="16"/>
  <c r="T106" i="16" s="1"/>
  <c r="I106" i="16"/>
  <c r="O106" i="16" s="1"/>
  <c r="U106" i="16" s="1"/>
  <c r="I10" i="16"/>
  <c r="O10" i="16" s="1"/>
  <c r="U10" i="16" s="1"/>
  <c r="N10" i="16"/>
  <c r="T10" i="16" s="1"/>
  <c r="N56" i="16"/>
  <c r="T56" i="16" s="1"/>
  <c r="I56" i="16"/>
  <c r="O56" i="16" s="1"/>
  <c r="U56" i="16" s="1"/>
  <c r="I70" i="16"/>
  <c r="O70" i="16" s="1"/>
  <c r="U70" i="16" s="1"/>
  <c r="N70" i="16"/>
  <c r="T70" i="16" s="1"/>
  <c r="I76" i="16"/>
  <c r="O76" i="16" s="1"/>
  <c r="U76" i="16" s="1"/>
  <c r="N76" i="16"/>
  <c r="T76" i="16" s="1"/>
  <c r="N52" i="16"/>
  <c r="T52" i="16" s="1"/>
  <c r="I52" i="16"/>
  <c r="O52" i="16" s="1"/>
  <c r="U52" i="16" s="1"/>
  <c r="I87" i="16"/>
  <c r="O87" i="16" s="1"/>
  <c r="U87" i="16" s="1"/>
  <c r="N87" i="16"/>
  <c r="T87" i="16" s="1"/>
  <c r="I13" i="16"/>
  <c r="O13" i="16" s="1"/>
  <c r="U13" i="16" s="1"/>
  <c r="N13" i="16"/>
  <c r="T13" i="16" s="1"/>
  <c r="N15" i="16"/>
  <c r="T15" i="16" s="1"/>
  <c r="I15" i="16"/>
  <c r="O15" i="16" s="1"/>
  <c r="U15" i="16" s="1"/>
  <c r="N71" i="16"/>
  <c r="T71" i="16" s="1"/>
  <c r="I71" i="16"/>
  <c r="O71" i="16" s="1"/>
  <c r="U71" i="16" s="1"/>
  <c r="N26" i="16"/>
  <c r="T26" i="16" s="1"/>
  <c r="I26" i="16"/>
  <c r="O26" i="16" s="1"/>
  <c r="U26" i="16" s="1"/>
  <c r="N44" i="16"/>
  <c r="T44" i="16" s="1"/>
  <c r="I44" i="16"/>
  <c r="O44" i="16" s="1"/>
  <c r="U44" i="16" s="1"/>
  <c r="N104" i="16"/>
  <c r="T104" i="16" s="1"/>
  <c r="I104" i="16"/>
  <c r="O104" i="16" s="1"/>
  <c r="U104" i="16" s="1"/>
  <c r="I25" i="16"/>
  <c r="O25" i="16" s="1"/>
  <c r="U25" i="16" s="1"/>
  <c r="N25" i="16"/>
  <c r="T25" i="16" s="1"/>
  <c r="N24" i="16"/>
  <c r="T24" i="16" s="1"/>
  <c r="I24" i="16"/>
  <c r="O24" i="16" s="1"/>
  <c r="U24" i="16" s="1"/>
  <c r="I59" i="16"/>
  <c r="O59" i="16" s="1"/>
  <c r="U59" i="16" s="1"/>
  <c r="N59" i="16"/>
  <c r="T59" i="16" s="1"/>
  <c r="I100" i="16"/>
  <c r="O100" i="16" s="1"/>
  <c r="U100" i="16" s="1"/>
  <c r="N100" i="16"/>
  <c r="T100" i="16" s="1"/>
  <c r="I66" i="16"/>
  <c r="O66" i="16" s="1"/>
  <c r="U66" i="16" s="1"/>
  <c r="N66" i="16"/>
  <c r="T66" i="16" s="1"/>
  <c r="N119" i="16"/>
  <c r="T119" i="16" s="1"/>
  <c r="I119" i="16"/>
  <c r="O119" i="16" s="1"/>
  <c r="U119" i="16" s="1"/>
  <c r="I41" i="16"/>
  <c r="O41" i="16" s="1"/>
  <c r="U41" i="16" s="1"/>
  <c r="N41" i="16"/>
  <c r="T41" i="16" s="1"/>
  <c r="I73" i="16"/>
  <c r="O73" i="16" s="1"/>
  <c r="U73" i="16" s="1"/>
  <c r="N73" i="16"/>
  <c r="T73" i="16" s="1"/>
  <c r="N29" i="16"/>
  <c r="T29" i="16" s="1"/>
  <c r="I29" i="16"/>
  <c r="O29" i="16" s="1"/>
  <c r="U29" i="16" s="1"/>
  <c r="N22" i="16"/>
  <c r="T22" i="16" s="1"/>
  <c r="I22" i="16"/>
  <c r="O22" i="16" s="1"/>
  <c r="U22" i="16" s="1"/>
  <c r="S127" i="16"/>
  <c r="S128" i="16" s="1"/>
  <c r="S133" i="16" s="1"/>
  <c r="I88" i="16"/>
  <c r="O88" i="16" s="1"/>
  <c r="U88" i="16" s="1"/>
  <c r="N88" i="16"/>
  <c r="T88" i="16" s="1"/>
  <c r="I54" i="16"/>
  <c r="O54" i="16" s="1"/>
  <c r="U54" i="16" s="1"/>
  <c r="N54" i="16"/>
  <c r="T54" i="16" s="1"/>
  <c r="I50" i="16"/>
  <c r="O50" i="16" s="1"/>
  <c r="U50" i="16" s="1"/>
  <c r="N50" i="16"/>
  <c r="T50" i="16" s="1"/>
  <c r="N47" i="16"/>
  <c r="T47" i="16" s="1"/>
  <c r="I47" i="16"/>
  <c r="O47" i="16" s="1"/>
  <c r="U47" i="16" s="1"/>
  <c r="I68" i="16"/>
  <c r="O68" i="16" s="1"/>
  <c r="U68" i="16" s="1"/>
  <c r="N68" i="16"/>
  <c r="T68" i="16" s="1"/>
  <c r="I80" i="16"/>
  <c r="O80" i="16" s="1"/>
  <c r="U80" i="16" s="1"/>
  <c r="N80" i="16"/>
  <c r="T80" i="16" s="1"/>
  <c r="I95" i="16"/>
  <c r="O95" i="16" s="1"/>
  <c r="U95" i="16" s="1"/>
  <c r="N95" i="16"/>
  <c r="T95" i="16" s="1"/>
  <c r="I79" i="16"/>
  <c r="O79" i="16" s="1"/>
  <c r="U79" i="16" s="1"/>
  <c r="N79" i="16"/>
  <c r="T79" i="16" s="1"/>
  <c r="N112" i="16"/>
  <c r="T112" i="16" s="1"/>
  <c r="I112" i="16"/>
  <c r="O112" i="16" s="1"/>
  <c r="U112" i="16" s="1"/>
  <c r="I67" i="16"/>
  <c r="O67" i="16" s="1"/>
  <c r="U67" i="16" s="1"/>
  <c r="N67" i="16"/>
  <c r="T67" i="16" s="1"/>
  <c r="I114" i="16"/>
  <c r="O114" i="16" s="1"/>
  <c r="U114" i="16" s="1"/>
  <c r="N114" i="16"/>
  <c r="T114" i="16" s="1"/>
  <c r="I74" i="16"/>
  <c r="O74" i="16" s="1"/>
  <c r="U74" i="16" s="1"/>
  <c r="N74" i="16"/>
  <c r="T74" i="16" s="1"/>
  <c r="I46" i="16"/>
  <c r="O46" i="16" s="1"/>
  <c r="U46" i="16" s="1"/>
  <c r="N46" i="16"/>
  <c r="T46" i="16" s="1"/>
  <c r="N102" i="16"/>
  <c r="T102" i="16" s="1"/>
  <c r="I102" i="16"/>
  <c r="O102" i="16" s="1"/>
  <c r="U102" i="16" s="1"/>
  <c r="N96" i="16"/>
  <c r="T96" i="16" s="1"/>
  <c r="I96" i="16"/>
  <c r="O96" i="16" s="1"/>
  <c r="U96" i="16" s="1"/>
  <c r="I118" i="16"/>
  <c r="O118" i="16" s="1"/>
  <c r="U118" i="16" s="1"/>
  <c r="N118" i="16"/>
  <c r="T118" i="16" s="1"/>
  <c r="I122" i="16"/>
  <c r="O122" i="16" s="1"/>
  <c r="U122" i="16" s="1"/>
  <c r="N122" i="16"/>
  <c r="T122" i="16" s="1"/>
  <c r="I85" i="16"/>
  <c r="O85" i="16" s="1"/>
  <c r="U85" i="16" s="1"/>
  <c r="N85" i="16"/>
  <c r="T85" i="16" s="1"/>
  <c r="N53" i="16"/>
  <c r="T53" i="16" s="1"/>
  <c r="I53" i="16"/>
  <c r="O53" i="16" s="1"/>
  <c r="U53" i="16" s="1"/>
  <c r="N99" i="16"/>
  <c r="T99" i="16" s="1"/>
  <c r="I99" i="16"/>
  <c r="O99" i="16" s="1"/>
  <c r="U99" i="16" s="1"/>
  <c r="I83" i="16"/>
  <c r="O83" i="16" s="1"/>
  <c r="U83" i="16" s="1"/>
  <c r="N83" i="16"/>
  <c r="T83" i="16" s="1"/>
  <c r="N89" i="16"/>
  <c r="T89" i="16" s="1"/>
  <c r="I89" i="16"/>
  <c r="O89" i="16" s="1"/>
  <c r="U89" i="16" s="1"/>
  <c r="T127" i="16" l="1"/>
  <c r="T128" i="16" s="1"/>
  <c r="T133" i="16" s="1"/>
  <c r="U127" i="16"/>
  <c r="U128" i="16" s="1"/>
  <c r="U133" i="16" s="1"/>
  <c r="J9" i="13" s="1"/>
  <c r="J15" i="13" s="1"/>
</calcChain>
</file>

<file path=xl/sharedStrings.xml><?xml version="1.0" encoding="utf-8"?>
<sst xmlns="http://schemas.openxmlformats.org/spreadsheetml/2006/main" count="1693" uniqueCount="538">
  <si>
    <t>CO 3</t>
  </si>
  <si>
    <t>CO 4</t>
  </si>
  <si>
    <t>CO 5</t>
  </si>
  <si>
    <t>Course outcomes-Program outcomes mapping  &amp; Attainment table:</t>
  </si>
  <si>
    <t>COs</t>
  </si>
  <si>
    <t>COs attained in %</t>
  </si>
  <si>
    <t>Program outcomes</t>
  </si>
  <si>
    <t>Total</t>
  </si>
  <si>
    <t>Attainment level of Program Outcomes in % (Average)</t>
  </si>
  <si>
    <t>Achievement</t>
  </si>
  <si>
    <t>(Threshold Goal:70%)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</si>
  <si>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</si>
  <si>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</si>
  <si>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</si>
  <si>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</si>
  <si>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</si>
  <si>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</si>
  <si>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</si>
  <si>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</si>
  <si>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</si>
  <si>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</si>
  <si>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</si>
  <si>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</si>
  <si>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CO1</t>
  </si>
  <si>
    <t>CO2</t>
  </si>
  <si>
    <t>CO3</t>
  </si>
  <si>
    <t>CO4</t>
  </si>
  <si>
    <t>Note: Mapping in terms of Slight (1), Moderate(2), Good(3) and Excellent(4) levels and COs need not map all POS</t>
  </si>
  <si>
    <t>leve</t>
  </si>
  <si>
    <t>Avg. COs attained in %</t>
  </si>
  <si>
    <t>Subject Code :</t>
  </si>
  <si>
    <t>10ME64</t>
  </si>
  <si>
    <r>
      <t>Title:</t>
    </r>
    <r>
      <rPr>
        <sz val="11"/>
        <color indexed="8"/>
        <rFont val="Calibri"/>
        <family val="2"/>
      </rPr>
      <t xml:space="preserve"> Finite Element Methods</t>
    </r>
  </si>
  <si>
    <t xml:space="preserve">Faculty Name: </t>
  </si>
  <si>
    <t>Manjunatha B.</t>
  </si>
  <si>
    <t>List of Course outcomes</t>
  </si>
  <si>
    <t>Program Outcomes</t>
  </si>
  <si>
    <t>I</t>
  </si>
  <si>
    <t>J</t>
  </si>
  <si>
    <t>CO-1</t>
  </si>
  <si>
    <t>-</t>
  </si>
  <si>
    <t>CO-2</t>
  </si>
  <si>
    <t xml:space="preserve">CO-3 </t>
  </si>
  <si>
    <t>CO-4</t>
  </si>
  <si>
    <t>CO-5</t>
  </si>
  <si>
    <t>co1</t>
  </si>
  <si>
    <t>co2</t>
  </si>
  <si>
    <t>co3</t>
  </si>
  <si>
    <t>co4</t>
  </si>
  <si>
    <t>co5</t>
  </si>
  <si>
    <t>SRINIDHI P C</t>
  </si>
  <si>
    <t>1AY11CS113</t>
  </si>
  <si>
    <t>SHRUTHIKA C RAMPURE</t>
  </si>
  <si>
    <t>1AY11CS114</t>
  </si>
  <si>
    <t>SNEHA  KUMARI</t>
  </si>
  <si>
    <t>1AY11CS115</t>
  </si>
  <si>
    <t>SOMEN GORAIN</t>
  </si>
  <si>
    <t>1AY11CS116</t>
  </si>
  <si>
    <t>SOUVIK KUNDU</t>
  </si>
  <si>
    <t>1AY11CS117</t>
  </si>
  <si>
    <t>SOWMYA NAGARAJU</t>
  </si>
  <si>
    <t>1AY11CS118</t>
  </si>
  <si>
    <t>SRISTI KUMARI</t>
  </si>
  <si>
    <t>1AY11CS120</t>
  </si>
  <si>
    <t>SUBAS THAPA</t>
  </si>
  <si>
    <t>1AY11CS121</t>
  </si>
  <si>
    <t>SUKANYA BOSE</t>
  </si>
  <si>
    <t>1AY11CS122</t>
  </si>
  <si>
    <t>SUMIT KUMAR</t>
  </si>
  <si>
    <t>1AY11CS123</t>
  </si>
  <si>
    <t>SUPRIYA</t>
  </si>
  <si>
    <t>1AY11CS124</t>
  </si>
  <si>
    <t>SURENDRA D</t>
  </si>
  <si>
    <t>1AY11CS125</t>
  </si>
  <si>
    <t>SWATI .M .S</t>
  </si>
  <si>
    <t>1AY11CS127</t>
  </si>
  <si>
    <t>TAJ UNNISA</t>
  </si>
  <si>
    <t>1AY11CS128</t>
  </si>
  <si>
    <t>TANUSHREE .Y</t>
  </si>
  <si>
    <t>1AY11CS129</t>
  </si>
  <si>
    <t>UMESH KUMAR</t>
  </si>
  <si>
    <t>1AY11CS131</t>
  </si>
  <si>
    <t>V PRADEEP</t>
  </si>
  <si>
    <t>1AY11CS133</t>
  </si>
  <si>
    <t>VISHAL KUMAR</t>
  </si>
  <si>
    <t>1AY11CS135</t>
  </si>
  <si>
    <t>VISHNU .N</t>
  </si>
  <si>
    <t>1AY11CS136</t>
  </si>
  <si>
    <t>YOGESH.N</t>
  </si>
  <si>
    <t>1AY11CS137</t>
  </si>
  <si>
    <t>SNEHA KULHALLI</t>
  </si>
  <si>
    <t>1AY11CS140</t>
  </si>
  <si>
    <t>AKSHITHA C</t>
  </si>
  <si>
    <t>1AY12CS400</t>
  </si>
  <si>
    <t>B B VIKAS</t>
  </si>
  <si>
    <t>1AY12CS401</t>
  </si>
  <si>
    <t>BALAJI P</t>
  </si>
  <si>
    <t>1AY12CS402</t>
  </si>
  <si>
    <t>BASANAGOUDA</t>
  </si>
  <si>
    <t>1AY12CS403</t>
  </si>
  <si>
    <t>BASAVARAJ S</t>
  </si>
  <si>
    <t>1AY12CS404</t>
  </si>
  <si>
    <t>DIVYA KALA M</t>
  </si>
  <si>
    <t>1AY12CS405</t>
  </si>
  <si>
    <t>DIVYA L</t>
  </si>
  <si>
    <t>1AY12CS406</t>
  </si>
  <si>
    <t>GOPAL RAJ J T</t>
  </si>
  <si>
    <t>1AY12CS407</t>
  </si>
  <si>
    <t>GURURAJ M S</t>
  </si>
  <si>
    <t>1AY12CS408</t>
  </si>
  <si>
    <t>JHANHAVI V</t>
  </si>
  <si>
    <t>1AY12CS410</t>
  </si>
  <si>
    <t>LOHITH R R</t>
  </si>
  <si>
    <t>1AY12CS411</t>
  </si>
  <si>
    <t>MALLIKARJUN</t>
  </si>
  <si>
    <t>1AY12CS412</t>
  </si>
  <si>
    <t>MANJU S</t>
  </si>
  <si>
    <t>1AY12CS414</t>
  </si>
  <si>
    <t>MEGHANA K K</t>
  </si>
  <si>
    <t>1AY12CS415</t>
  </si>
  <si>
    <t>MONICA SM</t>
  </si>
  <si>
    <t>1AY12CS416</t>
  </si>
  <si>
    <t>NAVEEN KUMAR K S</t>
  </si>
  <si>
    <t>1AY12CS417</t>
  </si>
  <si>
    <t>NAYANA R R</t>
  </si>
  <si>
    <t>1AY12CS418</t>
  </si>
  <si>
    <t>PAVITHRA HJ</t>
  </si>
  <si>
    <t>1AY12CS419</t>
  </si>
  <si>
    <t>PRASHANTH V</t>
  </si>
  <si>
    <t>1AY12CS420</t>
  </si>
  <si>
    <t>PRAVEEN KUMAR B</t>
  </si>
  <si>
    <t>1AY12CS421</t>
  </si>
  <si>
    <t>PUTTARAJU B K</t>
  </si>
  <si>
    <t>1AY12CS422</t>
  </si>
  <si>
    <t>RADHAKRISHNA G</t>
  </si>
  <si>
    <t>1AY12CS423</t>
  </si>
  <si>
    <t>SANTHOSH KUMAR G P</t>
  </si>
  <si>
    <t>1AY12CS425</t>
  </si>
  <si>
    <t>SHREYAS P</t>
  </si>
  <si>
    <t>1AY12CS426</t>
  </si>
  <si>
    <t>SHRIDHAR REDDY</t>
  </si>
  <si>
    <t>1AY12CS427</t>
  </si>
  <si>
    <t>VIDYA G</t>
  </si>
  <si>
    <t>1AY12CS430</t>
  </si>
  <si>
    <t>No of students between 9-10</t>
  </si>
  <si>
    <t>No of students between 7-8</t>
  </si>
  <si>
    <t>No of students between 5-6</t>
  </si>
  <si>
    <t>No of students between 3-4</t>
  </si>
  <si>
    <t>No of students between 1-2</t>
  </si>
  <si>
    <t>No of students scored 0</t>
  </si>
  <si>
    <t>Attainment</t>
  </si>
  <si>
    <t>Absentees</t>
  </si>
  <si>
    <t>CO 1</t>
  </si>
  <si>
    <t>CO 2</t>
  </si>
  <si>
    <t>Acharya Institute of Technology</t>
  </si>
  <si>
    <t>Department of Computer Science and Engineering</t>
  </si>
  <si>
    <t>Name of the student</t>
  </si>
  <si>
    <t>USN</t>
  </si>
  <si>
    <t>II INTERNALS</t>
  </si>
  <si>
    <t>PART A</t>
  </si>
  <si>
    <t>PART B</t>
  </si>
  <si>
    <t>III INTERNALS</t>
  </si>
  <si>
    <t>Sl. No.</t>
  </si>
  <si>
    <t>I INTERNALS</t>
  </si>
  <si>
    <t>VI Semester C Section Test marks for Even Sem 2013-14</t>
  </si>
  <si>
    <t>Department of Mechanical Engineering</t>
  </si>
  <si>
    <t>Sapthagiri College of Engineering</t>
  </si>
  <si>
    <t>Mechanics of Materials</t>
  </si>
  <si>
    <t>III Semester B Section Test marks for ODD Sem 2017-18</t>
  </si>
  <si>
    <t>CO5</t>
  </si>
  <si>
    <t>Q1 or 2</t>
  </si>
  <si>
    <t>II</t>
  </si>
  <si>
    <t>III</t>
  </si>
  <si>
    <t>ATTAINMENT</t>
  </si>
  <si>
    <t>ATTAINMENT (%)</t>
  </si>
  <si>
    <t>Y OR N</t>
  </si>
  <si>
    <t>NO OF Y</t>
  </si>
  <si>
    <t>IA MARKS ATTAINMENT</t>
  </si>
  <si>
    <t>Assignment ATTAINMENT</t>
  </si>
  <si>
    <t>AVARAGE</t>
  </si>
  <si>
    <t>EXAM ATTAINMENT</t>
  </si>
  <si>
    <t>TARGET: 70% OF STUDENTS TO SCORE 40% and ABOVE</t>
  </si>
  <si>
    <t>ASSIGNMENT ATTAINMENT (%)</t>
  </si>
  <si>
    <t>TARGET: 90% OF STUDENTS TO SCORE 80% and ABOVE</t>
  </si>
  <si>
    <t>EXAM MARKS OBTAINED(same for all COs)</t>
  </si>
  <si>
    <t>ATTAINMENT of COs</t>
  </si>
  <si>
    <t>ASSIGNMEENT  MARKS ATTAINMENT</t>
  </si>
  <si>
    <t>Equal weigtage to TEST, ASSIGNMENT &amp; EXAM MARKS</t>
  </si>
  <si>
    <t>SAMPLE</t>
  </si>
  <si>
    <t>EXTERNAL EXAM</t>
  </si>
  <si>
    <t>Q3 or 4</t>
  </si>
  <si>
    <t>CO6</t>
  </si>
  <si>
    <t xml:space="preserve">II </t>
  </si>
  <si>
    <t xml:space="preserve"> </t>
  </si>
  <si>
    <t>CO's</t>
  </si>
  <si>
    <t>IV</t>
  </si>
  <si>
    <t>V</t>
  </si>
  <si>
    <t>EXAMINATION  ATTAINMENT (%)</t>
  </si>
  <si>
    <t>EXAMINATION MARKS ATTAINMENT</t>
  </si>
  <si>
    <t>NEXT ACADEMIC YEAR TARGET CAN BE: 70%</t>
  </si>
  <si>
    <t>TARGET: 50% ATTAINMENT</t>
  </si>
  <si>
    <t>Timestamp</t>
  </si>
  <si>
    <t/>
  </si>
  <si>
    <t>1S</t>
  </si>
  <si>
    <t>2S</t>
  </si>
  <si>
    <t>3S</t>
  </si>
  <si>
    <t>4S</t>
  </si>
  <si>
    <t>5S</t>
  </si>
  <si>
    <t>TOTAL</t>
  </si>
  <si>
    <r>
      <t>Note:</t>
    </r>
    <r>
      <rPr>
        <sz val="11"/>
        <color indexed="8"/>
        <rFont val="Times New Roman"/>
        <family val="1"/>
      </rPr>
      <t xml:space="preserve">  1 = Slight   2 = Moderate    3 = Good      4 = </t>
    </r>
    <r>
      <rPr>
        <sz val="10"/>
        <color indexed="8"/>
        <rFont val="Times New Roman"/>
        <family val="1"/>
      </rPr>
      <t>Excellent</t>
    </r>
  </si>
  <si>
    <t>Course outcomes</t>
  </si>
  <si>
    <t>PO1</t>
  </si>
  <si>
    <t>PO2</t>
  </si>
  <si>
    <t>PO3</t>
  </si>
  <si>
    <t>PO4</t>
  </si>
  <si>
    <t>PO5</t>
  </si>
  <si>
    <t>PO6</t>
  </si>
  <si>
    <t>PO7</t>
  </si>
  <si>
    <t>PO8</t>
  </si>
  <si>
    <t>PO9</t>
  </si>
  <si>
    <t>PO10</t>
  </si>
  <si>
    <t>PO11</t>
  </si>
  <si>
    <t>PO12</t>
  </si>
  <si>
    <t>Mapping of Course outcomes (COs) and Program Outcomes (POs)</t>
  </si>
  <si>
    <t>PSO1</t>
  </si>
  <si>
    <t>PSO2</t>
  </si>
  <si>
    <t>CO-6</t>
  </si>
  <si>
    <t>CO %
DIRECT</t>
  </si>
  <si>
    <t>PSO'S</t>
  </si>
  <si>
    <t>1SG17CV001</t>
  </si>
  <si>
    <t>1SG17CV004</t>
  </si>
  <si>
    <t>1SG17CV007</t>
  </si>
  <si>
    <t>1SG17CV010</t>
  </si>
  <si>
    <t>1SG17CV011</t>
  </si>
  <si>
    <t>1SG17CV015</t>
  </si>
  <si>
    <t>1SG17CV016</t>
  </si>
  <si>
    <t>1SG17CV017</t>
  </si>
  <si>
    <t>1SG17CV019</t>
  </si>
  <si>
    <t>1SG17CV021</t>
  </si>
  <si>
    <t>1SG17CV023</t>
  </si>
  <si>
    <t>1SG17CV025</t>
  </si>
  <si>
    <t>NAYANA M K</t>
  </si>
  <si>
    <t>1SG17CV033</t>
  </si>
  <si>
    <t>1SG17CV037</t>
  </si>
  <si>
    <t>1SG17CV038</t>
  </si>
  <si>
    <t>1SG17CV039</t>
  </si>
  <si>
    <t>1SG17CV043</t>
  </si>
  <si>
    <t>1SG17CV046</t>
  </si>
  <si>
    <t>1SG17CV047</t>
  </si>
  <si>
    <t>1SG17CV052</t>
  </si>
  <si>
    <t>1SG17CV053</t>
  </si>
  <si>
    <t>Name</t>
  </si>
  <si>
    <t>CO1:Are you able to explain the working of cells, batteries and fuel cells using electrochemical concepts?</t>
  </si>
  <si>
    <t>CO2:Are you able to identify the corrosion related problems and develop corrosion resistance materials?</t>
  </si>
  <si>
    <t>CO3:Are you able to identify techniques for analysis and analyze the quality parameters of chemical fuels?</t>
  </si>
  <si>
    <t>CO4:Are you able to demonstrate the knowledge of polymer materials for futuristic engineering applications?</t>
  </si>
  <si>
    <t>CO5:Are you able to identify and apply suitable waste water treatment techniques and boiler troubles ?</t>
  </si>
  <si>
    <t>CO5:Are you able to explain the basic concepts of nano-size particles and properties?</t>
  </si>
  <si>
    <t>Anusha.S</t>
  </si>
  <si>
    <t>1sg17cv003</t>
  </si>
  <si>
    <t>Harshitha K Gowda</t>
  </si>
  <si>
    <t>Tarun N</t>
  </si>
  <si>
    <t>1SG17CVO48</t>
  </si>
  <si>
    <t>Yashik A</t>
  </si>
  <si>
    <t>1sg17cv054</t>
  </si>
  <si>
    <t>Yashaswi. Y. S</t>
  </si>
  <si>
    <t>Darshan N S</t>
  </si>
  <si>
    <t>1sg17cv008</t>
  </si>
  <si>
    <t>Shashidhar A H</t>
  </si>
  <si>
    <t>Chiranth</t>
  </si>
  <si>
    <t>Shreejith s</t>
  </si>
  <si>
    <t>1sg17cv044</t>
  </si>
  <si>
    <t>Harsha r</t>
  </si>
  <si>
    <t>1sg17cv014</t>
  </si>
  <si>
    <t>Prajwal HC</t>
  </si>
  <si>
    <t>1sg17cv036</t>
  </si>
  <si>
    <t>Prathiksha S</t>
  </si>
  <si>
    <t>Nisarga JV</t>
  </si>
  <si>
    <t>Harsha V</t>
  </si>
  <si>
    <t>Aftaab Ahamed M Damani</t>
  </si>
  <si>
    <t>Ks Darshan</t>
  </si>
  <si>
    <t>Devaraju M B</t>
  </si>
  <si>
    <t>Kiran Bandiwaddar</t>
  </si>
  <si>
    <t>1sg17cv024</t>
  </si>
  <si>
    <t>Darshan Gowda B. K</t>
  </si>
  <si>
    <t>1sg17cv009</t>
  </si>
  <si>
    <t>Harshith.R</t>
  </si>
  <si>
    <t>Dinakar Reddy</t>
  </si>
  <si>
    <t>Prajwal R</t>
  </si>
  <si>
    <t>Chethan</t>
  </si>
  <si>
    <t>1sg17cv006</t>
  </si>
  <si>
    <t>Tejas G V</t>
  </si>
  <si>
    <t>1sg17cv049</t>
  </si>
  <si>
    <t>Surajj</t>
  </si>
  <si>
    <t>Santosh mulawad</t>
  </si>
  <si>
    <t>1sg17cv042</t>
  </si>
  <si>
    <t>Pooja.B</t>
  </si>
  <si>
    <t>1sg17cv035</t>
  </si>
  <si>
    <t>Sushma .N.L</t>
  </si>
  <si>
    <t>Chaitra.E</t>
  </si>
  <si>
    <t>1sg17cv005</t>
  </si>
  <si>
    <t>Suhail Ahmad Chorisaz</t>
  </si>
  <si>
    <t>1sg17cv013</t>
  </si>
  <si>
    <t>Ashwini.S.R</t>
  </si>
  <si>
    <t>1SG17CV03</t>
  </si>
  <si>
    <t>Likhitha G K</t>
  </si>
  <si>
    <t>Lingaraj</t>
  </si>
  <si>
    <t>1sg17cv027</t>
  </si>
  <si>
    <t>Prathapagowda HB</t>
  </si>
  <si>
    <t>Vyshak R</t>
  </si>
  <si>
    <t>Manoj dp</t>
  </si>
  <si>
    <t>1sg17cv030</t>
  </si>
  <si>
    <t>Devaraju MB</t>
  </si>
  <si>
    <t>1sg17cv022</t>
  </si>
  <si>
    <t xml:space="preserve">Harshitha R. P </t>
  </si>
  <si>
    <t xml:space="preserve">Hammad Maroof Imdadi </t>
  </si>
  <si>
    <t xml:space="preserve">Jayki Kishan Sah </t>
  </si>
  <si>
    <t>Department of Civil Engineering</t>
  </si>
  <si>
    <t>YEAR : 2015-2016</t>
  </si>
  <si>
    <t>SCHEME :2015</t>
  </si>
  <si>
    <t>SUBJECT :ELEMENETS OF CIVIL ENGINEERING  AND MECHANICS                       SUB CODE:15CIV13</t>
  </si>
  <si>
    <t>SEM : 2ND</t>
  </si>
  <si>
    <t>SEC : E</t>
  </si>
  <si>
    <t>ABHILASH Y</t>
  </si>
  <si>
    <t>ADITHYA G.T</t>
  </si>
  <si>
    <t>AJAY M</t>
  </si>
  <si>
    <t>AMITH RAUNIYAR</t>
  </si>
  <si>
    <t>ANNAPURNA SINGH</t>
  </si>
  <si>
    <t>ANTONY ROSHAN J D</t>
  </si>
  <si>
    <t>ANUP H V</t>
  </si>
  <si>
    <t>ANUSHA B</t>
  </si>
  <si>
    <t>ANUSHA K</t>
  </si>
  <si>
    <t>APOORVA K.G</t>
  </si>
  <si>
    <t>ARPITHA SHARMA</t>
  </si>
  <si>
    <t>ARPITHA SRINIVASA MURTHY</t>
  </si>
  <si>
    <t>ARUNA B.P</t>
  </si>
  <si>
    <t>ATHIYA MOHAMMADI</t>
  </si>
  <si>
    <t>BALAJI VENKATESH K</t>
  </si>
  <si>
    <t>BALRAJ M</t>
  </si>
  <si>
    <t>C.S.MOHANA</t>
  </si>
  <si>
    <t>CHAITHRA K.R</t>
  </si>
  <si>
    <t>CHAITRA S</t>
  </si>
  <si>
    <t>CHANDAN.G</t>
  </si>
  <si>
    <t>CHANDAN GOWDA P</t>
  </si>
  <si>
    <t>CHANDAN KUMAR</t>
  </si>
  <si>
    <t>CHANDAN B</t>
  </si>
  <si>
    <t>CHARITHA M C</t>
  </si>
  <si>
    <t>CHAYA K</t>
  </si>
  <si>
    <t>D.MANISH NAICKER</t>
  </si>
  <si>
    <t>DARSHAN N</t>
  </si>
  <si>
    <t>DHANUSH P</t>
  </si>
  <si>
    <t>G.TEJASHREE</t>
  </si>
  <si>
    <t>GAJENDRA N</t>
  </si>
  <si>
    <t>GANESH RAO S</t>
  </si>
  <si>
    <t>GAHANSHYAM N.G</t>
  </si>
  <si>
    <t>GIRISH V</t>
  </si>
  <si>
    <t>GURURAJA.D</t>
  </si>
  <si>
    <t>HARSHITHA GOWDA S</t>
  </si>
  <si>
    <t>HARSHITHA V</t>
  </si>
  <si>
    <t>IRENE JACOB</t>
  </si>
  <si>
    <t>JEEVITHA A</t>
  </si>
  <si>
    <t>K LAVENYA</t>
  </si>
  <si>
    <t>KARTHIK B</t>
  </si>
  <si>
    <t>KEERTHANA R</t>
  </si>
  <si>
    <t>LOHITH S</t>
  </si>
  <si>
    <t>MADHU B.K</t>
  </si>
  <si>
    <t>MAHALAKSHMI.V</t>
  </si>
  <si>
    <t>MAHENDHAR K</t>
  </si>
  <si>
    <t>MANASA H</t>
  </si>
  <si>
    <t>MANISH MANJUNATH N.R</t>
  </si>
  <si>
    <t>MANJULA.S</t>
  </si>
  <si>
    <t>MANOHARA S</t>
  </si>
  <si>
    <t>MANOJ B.N</t>
  </si>
  <si>
    <t>1SG15EE001</t>
  </si>
  <si>
    <t>1SG15EE002</t>
  </si>
  <si>
    <t>1SG15EE003</t>
  </si>
  <si>
    <t>1SG15EE004</t>
  </si>
  <si>
    <t>1SG15EE005</t>
  </si>
  <si>
    <t>1SG15EE006</t>
  </si>
  <si>
    <t>1SG15EE007</t>
  </si>
  <si>
    <t>1SG15EE008</t>
  </si>
  <si>
    <t>1SG15EE009</t>
  </si>
  <si>
    <t>1SG15EE010</t>
  </si>
  <si>
    <t>1SG15EE011</t>
  </si>
  <si>
    <t>1SG15EE012</t>
  </si>
  <si>
    <t>1SG15EE013</t>
  </si>
  <si>
    <t>1SG15EE014</t>
  </si>
  <si>
    <t>1SG15EE015</t>
  </si>
  <si>
    <t>1SG15EE016</t>
  </si>
  <si>
    <t>1SG15EE017</t>
  </si>
  <si>
    <t>1SG15EE018</t>
  </si>
  <si>
    <t>1SG15EE019</t>
  </si>
  <si>
    <t>1SG15EE020</t>
  </si>
  <si>
    <t>1SG15EE021</t>
  </si>
  <si>
    <t>1SG15EE022</t>
  </si>
  <si>
    <t>1SG15EE023</t>
  </si>
  <si>
    <t>1SG15EE024</t>
  </si>
  <si>
    <t>1SG15EE025</t>
  </si>
  <si>
    <t>1SG15EE026</t>
  </si>
  <si>
    <t>1SG15EE027</t>
  </si>
  <si>
    <t>1SG15EE028</t>
  </si>
  <si>
    <t>1SG15EE029</t>
  </si>
  <si>
    <t>1SG15EE030</t>
  </si>
  <si>
    <t>1SG15EE031</t>
  </si>
  <si>
    <t>1SG15EE032</t>
  </si>
  <si>
    <t>1SG15EE033</t>
  </si>
  <si>
    <t>1SG15EE034</t>
  </si>
  <si>
    <t>1SG15EE035</t>
  </si>
  <si>
    <t>1SG15EE036</t>
  </si>
  <si>
    <t>1SG15EE037</t>
  </si>
  <si>
    <t>1SG15EE038</t>
  </si>
  <si>
    <t>1SG15EE039</t>
  </si>
  <si>
    <t>1SG15EE040</t>
  </si>
  <si>
    <t>1SG15EE041</t>
  </si>
  <si>
    <t>1SG15EE042</t>
  </si>
  <si>
    <t>1SG15EE043</t>
  </si>
  <si>
    <t>1SG15EE044</t>
  </si>
  <si>
    <t>1SG15EE045</t>
  </si>
  <si>
    <t>1SG15EE046</t>
  </si>
  <si>
    <t>1SG15EE047</t>
  </si>
  <si>
    <t>1SG15EE048</t>
  </si>
  <si>
    <t>1SG15EE049</t>
  </si>
  <si>
    <t>1SG15EE050</t>
  </si>
  <si>
    <t>AB</t>
  </si>
  <si>
    <t>MANOJ.N</t>
  </si>
  <si>
    <t>MEGHANA.N</t>
  </si>
  <si>
    <t>MEGHANA HULIKAL.S</t>
  </si>
  <si>
    <t>MOHAMED JAFFER SAADIQ</t>
  </si>
  <si>
    <t>MONISH.N.G</t>
  </si>
  <si>
    <t>MOUNIKA G.B</t>
  </si>
  <si>
    <t>NAGARAJ</t>
  </si>
  <si>
    <t>NAVYA.S.R</t>
  </si>
  <si>
    <t>NETHRA.R</t>
  </si>
  <si>
    <t>NITHYA.J</t>
  </si>
  <si>
    <t>PAWAN KUMAR.D</t>
  </si>
  <si>
    <t>PRAJWAL.S.R</t>
  </si>
  <si>
    <t>PRANJAL LAHIRI</t>
  </si>
  <si>
    <t>PRARTHANA A PADMANABH</t>
  </si>
  <si>
    <t>PRASHANT KUMAR</t>
  </si>
  <si>
    <t>PRASHANTH ARDHYA.H.C</t>
  </si>
  <si>
    <t>PRIYA.J.SHANKAR</t>
  </si>
  <si>
    <t>ABHISHEK.R</t>
  </si>
  <si>
    <t>RACHANA.M</t>
  </si>
  <si>
    <t>RAGHAVENDRA.M</t>
  </si>
  <si>
    <t>RAGHAVENDRA.S</t>
  </si>
  <si>
    <t>RAGI JAYA</t>
  </si>
  <si>
    <t>RAMACHANDRA</t>
  </si>
  <si>
    <t>RAMYA.P</t>
  </si>
  <si>
    <t>RAVEESH VENKATESH SHET</t>
  </si>
  <si>
    <t>RAVI PRAKASH.H</t>
  </si>
  <si>
    <t>ROHITH.R</t>
  </si>
  <si>
    <t>S.DARSHAN</t>
  </si>
  <si>
    <t>SACHIN.Y</t>
  </si>
  <si>
    <t>SANDESH.V</t>
  </si>
  <si>
    <t>SATHISH.R</t>
  </si>
  <si>
    <t>SHANU</t>
  </si>
  <si>
    <t>SHARATH.C</t>
  </si>
  <si>
    <t>SHRUJANA.R.KUMAR</t>
  </si>
  <si>
    <t>SOUNDARYA.M</t>
  </si>
  <si>
    <t>SRIKANT KADGI</t>
  </si>
  <si>
    <t>SUBHARSH SUBH</t>
  </si>
  <si>
    <t>SUMANTH.S</t>
  </si>
  <si>
    <t>SUPRIYA.P.R</t>
  </si>
  <si>
    <t>SURABHI.M</t>
  </si>
  <si>
    <t>SWATHI.B.C</t>
  </si>
  <si>
    <t>UMESH KUMAR.B.R</t>
  </si>
  <si>
    <t>VARUN.K.SHETTY</t>
  </si>
  <si>
    <t>VIKAS KUMAR SINGH</t>
  </si>
  <si>
    <t>VINITH KUMAR.T</t>
  </si>
  <si>
    <t>VINUTHA.D</t>
  </si>
  <si>
    <t>VISHAL.S.PUJARI</t>
  </si>
  <si>
    <t>1SG15EE051</t>
  </si>
  <si>
    <t>1SG15EE052</t>
  </si>
  <si>
    <t>1SG15EE053</t>
  </si>
  <si>
    <t>1SG15EE054</t>
  </si>
  <si>
    <t>1SG15EE055</t>
  </si>
  <si>
    <t>1SG15EE056</t>
  </si>
  <si>
    <t>1SG15EE057</t>
  </si>
  <si>
    <t>1SG15EE058</t>
  </si>
  <si>
    <t>1SG15EE059</t>
  </si>
  <si>
    <t>1SG15EE060</t>
  </si>
  <si>
    <t>1SG15EE061</t>
  </si>
  <si>
    <t>1SG15EE062</t>
  </si>
  <si>
    <t>1SG15EE063</t>
  </si>
  <si>
    <t>1SG15EE064</t>
  </si>
  <si>
    <t>1SG15EE065</t>
  </si>
  <si>
    <t>1SG15EE066</t>
  </si>
  <si>
    <t>1SG15EE067</t>
  </si>
  <si>
    <t>1SG15EE068</t>
  </si>
  <si>
    <t>1SG15EE069</t>
  </si>
  <si>
    <t>1SG15EE070</t>
  </si>
  <si>
    <t>1SG15EE071</t>
  </si>
  <si>
    <t>1SG15EE072</t>
  </si>
  <si>
    <t>1SG15EE073</t>
  </si>
  <si>
    <t>1SG15EE074</t>
  </si>
  <si>
    <t>1SG15EE075</t>
  </si>
  <si>
    <t>1SG15EE076</t>
  </si>
  <si>
    <t>1SG15EE077</t>
  </si>
  <si>
    <t>1SG15EE078</t>
  </si>
  <si>
    <t>1SG15EE079</t>
  </si>
  <si>
    <t>1SG15EE080</t>
  </si>
  <si>
    <t>1SG15EE081</t>
  </si>
  <si>
    <t>1SG15EE082</t>
  </si>
  <si>
    <t>1SG15EE083</t>
  </si>
  <si>
    <t>1SG15EE084</t>
  </si>
  <si>
    <t>1SG15EE085</t>
  </si>
  <si>
    <t>1SG15EE086</t>
  </si>
  <si>
    <t>1SG15EE087</t>
  </si>
  <si>
    <t>1SG15EE088</t>
  </si>
  <si>
    <t>1SG15EE089</t>
  </si>
  <si>
    <t>1SG15EE090</t>
  </si>
  <si>
    <t>1SG15EE091</t>
  </si>
  <si>
    <t>1SG15EE092</t>
  </si>
  <si>
    <t>1SG15EE093</t>
  </si>
  <si>
    <t>1SG15EE094</t>
  </si>
  <si>
    <t>1SG15EE095</t>
  </si>
  <si>
    <t>1SG15EE096</t>
  </si>
  <si>
    <t>1SG15EE097</t>
  </si>
  <si>
    <r>
      <t>Note:</t>
    </r>
    <r>
      <rPr>
        <sz val="11"/>
        <color indexed="8"/>
        <rFont val="Times New Roman"/>
        <family val="1"/>
      </rPr>
      <t xml:space="preserve">  1 = Slight   2 = Moderate    3 = Good   </t>
    </r>
  </si>
  <si>
    <t>PSO3</t>
  </si>
  <si>
    <t>CO  3</t>
  </si>
  <si>
    <t>ASSIGNMENT</t>
  </si>
  <si>
    <t>Attainment Levels of COs</t>
  </si>
  <si>
    <t>Assessment Methods</t>
  </si>
  <si>
    <t>Target-Attainment Levels</t>
  </si>
  <si>
    <t>Attainement</t>
  </si>
  <si>
    <t>Internal Assessment(CIE)</t>
  </si>
  <si>
    <t>Level 1</t>
  </si>
  <si>
    <t>Level 3</t>
  </si>
  <si>
    <t>Level 2</t>
  </si>
  <si>
    <t>University Assessment (SEE)</t>
  </si>
  <si>
    <t>60% of students scoring more than 40% marks in SEE assessment tools</t>
  </si>
  <si>
    <t>70% of students scoring more than 40% marks in SEEassessment tools</t>
  </si>
  <si>
    <t>80% of students scoring more than 40% marks in SEE assessment tools</t>
  </si>
  <si>
    <t>50% of students scoring more than 50% marks in internal assessment tools</t>
  </si>
  <si>
    <t>60% of students scoring more than 50% marks in internal assessment tools</t>
  </si>
  <si>
    <t>70% of students scoring more than 50% marks in internal assessment tools</t>
  </si>
  <si>
    <t>Course Name:ELEMENTS OF CIVIL ENGINEERING  Course Code:15CIV13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</si>
</sst>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m/d/yyyy\ h:mm:ss"/>
  </numFmts>
  <fonts count="62" x14ac:knownFonts="1">
    <font>
      <sz val="10"/>
      <color indexed="8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indexed="8"/>
      <name val="Cambria"/>
      <family val="1"/>
    </font>
    <font>
      <sz val="12"/>
      <color indexed="8"/>
      <name val="Cambria"/>
      <family val="1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4"/>
      <color indexed="8"/>
      <name val="Arial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2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sz val="8"/>
      <name val="Verdana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18"/>
      <color indexed="8"/>
      <name val="Arial"/>
      <family val="2"/>
    </font>
    <font>
      <sz val="12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Cambria"/>
      <family val="1"/>
    </font>
    <font>
      <sz val="14"/>
      <color indexed="8"/>
      <name val="Arial"/>
      <family val="2"/>
    </font>
    <font>
      <sz val="12"/>
      <color rgb="FF000000"/>
      <name val="Cambria"/>
      <family val="1"/>
      <scheme val="major"/>
    </font>
    <font>
      <b/>
      <sz val="16"/>
      <color rgb="FF000000"/>
      <name val="Cambria"/>
      <family val="1"/>
      <scheme val="major"/>
    </font>
    <font>
      <b/>
      <sz val="14"/>
      <color rgb="FF000000"/>
      <name val="Cambria"/>
      <family val="1"/>
      <scheme val="major"/>
    </font>
    <font>
      <b/>
      <sz val="12"/>
      <color rgb="FF000000"/>
      <name val="Cambria"/>
      <family val="1"/>
      <scheme val="major"/>
    </font>
    <font>
      <b/>
      <sz val="18"/>
      <color rgb="FF000000"/>
      <name val="Cambria"/>
      <family val="1"/>
      <scheme val="major"/>
    </font>
    <font>
      <b/>
      <sz val="18"/>
      <color indexed="8"/>
      <name val="Cambria"/>
      <family val="1"/>
      <scheme val="major"/>
    </font>
    <font>
      <sz val="14"/>
      <color rgb="FF000000"/>
      <name val="Cambria"/>
      <family val="1"/>
      <scheme val="major"/>
    </font>
    <font>
      <sz val="12"/>
      <color indexed="8"/>
      <name val="Cambria"/>
      <family val="1"/>
      <scheme val="major"/>
    </font>
    <font>
      <b/>
      <sz val="24"/>
      <color rgb="FF000000"/>
      <name val="Cambria"/>
      <family val="1"/>
      <scheme val="major"/>
    </font>
    <font>
      <b/>
      <sz val="22"/>
      <color rgb="FF000000"/>
      <name val="Cambria"/>
      <family val="1"/>
      <scheme val="major"/>
    </font>
    <font>
      <sz val="16"/>
      <color rgb="FF000000"/>
      <name val="Cambria"/>
      <family val="1"/>
      <scheme val="major"/>
    </font>
    <font>
      <sz val="10"/>
      <color rgb="FF000000"/>
      <name val="Arial"/>
      <family val="2"/>
    </font>
    <font>
      <b/>
      <sz val="10"/>
      <color indexed="8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6"/>
      <color rgb="FF000000"/>
      <name val="Arial"/>
      <family val="2"/>
    </font>
    <font>
      <b/>
      <sz val="14"/>
      <color indexed="8"/>
      <name val="Calibri"/>
      <family val="2"/>
    </font>
    <font>
      <b/>
      <sz val="12"/>
      <color rgb="FF000000"/>
      <name val="Calibri"/>
      <family val="2"/>
    </font>
    <font>
      <b/>
      <sz val="11"/>
      <color rgb="FF000000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7"/>
      <color rgb="FF000000"/>
      <name val="Calibri"/>
      <family val="2"/>
    </font>
    <font>
      <b/>
      <sz val="14"/>
      <color rgb="FF000000"/>
      <name val="Calibri"/>
      <family val="2"/>
    </font>
    <font>
      <sz val="14"/>
      <color indexed="8"/>
      <name val="Calibri"/>
      <family val="2"/>
    </font>
    <font>
      <sz val="14"/>
      <color rgb="FF000000"/>
      <name val="Calibri"/>
      <family val="2"/>
    </font>
    <font>
      <b/>
      <sz val="14"/>
      <color indexed="8"/>
      <name val="Calibri"/>
      <family val="2"/>
      <scheme val="minor"/>
    </font>
    <font>
      <sz val="11"/>
      <color rgb="FF9C6500"/>
      <name val="Calibri"/>
      <family val="2"/>
      <scheme val="minor"/>
    </font>
    <font>
      <sz val="12"/>
      <color theme="1"/>
      <name val="Cambria"/>
      <family val="1"/>
    </font>
    <font>
      <sz val="12"/>
      <color theme="1"/>
      <name val="Cambria"/>
      <family val="1"/>
      <scheme val="major"/>
    </font>
    <font>
      <sz val="10"/>
      <color theme="1"/>
      <name val="Arial"/>
      <family val="2"/>
    </font>
    <font>
      <sz val="11"/>
      <color rgb="FF000000"/>
      <name val="Times New Roman"/>
      <family val="1"/>
    </font>
    <font>
      <sz val="11"/>
      <color rgb="FF3F3F3F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2"/>
      <name val="Cambria"/>
      <family val="1"/>
    </font>
    <font>
      <sz val="1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0"/>
      <color rgb="FFFF000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EB9C"/>
      </patternFill>
    </fill>
  </fills>
  <borders count="6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8">
    <xf numFmtId="0" fontId="0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34" fillId="0" borderId="0"/>
    <xf numFmtId="0" fontId="32" fillId="0" borderId="0"/>
    <xf numFmtId="0" fontId="49" fillId="13" borderId="0" applyNumberFormat="0" applyBorder="0" applyAlignment="0" applyProtection="0"/>
  </cellStyleXfs>
  <cellXfs count="394">
    <xf numFmtId="0" fontId="0" fillId="0" borderId="0" xfId="0" applyAlignment="1">
      <alignment wrapText="1"/>
    </xf>
    <xf numFmtId="0" fontId="21" fillId="0" borderId="0" xfId="0" applyFont="1" applyAlignment="1">
      <alignment horizontal="center" wrapText="1"/>
    </xf>
    <xf numFmtId="0" fontId="21" fillId="0" borderId="0" xfId="0" applyFont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21" fillId="0" borderId="0" xfId="0" applyFont="1" applyBorder="1" applyAlignment="1">
      <alignment wrapText="1"/>
    </xf>
    <xf numFmtId="0" fontId="21" fillId="0" borderId="0" xfId="0" applyFont="1" applyAlignment="1">
      <alignment horizontal="right" vertical="center" wrapText="1"/>
    </xf>
    <xf numFmtId="2" fontId="7" fillId="0" borderId="0" xfId="0" applyNumberFormat="1" applyFont="1" applyAlignment="1">
      <alignment horizontal="center" wrapText="1"/>
    </xf>
    <xf numFmtId="0" fontId="10" fillId="0" borderId="0" xfId="0" applyFont="1" applyAlignment="1">
      <alignment wrapText="1"/>
    </xf>
    <xf numFmtId="0" fontId="11" fillId="0" borderId="3" xfId="0" applyFont="1" applyBorder="1" applyAlignment="1">
      <alignment vertical="top" wrapText="1"/>
    </xf>
    <xf numFmtId="0" fontId="11" fillId="0" borderId="4" xfId="0" applyFont="1" applyBorder="1" applyAlignment="1">
      <alignment horizontal="center" vertical="top" wrapText="1"/>
    </xf>
    <xf numFmtId="0" fontId="10" fillId="0" borderId="4" xfId="0" applyFont="1" applyBorder="1" applyAlignment="1">
      <alignment vertical="top" wrapText="1"/>
    </xf>
    <xf numFmtId="0" fontId="10" fillId="0" borderId="5" xfId="0" applyFont="1" applyBorder="1" applyAlignment="1">
      <alignment vertical="top" wrapText="1"/>
    </xf>
    <xf numFmtId="0" fontId="12" fillId="0" borderId="4" xfId="0" applyFont="1" applyBorder="1" applyAlignment="1">
      <alignment vertical="top" wrapText="1"/>
    </xf>
    <xf numFmtId="0" fontId="12" fillId="0" borderId="0" xfId="0" applyFont="1" applyAlignment="1">
      <alignment wrapText="1"/>
    </xf>
    <xf numFmtId="0" fontId="11" fillId="0" borderId="6" xfId="0" applyFont="1" applyBorder="1" applyAlignment="1">
      <alignment vertical="top" wrapText="1"/>
    </xf>
    <xf numFmtId="0" fontId="10" fillId="0" borderId="6" xfId="0" applyFont="1" applyBorder="1" applyAlignment="1">
      <alignment vertical="top" wrapText="1"/>
    </xf>
    <xf numFmtId="0" fontId="5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10" fillId="0" borderId="6" xfId="0" applyFont="1" applyBorder="1" applyAlignment="1">
      <alignment horizontal="center" vertical="top" wrapText="1"/>
    </xf>
    <xf numFmtId="0" fontId="9" fillId="2" borderId="7" xfId="0" applyFont="1" applyFill="1" applyBorder="1" applyAlignment="1">
      <alignment vertical="top" wrapText="1"/>
    </xf>
    <xf numFmtId="0" fontId="8" fillId="0" borderId="8" xfId="0" applyFont="1" applyBorder="1" applyAlignment="1">
      <alignment vertical="top" wrapText="1"/>
    </xf>
    <xf numFmtId="0" fontId="8" fillId="0" borderId="4" xfId="0" applyFont="1" applyBorder="1" applyAlignment="1">
      <alignment horizontal="center" vertical="top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top" wrapText="1"/>
    </xf>
    <xf numFmtId="2" fontId="8" fillId="0" borderId="1" xfId="0" applyNumberFormat="1" applyFont="1" applyBorder="1" applyAlignment="1">
      <alignment horizontal="center" vertical="top" wrapText="1"/>
    </xf>
    <xf numFmtId="164" fontId="8" fillId="0" borderId="1" xfId="0" applyNumberFormat="1" applyFont="1" applyBorder="1" applyAlignment="1">
      <alignment horizontal="center" vertical="top" wrapText="1"/>
    </xf>
    <xf numFmtId="164" fontId="9" fillId="0" borderId="1" xfId="0" applyNumberFormat="1" applyFont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21" fillId="0" borderId="0" xfId="0" applyFont="1" applyFill="1" applyAlignment="1">
      <alignment horizontal="center" wrapText="1"/>
    </xf>
    <xf numFmtId="0" fontId="3" fillId="4" borderId="2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3" fillId="0" borderId="11" xfId="0" applyFont="1" applyBorder="1" applyAlignment="1">
      <alignment horizontal="center" vertical="center" wrapText="1"/>
    </xf>
    <xf numFmtId="0" fontId="22" fillId="0" borderId="0" xfId="0" applyFont="1" applyAlignment="1">
      <alignment horizontal="center" wrapText="1"/>
    </xf>
    <xf numFmtId="0" fontId="14" fillId="0" borderId="0" xfId="0" applyFont="1" applyAlignment="1">
      <alignment wrapText="1"/>
    </xf>
    <xf numFmtId="0" fontId="23" fillId="0" borderId="0" xfId="0" applyFont="1" applyBorder="1" applyAlignment="1">
      <alignment horizontal="center" wrapText="1"/>
    </xf>
    <xf numFmtId="0" fontId="21" fillId="0" borderId="0" xfId="0" applyFont="1" applyAlignment="1">
      <alignment horizontal="center" wrapText="1"/>
    </xf>
    <xf numFmtId="0" fontId="25" fillId="0" borderId="0" xfId="0" applyFont="1" applyAlignment="1">
      <alignment horizontal="center" wrapText="1"/>
    </xf>
    <xf numFmtId="0" fontId="3" fillId="0" borderId="12" xfId="0" applyFont="1" applyBorder="1" applyAlignment="1">
      <alignment horizontal="center" vertical="center" wrapText="1"/>
    </xf>
    <xf numFmtId="0" fontId="21" fillId="0" borderId="0" xfId="0" applyFont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0" fontId="21" fillId="0" borderId="1" xfId="0" applyFont="1" applyFill="1" applyBorder="1" applyAlignment="1">
      <alignment horizontal="center" wrapText="1"/>
    </xf>
    <xf numFmtId="0" fontId="3" fillId="8" borderId="2" xfId="0" applyFont="1" applyFill="1" applyBorder="1" applyAlignment="1">
      <alignment horizontal="center" wrapText="1"/>
    </xf>
    <xf numFmtId="0" fontId="3" fillId="9" borderId="2" xfId="0" applyFont="1" applyFill="1" applyBorder="1" applyAlignment="1">
      <alignment horizontal="center" wrapText="1"/>
    </xf>
    <xf numFmtId="0" fontId="3" fillId="10" borderId="2" xfId="0" applyFont="1" applyFill="1" applyBorder="1" applyAlignment="1">
      <alignment horizontal="center" wrapText="1"/>
    </xf>
    <xf numFmtId="0" fontId="3" fillId="0" borderId="13" xfId="0" applyFont="1" applyFill="1" applyBorder="1" applyAlignment="1">
      <alignment horizontal="center" wrapText="1"/>
    </xf>
    <xf numFmtId="0" fontId="3" fillId="8" borderId="14" xfId="0" applyFont="1" applyFill="1" applyBorder="1" applyAlignment="1">
      <alignment horizontal="center" wrapText="1"/>
    </xf>
    <xf numFmtId="0" fontId="3" fillId="9" borderId="14" xfId="0" applyFont="1" applyFill="1" applyBorder="1" applyAlignment="1">
      <alignment horizontal="center" wrapText="1"/>
    </xf>
    <xf numFmtId="0" fontId="3" fillId="10" borderId="14" xfId="0" applyFont="1" applyFill="1" applyBorder="1" applyAlignment="1">
      <alignment horizontal="center" wrapText="1"/>
    </xf>
    <xf numFmtId="0" fontId="3" fillId="4" borderId="14" xfId="0" applyFont="1" applyFill="1" applyBorder="1" applyAlignment="1">
      <alignment horizontal="center" wrapText="1"/>
    </xf>
    <xf numFmtId="0" fontId="3" fillId="5" borderId="16" xfId="0" applyFont="1" applyFill="1" applyBorder="1" applyAlignment="1">
      <alignment horizontal="center" wrapText="1"/>
    </xf>
    <xf numFmtId="0" fontId="3" fillId="11" borderId="17" xfId="0" applyFont="1" applyFill="1" applyBorder="1" applyAlignment="1">
      <alignment horizontal="center" wrapText="1"/>
    </xf>
    <xf numFmtId="0" fontId="3" fillId="5" borderId="18" xfId="0" applyFont="1" applyFill="1" applyBorder="1" applyAlignment="1">
      <alignment horizontal="center" wrapText="1"/>
    </xf>
    <xf numFmtId="0" fontId="3" fillId="11" borderId="19" xfId="0" applyFont="1" applyFill="1" applyBorder="1" applyAlignment="1">
      <alignment horizontal="center" wrapText="1"/>
    </xf>
    <xf numFmtId="0" fontId="3" fillId="5" borderId="21" xfId="0" applyFont="1" applyFill="1" applyBorder="1" applyAlignment="1">
      <alignment horizontal="center" wrapText="1"/>
    </xf>
    <xf numFmtId="0" fontId="3" fillId="8" borderId="22" xfId="0" applyFont="1" applyFill="1" applyBorder="1" applyAlignment="1">
      <alignment horizontal="center" wrapText="1"/>
    </xf>
    <xf numFmtId="0" fontId="3" fillId="9" borderId="22" xfId="0" applyFont="1" applyFill="1" applyBorder="1" applyAlignment="1">
      <alignment horizontal="center" wrapText="1"/>
    </xf>
    <xf numFmtId="0" fontId="3" fillId="10" borderId="22" xfId="0" applyFont="1" applyFill="1" applyBorder="1" applyAlignment="1">
      <alignment horizontal="center" wrapText="1"/>
    </xf>
    <xf numFmtId="0" fontId="3" fillId="4" borderId="22" xfId="0" applyFont="1" applyFill="1" applyBorder="1" applyAlignment="1">
      <alignment horizontal="center" wrapText="1"/>
    </xf>
    <xf numFmtId="0" fontId="3" fillId="11" borderId="23" xfId="0" applyFont="1" applyFill="1" applyBorder="1" applyAlignment="1">
      <alignment horizontal="center" wrapText="1"/>
    </xf>
    <xf numFmtId="0" fontId="19" fillId="5" borderId="9" xfId="0" applyFont="1" applyFill="1" applyBorder="1" applyAlignment="1">
      <alignment horizontal="center" vertical="center" wrapText="1"/>
    </xf>
    <xf numFmtId="0" fontId="19" fillId="12" borderId="22" xfId="0" applyFont="1" applyFill="1" applyBorder="1" applyAlignment="1">
      <alignment horizontal="center" vertical="center" wrapText="1"/>
    </xf>
    <xf numFmtId="1" fontId="21" fillId="0" borderId="1" xfId="0" applyNumberFormat="1" applyFont="1" applyFill="1" applyBorder="1" applyAlignment="1">
      <alignment horizontal="center" wrapText="1"/>
    </xf>
    <xf numFmtId="0" fontId="27" fillId="0" borderId="0" xfId="0" applyFont="1" applyBorder="1" applyAlignment="1">
      <alignment vertical="center" wrapText="1"/>
    </xf>
    <xf numFmtId="0" fontId="21" fillId="0" borderId="0" xfId="0" applyFont="1" applyFill="1" applyBorder="1" applyAlignment="1">
      <alignment wrapText="1"/>
    </xf>
    <xf numFmtId="0" fontId="4" fillId="0" borderId="2" xfId="0" applyFont="1" applyFill="1" applyBorder="1" applyAlignment="1">
      <alignment horizontal="center" wrapText="1"/>
    </xf>
    <xf numFmtId="1" fontId="21" fillId="0" borderId="15" xfId="0" applyNumberFormat="1" applyFont="1" applyFill="1" applyBorder="1" applyAlignment="1">
      <alignment horizontal="center" wrapText="1"/>
    </xf>
    <xf numFmtId="0" fontId="21" fillId="0" borderId="1" xfId="0" applyFont="1" applyFill="1" applyBorder="1" applyAlignment="1">
      <alignment horizontal="center" vertical="center" wrapText="1"/>
    </xf>
    <xf numFmtId="0" fontId="21" fillId="6" borderId="1" xfId="0" applyFont="1" applyFill="1" applyBorder="1" applyAlignment="1">
      <alignment horizontal="center" wrapText="1"/>
    </xf>
    <xf numFmtId="0" fontId="24" fillId="6" borderId="1" xfId="0" applyFont="1" applyFill="1" applyBorder="1" applyAlignment="1">
      <alignment horizontal="center" wrapText="1"/>
    </xf>
    <xf numFmtId="9" fontId="22" fillId="6" borderId="1" xfId="0" applyNumberFormat="1" applyFont="1" applyFill="1" applyBorder="1" applyAlignment="1">
      <alignment horizontal="center" wrapText="1"/>
    </xf>
    <xf numFmtId="0" fontId="21" fillId="6" borderId="1" xfId="0" applyFont="1" applyFill="1" applyBorder="1" applyAlignment="1">
      <alignment wrapText="1"/>
    </xf>
    <xf numFmtId="1" fontId="22" fillId="6" borderId="1" xfId="0" applyNumberFormat="1" applyFont="1" applyFill="1" applyBorder="1" applyAlignment="1">
      <alignment horizontal="center" wrapText="1"/>
    </xf>
    <xf numFmtId="0" fontId="21" fillId="0" borderId="0" xfId="0" applyFont="1" applyBorder="1" applyAlignment="1">
      <alignment horizontal="center" wrapText="1"/>
    </xf>
    <xf numFmtId="0" fontId="23" fillId="6" borderId="1" xfId="0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 wrapText="1"/>
    </xf>
    <xf numFmtId="1" fontId="22" fillId="4" borderId="1" xfId="0" applyNumberFormat="1" applyFont="1" applyFill="1" applyBorder="1" applyAlignment="1">
      <alignment horizontal="center" vertical="center" wrapText="1"/>
    </xf>
    <xf numFmtId="0" fontId="24" fillId="6" borderId="1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wrapText="1"/>
    </xf>
    <xf numFmtId="1" fontId="21" fillId="6" borderId="1" xfId="0" applyNumberFormat="1" applyFont="1" applyFill="1" applyBorder="1" applyAlignment="1">
      <alignment horizontal="center" wrapText="1"/>
    </xf>
    <xf numFmtId="0" fontId="21" fillId="0" borderId="0" xfId="0" applyFont="1" applyAlignment="1">
      <alignment horizontal="center" vertical="center" wrapText="1"/>
    </xf>
    <xf numFmtId="0" fontId="21" fillId="0" borderId="0" xfId="0" applyFont="1" applyAlignment="1">
      <alignment vertical="center" wrapText="1"/>
    </xf>
    <xf numFmtId="0" fontId="21" fillId="0" borderId="0" xfId="0" applyFont="1" applyFill="1" applyAlignment="1">
      <alignment horizontal="center" vertical="center" wrapText="1"/>
    </xf>
    <xf numFmtId="1" fontId="25" fillId="6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wrapText="1"/>
    </xf>
    <xf numFmtId="0" fontId="32" fillId="0" borderId="0" xfId="6" applyFont="1" applyAlignment="1"/>
    <xf numFmtId="0" fontId="35" fillId="0" borderId="0" xfId="6" applyFont="1" applyAlignment="1"/>
    <xf numFmtId="0" fontId="36" fillId="0" borderId="54" xfId="6" applyFont="1" applyBorder="1" applyAlignment="1">
      <alignment horizontal="center" vertical="center"/>
    </xf>
    <xf numFmtId="0" fontId="36" fillId="0" borderId="20" xfId="6" applyFont="1" applyBorder="1" applyAlignment="1">
      <alignment horizontal="center" vertical="center"/>
    </xf>
    <xf numFmtId="0" fontId="32" fillId="0" borderId="0" xfId="6" applyAlignment="1"/>
    <xf numFmtId="0" fontId="38" fillId="2" borderId="0" xfId="0" applyFont="1" applyFill="1" applyBorder="1" applyAlignment="1">
      <alignment vertical="top" wrapText="1"/>
    </xf>
    <xf numFmtId="0" fontId="39" fillId="2" borderId="0" xfId="0" applyFont="1" applyFill="1" applyBorder="1" applyAlignment="1">
      <alignment vertical="top" wrapText="1"/>
    </xf>
    <xf numFmtId="0" fontId="8" fillId="2" borderId="0" xfId="0" applyFont="1" applyFill="1" applyBorder="1" applyAlignment="1">
      <alignment vertical="top" wrapText="1"/>
    </xf>
    <xf numFmtId="0" fontId="42" fillId="0" borderId="0" xfId="0" applyFont="1" applyBorder="1" applyAlignment="1">
      <alignment vertical="top" wrapText="1"/>
    </xf>
    <xf numFmtId="0" fontId="42" fillId="0" borderId="3" xfId="0" applyFont="1" applyBorder="1" applyAlignment="1">
      <alignment horizontal="center" vertical="top" wrapText="1"/>
    </xf>
    <xf numFmtId="0" fontId="43" fillId="0" borderId="4" xfId="0" applyFont="1" applyBorder="1" applyAlignment="1">
      <alignment horizontal="center" vertical="top" wrapText="1"/>
    </xf>
    <xf numFmtId="0" fontId="43" fillId="0" borderId="56" xfId="0" applyFont="1" applyBorder="1" applyAlignment="1">
      <alignment horizontal="center" vertical="top" wrapText="1"/>
    </xf>
    <xf numFmtId="0" fontId="43" fillId="0" borderId="1" xfId="0" applyFont="1" applyBorder="1" applyAlignment="1">
      <alignment horizontal="center" vertical="top" wrapText="1"/>
    </xf>
    <xf numFmtId="0" fontId="44" fillId="0" borderId="4" xfId="0" applyFont="1" applyBorder="1" applyAlignment="1">
      <alignment horizontal="center" vertical="top" wrapText="1"/>
    </xf>
    <xf numFmtId="0" fontId="44" fillId="0" borderId="4" xfId="0" applyFont="1" applyBorder="1" applyAlignment="1">
      <alignment vertical="top" wrapText="1"/>
    </xf>
    <xf numFmtId="0" fontId="44" fillId="0" borderId="56" xfId="0" applyFont="1" applyBorder="1" applyAlignment="1">
      <alignment vertical="top" wrapText="1"/>
    </xf>
    <xf numFmtId="0" fontId="44" fillId="0" borderId="1" xfId="0" applyFont="1" applyBorder="1" applyAlignment="1">
      <alignment horizontal="center" vertical="top" wrapText="1"/>
    </xf>
    <xf numFmtId="0" fontId="42" fillId="0" borderId="5" xfId="0" applyFont="1" applyBorder="1" applyAlignment="1">
      <alignment vertical="top" wrapText="1"/>
    </xf>
    <xf numFmtId="0" fontId="42" fillId="0" borderId="0" xfId="0" applyFont="1" applyBorder="1" applyAlignment="1">
      <alignment horizontal="right" vertical="top" wrapText="1"/>
    </xf>
    <xf numFmtId="0" fontId="42" fillId="0" borderId="5" xfId="0" applyFont="1" applyBorder="1" applyAlignment="1">
      <alignment horizontal="right" vertical="top" wrapText="1"/>
    </xf>
    <xf numFmtId="0" fontId="42" fillId="0" borderId="6" xfId="0" applyFont="1" applyBorder="1" applyAlignment="1">
      <alignment horizontal="center" vertical="top" wrapText="1"/>
    </xf>
    <xf numFmtId="0" fontId="44" fillId="0" borderId="1" xfId="0" applyFont="1" applyBorder="1" applyAlignment="1">
      <alignment vertical="top" wrapText="1"/>
    </xf>
    <xf numFmtId="0" fontId="42" fillId="0" borderId="50" xfId="0" applyFont="1" applyBorder="1" applyAlignment="1">
      <alignment vertical="top" wrapText="1"/>
    </xf>
    <xf numFmtId="1" fontId="33" fillId="0" borderId="1" xfId="0" applyNumberFormat="1" applyFont="1" applyBorder="1" applyAlignment="1">
      <alignment wrapText="1"/>
    </xf>
    <xf numFmtId="1" fontId="8" fillId="0" borderId="4" xfId="0" applyNumberFormat="1" applyFont="1" applyBorder="1" applyAlignment="1">
      <alignment horizontal="center" vertical="top" wrapText="1"/>
    </xf>
    <xf numFmtId="0" fontId="42" fillId="0" borderId="55" xfId="0" applyFont="1" applyBorder="1" applyAlignment="1">
      <alignment vertical="top" wrapText="1"/>
    </xf>
    <xf numFmtId="1" fontId="33" fillId="0" borderId="9" xfId="0" applyNumberFormat="1" applyFont="1" applyBorder="1" applyAlignment="1">
      <alignment wrapText="1"/>
    </xf>
    <xf numFmtId="1" fontId="43" fillId="0" borderId="4" xfId="0" applyNumberFormat="1" applyFont="1" applyBorder="1" applyAlignment="1">
      <alignment horizontal="center" vertical="top" wrapText="1"/>
    </xf>
    <xf numFmtId="0" fontId="38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20" fillId="0" borderId="0" xfId="0" applyFont="1" applyAlignment="1">
      <alignment wrapText="1"/>
    </xf>
    <xf numFmtId="0" fontId="20" fillId="0" borderId="0" xfId="0" applyFont="1" applyAlignment="1">
      <alignment horizontal="center" vertical="center" wrapText="1"/>
    </xf>
    <xf numFmtId="165" fontId="35" fillId="0" borderId="0" xfId="6" applyNumberFormat="1" applyFont="1" applyAlignment="1"/>
    <xf numFmtId="1" fontId="37" fillId="0" borderId="1" xfId="1" applyNumberFormat="1" applyFont="1" applyBorder="1" applyAlignment="1">
      <alignment horizontal="center" vertical="center"/>
    </xf>
    <xf numFmtId="1" fontId="48" fillId="0" borderId="1" xfId="1" applyNumberFormat="1" applyFont="1" applyBorder="1" applyAlignment="1">
      <alignment horizontal="center" wrapText="1"/>
    </xf>
    <xf numFmtId="0" fontId="17" fillId="0" borderId="1" xfId="0" applyFont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top" wrapText="1"/>
    </xf>
    <xf numFmtId="0" fontId="21" fillId="0" borderId="0" xfId="0" applyFont="1" applyFill="1" applyAlignment="1">
      <alignment wrapText="1"/>
    </xf>
    <xf numFmtId="0" fontId="3" fillId="0" borderId="16" xfId="0" applyFont="1" applyFill="1" applyBorder="1" applyAlignment="1">
      <alignment horizontal="center" wrapText="1"/>
    </xf>
    <xf numFmtId="0" fontId="3" fillId="0" borderId="17" xfId="0" applyFont="1" applyFill="1" applyBorder="1" applyAlignment="1">
      <alignment horizontal="center" wrapText="1"/>
    </xf>
    <xf numFmtId="0" fontId="3" fillId="0" borderId="18" xfId="0" applyFont="1" applyFill="1" applyBorder="1" applyAlignment="1">
      <alignment horizontal="center" wrapText="1"/>
    </xf>
    <xf numFmtId="0" fontId="3" fillId="0" borderId="14" xfId="0" applyFont="1" applyFill="1" applyBorder="1" applyAlignment="1">
      <alignment horizontal="center" wrapText="1"/>
    </xf>
    <xf numFmtId="0" fontId="3" fillId="0" borderId="19" xfId="0" applyFont="1" applyFill="1" applyBorder="1" applyAlignment="1">
      <alignment horizontal="center" wrapText="1"/>
    </xf>
    <xf numFmtId="0" fontId="3" fillId="0" borderId="21" xfId="0" applyFont="1" applyFill="1" applyBorder="1" applyAlignment="1">
      <alignment horizontal="center" wrapText="1"/>
    </xf>
    <xf numFmtId="0" fontId="3" fillId="0" borderId="22" xfId="0" applyFont="1" applyFill="1" applyBorder="1" applyAlignment="1">
      <alignment horizontal="center" wrapText="1"/>
    </xf>
    <xf numFmtId="0" fontId="3" fillId="0" borderId="23" xfId="0" applyFont="1" applyFill="1" applyBorder="1" applyAlignment="1">
      <alignment horizontal="center" wrapText="1"/>
    </xf>
    <xf numFmtId="0" fontId="19" fillId="0" borderId="24" xfId="0" applyFont="1" applyFill="1" applyBorder="1" applyAlignment="1">
      <alignment horizontal="center" vertical="center" wrapText="1"/>
    </xf>
    <xf numFmtId="0" fontId="19" fillId="0" borderId="25" xfId="0" applyFont="1" applyFill="1" applyBorder="1" applyAlignment="1">
      <alignment horizontal="center" vertical="center" wrapText="1"/>
    </xf>
    <xf numFmtId="0" fontId="27" fillId="0" borderId="0" xfId="0" applyFont="1" applyFill="1" applyAlignment="1">
      <alignment vertical="center" wrapText="1"/>
    </xf>
    <xf numFmtId="0" fontId="53" fillId="0" borderId="57" xfId="0" applyFont="1" applyFill="1" applyBorder="1" applyAlignment="1">
      <alignment wrapText="1"/>
    </xf>
    <xf numFmtId="0" fontId="54" fillId="0" borderId="57" xfId="0" applyFont="1" applyFill="1" applyBorder="1" applyAlignment="1">
      <alignment horizontal="left" vertical="top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53" fillId="0" borderId="58" xfId="0" applyFont="1" applyFill="1" applyBorder="1" applyAlignment="1">
      <alignment wrapText="1"/>
    </xf>
    <xf numFmtId="0" fontId="54" fillId="0" borderId="59" xfId="0" applyFont="1" applyFill="1" applyBorder="1" applyAlignment="1">
      <alignment horizontal="left" vertical="top" wrapText="1"/>
    </xf>
    <xf numFmtId="0" fontId="55" fillId="0" borderId="1" xfId="0" applyFont="1" applyFill="1" applyBorder="1" applyAlignment="1">
      <alignment horizontal="left" vertical="center"/>
    </xf>
    <xf numFmtId="0" fontId="56" fillId="0" borderId="1" xfId="0" applyFont="1" applyFill="1" applyBorder="1" applyAlignment="1">
      <alignment horizontal="left" vertical="center" wrapText="1"/>
    </xf>
    <xf numFmtId="0" fontId="50" fillId="0" borderId="1" xfId="0" applyFont="1" applyFill="1" applyBorder="1" applyAlignment="1">
      <alignment horizontal="center" vertical="center" wrapText="1"/>
    </xf>
    <xf numFmtId="0" fontId="51" fillId="0" borderId="1" xfId="0" applyFont="1" applyFill="1" applyBorder="1" applyAlignment="1">
      <alignment horizontal="center" wrapText="1"/>
    </xf>
    <xf numFmtId="0" fontId="52" fillId="0" borderId="1" xfId="0" applyFont="1" applyFill="1" applyBorder="1" applyAlignment="1">
      <alignment horizontal="center" wrapText="1"/>
    </xf>
    <xf numFmtId="0" fontId="2" fillId="0" borderId="1" xfId="7" applyFont="1" applyFill="1" applyBorder="1" applyAlignment="1">
      <alignment horizontal="center" vertical="center" wrapText="1"/>
    </xf>
    <xf numFmtId="0" fontId="51" fillId="0" borderId="0" xfId="0" applyFont="1" applyFill="1" applyAlignment="1">
      <alignment horizontal="center" wrapText="1"/>
    </xf>
    <xf numFmtId="0" fontId="1" fillId="0" borderId="1" xfId="7" applyFont="1" applyFill="1" applyBorder="1" applyAlignment="1">
      <alignment horizontal="center" vertical="center" wrapText="1"/>
    </xf>
    <xf numFmtId="0" fontId="55" fillId="0" borderId="9" xfId="0" applyFont="1" applyFill="1" applyBorder="1" applyAlignment="1">
      <alignment horizontal="left" vertical="center"/>
    </xf>
    <xf numFmtId="0" fontId="56" fillId="0" borderId="9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 wrapText="1"/>
    </xf>
    <xf numFmtId="0" fontId="23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wrapText="1"/>
    </xf>
    <xf numFmtId="0" fontId="17" fillId="0" borderId="0" xfId="0" applyFont="1" applyFill="1" applyAlignment="1">
      <alignment wrapText="1"/>
    </xf>
    <xf numFmtId="0" fontId="17" fillId="0" borderId="0" xfId="0" applyFont="1" applyFill="1" applyAlignment="1">
      <alignment horizontal="center" wrapText="1"/>
    </xf>
    <xf numFmtId="0" fontId="28" fillId="0" borderId="0" xfId="0" applyFont="1" applyFill="1" applyAlignment="1">
      <alignment wrapText="1"/>
    </xf>
    <xf numFmtId="0" fontId="17" fillId="0" borderId="0" xfId="0" applyFont="1" applyFill="1" applyAlignment="1"/>
    <xf numFmtId="9" fontId="17" fillId="0" borderId="0" xfId="0" applyNumberFormat="1" applyFont="1" applyFill="1" applyAlignment="1">
      <alignment wrapText="1"/>
    </xf>
    <xf numFmtId="0" fontId="14" fillId="0" borderId="0" xfId="0" applyFont="1" applyFill="1" applyAlignment="1">
      <alignment wrapText="1"/>
    </xf>
    <xf numFmtId="0" fontId="24" fillId="0" borderId="1" xfId="0" applyFont="1" applyFill="1" applyBorder="1" applyAlignment="1">
      <alignment horizontal="center" wrapText="1"/>
    </xf>
    <xf numFmtId="1" fontId="23" fillId="0" borderId="1" xfId="0" applyNumberFormat="1" applyFont="1" applyFill="1" applyBorder="1" applyAlignment="1">
      <alignment horizontal="center" wrapText="1"/>
    </xf>
    <xf numFmtId="1" fontId="16" fillId="0" borderId="0" xfId="0" applyNumberFormat="1" applyFont="1" applyFill="1" applyAlignment="1">
      <alignment horizontal="center" wrapText="1"/>
    </xf>
    <xf numFmtId="1" fontId="15" fillId="0" borderId="0" xfId="0" applyNumberFormat="1" applyFont="1" applyFill="1" applyAlignment="1">
      <alignment horizontal="center" wrapText="1"/>
    </xf>
    <xf numFmtId="0" fontId="5" fillId="0" borderId="0" xfId="0" applyFont="1" applyFill="1" applyAlignment="1"/>
    <xf numFmtId="0" fontId="29" fillId="0" borderId="0" xfId="0" applyFont="1" applyFill="1" applyBorder="1" applyAlignment="1">
      <alignment wrapText="1"/>
    </xf>
    <xf numFmtId="0" fontId="22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wrapText="1"/>
    </xf>
    <xf numFmtId="0" fontId="19" fillId="0" borderId="0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wrapText="1"/>
    </xf>
    <xf numFmtId="0" fontId="10" fillId="0" borderId="51" xfId="0" applyFont="1" applyFill="1" applyBorder="1" applyAlignment="1">
      <alignment horizontal="center" wrapText="1"/>
    </xf>
    <xf numFmtId="0" fontId="10" fillId="0" borderId="1" xfId="0" applyFont="1" applyFill="1" applyBorder="1" applyAlignment="1">
      <alignment horizontal="center" wrapText="1"/>
    </xf>
    <xf numFmtId="0" fontId="10" fillId="0" borderId="12" xfId="0" applyFont="1" applyFill="1" applyBorder="1" applyAlignment="1">
      <alignment horizontal="center" wrapText="1"/>
    </xf>
    <xf numFmtId="0" fontId="21" fillId="0" borderId="1" xfId="0" applyFont="1" applyFill="1" applyBorder="1" applyAlignment="1">
      <alignment wrapText="1"/>
    </xf>
    <xf numFmtId="0" fontId="15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wrapText="1"/>
    </xf>
    <xf numFmtId="0" fontId="22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wrapText="1"/>
    </xf>
    <xf numFmtId="0" fontId="20" fillId="0" borderId="1" xfId="0" applyFont="1" applyFill="1" applyBorder="1" applyAlignment="1">
      <alignment horizontal="center" vertical="center" wrapText="1"/>
    </xf>
    <xf numFmtId="1" fontId="15" fillId="0" borderId="1" xfId="0" applyNumberFormat="1" applyFont="1" applyFill="1" applyBorder="1" applyAlignment="1">
      <alignment horizontal="center" vertical="center" wrapText="1"/>
    </xf>
    <xf numFmtId="0" fontId="60" fillId="0" borderId="1" xfId="1" applyFont="1" applyBorder="1" applyAlignment="1">
      <alignment horizontal="center" wrapText="1"/>
    </xf>
    <xf numFmtId="0" fontId="59" fillId="0" borderId="1" xfId="1" applyFont="1" applyBorder="1" applyAlignment="1">
      <alignment horizontal="center" wrapText="1"/>
    </xf>
    <xf numFmtId="0" fontId="59" fillId="0" borderId="0" xfId="0" applyFont="1" applyFill="1" applyAlignment="1">
      <alignment horizontal="center" vertical="center" wrapText="1"/>
    </xf>
    <xf numFmtId="0" fontId="59" fillId="0" borderId="11" xfId="0" applyFont="1" applyFill="1" applyBorder="1" applyAlignment="1">
      <alignment horizontal="center" vertical="center" wrapText="1"/>
    </xf>
    <xf numFmtId="0" fontId="38" fillId="2" borderId="1" xfId="0" applyFont="1" applyFill="1" applyBorder="1" applyAlignment="1">
      <alignment vertical="top" wrapText="1"/>
    </xf>
    <xf numFmtId="0" fontId="39" fillId="2" borderId="1" xfId="0" applyFont="1" applyFill="1" applyBorder="1" applyAlignment="1">
      <alignment vertical="top" wrapText="1"/>
    </xf>
    <xf numFmtId="0" fontId="8" fillId="2" borderId="1" xfId="0" applyFont="1" applyFill="1" applyBorder="1" applyAlignment="1">
      <alignment vertical="top" wrapText="1"/>
    </xf>
    <xf numFmtId="0" fontId="42" fillId="0" borderId="1" xfId="0" applyFont="1" applyBorder="1" applyAlignment="1">
      <alignment vertical="top" wrapText="1"/>
    </xf>
    <xf numFmtId="0" fontId="45" fillId="0" borderId="1" xfId="0" applyFont="1" applyBorder="1" applyAlignment="1">
      <alignment vertical="top" wrapText="1"/>
    </xf>
    <xf numFmtId="0" fontId="46" fillId="0" borderId="1" xfId="0" applyFont="1" applyBorder="1" applyAlignment="1">
      <alignment horizontal="center" vertical="top" wrapText="1"/>
    </xf>
    <xf numFmtId="0" fontId="42" fillId="0" borderId="1" xfId="0" applyFont="1" applyBorder="1" applyAlignment="1">
      <alignment horizontal="center" vertical="center" wrapText="1"/>
    </xf>
    <xf numFmtId="1" fontId="33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" fontId="43" fillId="0" borderId="1" xfId="0" applyNumberFormat="1" applyFont="1" applyBorder="1" applyAlignment="1">
      <alignment horizontal="center" vertical="top" wrapText="1"/>
    </xf>
    <xf numFmtId="1" fontId="8" fillId="0" borderId="1" xfId="0" applyNumberFormat="1" applyFont="1" applyBorder="1" applyAlignment="1">
      <alignment horizontal="center" vertical="top" wrapText="1"/>
    </xf>
    <xf numFmtId="0" fontId="45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wrapText="1"/>
    </xf>
    <xf numFmtId="0" fontId="61" fillId="0" borderId="0" xfId="0" applyFont="1" applyFill="1" applyBorder="1" applyAlignment="1">
      <alignment wrapText="1"/>
    </xf>
    <xf numFmtId="1" fontId="47" fillId="0" borderId="9" xfId="0" applyNumberFormat="1" applyFont="1" applyBorder="1" applyAlignment="1">
      <alignment horizontal="center" vertical="center" wrapText="1"/>
    </xf>
    <xf numFmtId="0" fontId="21" fillId="0" borderId="0" xfId="0" applyFont="1" applyFill="1" applyAlignment="1"/>
    <xf numFmtId="0" fontId="4" fillId="0" borderId="1" xfId="0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/>
    </xf>
    <xf numFmtId="1" fontId="49" fillId="0" borderId="1" xfId="7" applyNumberFormat="1" applyFill="1" applyBorder="1" applyAlignment="1">
      <alignment horizontal="center" vertical="center"/>
    </xf>
    <xf numFmtId="1" fontId="57" fillId="0" borderId="1" xfId="0" applyNumberFormat="1" applyFont="1" applyFill="1" applyBorder="1" applyAlignment="1">
      <alignment horizontal="center" vertical="center"/>
    </xf>
    <xf numFmtId="1" fontId="58" fillId="0" borderId="1" xfId="7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wrapText="1"/>
    </xf>
    <xf numFmtId="0" fontId="59" fillId="0" borderId="0" xfId="0" applyFont="1" applyFill="1" applyAlignment="1">
      <alignment horizontal="center" vertical="center" wrapText="1"/>
    </xf>
    <xf numFmtId="0" fontId="59" fillId="0" borderId="11" xfId="0" applyFont="1" applyFill="1" applyBorder="1" applyAlignment="1">
      <alignment horizontal="center" vertical="center" wrapText="1"/>
    </xf>
    <xf numFmtId="0" fontId="21" fillId="0" borderId="0" xfId="0" applyFont="1" applyFill="1" applyAlignment="1">
      <alignment horizontal="center" wrapText="1"/>
    </xf>
    <xf numFmtId="0" fontId="5" fillId="0" borderId="9" xfId="0" applyFont="1" applyBorder="1" applyAlignment="1">
      <alignment horizontal="center" wrapText="1"/>
    </xf>
    <xf numFmtId="0" fontId="0" fillId="0" borderId="41" xfId="0" applyFont="1" applyBorder="1" applyAlignment="1">
      <alignment horizontal="center" wrapText="1"/>
    </xf>
    <xf numFmtId="0" fontId="0" fillId="0" borderId="10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5" fillId="0" borderId="51" xfId="0" applyFont="1" applyBorder="1" applyAlignment="1">
      <alignment horizontal="center" wrapText="1"/>
    </xf>
    <xf numFmtId="0" fontId="5" fillId="0" borderId="15" xfId="0" applyFont="1" applyBorder="1" applyAlignment="1">
      <alignment horizontal="center" wrapText="1"/>
    </xf>
    <xf numFmtId="0" fontId="29" fillId="0" borderId="2" xfId="0" applyFont="1" applyFill="1" applyBorder="1" applyAlignment="1">
      <alignment wrapText="1"/>
    </xf>
    <xf numFmtId="0" fontId="29" fillId="0" borderId="51" xfId="0" applyFont="1" applyFill="1" applyBorder="1" applyAlignment="1">
      <alignment wrapText="1"/>
    </xf>
    <xf numFmtId="0" fontId="29" fillId="0" borderId="15" xfId="0" applyFont="1" applyFill="1" applyBorder="1" applyAlignment="1">
      <alignment wrapText="1"/>
    </xf>
    <xf numFmtId="0" fontId="22" fillId="0" borderId="2" xfId="0" applyFont="1" applyFill="1" applyBorder="1" applyAlignment="1">
      <alignment horizontal="center" wrapText="1"/>
    </xf>
    <xf numFmtId="0" fontId="22" fillId="0" borderId="51" xfId="0" applyFont="1" applyFill="1" applyBorder="1" applyAlignment="1">
      <alignment horizontal="center" wrapText="1"/>
    </xf>
    <xf numFmtId="0" fontId="22" fillId="0" borderId="15" xfId="0" applyFont="1" applyFill="1" applyBorder="1" applyAlignment="1">
      <alignment horizontal="center" wrapText="1"/>
    </xf>
    <xf numFmtId="0" fontId="24" fillId="0" borderId="2" xfId="0" applyFont="1" applyFill="1" applyBorder="1" applyAlignment="1">
      <alignment wrapText="1"/>
    </xf>
    <xf numFmtId="0" fontId="24" fillId="0" borderId="51" xfId="0" applyFont="1" applyFill="1" applyBorder="1" applyAlignment="1">
      <alignment wrapText="1"/>
    </xf>
    <xf numFmtId="0" fontId="24" fillId="0" borderId="15" xfId="0" applyFont="1" applyFill="1" applyBorder="1" applyAlignment="1">
      <alignment wrapText="1"/>
    </xf>
    <xf numFmtId="0" fontId="23" fillId="0" borderId="41" xfId="0" applyFont="1" applyFill="1" applyBorder="1" applyAlignment="1">
      <alignment horizontal="left" wrapText="1"/>
    </xf>
    <xf numFmtId="0" fontId="23" fillId="0" borderId="34" xfId="0" applyFont="1" applyFill="1" applyBorder="1" applyAlignment="1">
      <alignment horizontal="left" wrapText="1"/>
    </xf>
    <xf numFmtId="0" fontId="23" fillId="0" borderId="0" xfId="0" applyFont="1" applyFill="1" applyBorder="1" applyAlignment="1">
      <alignment horizontal="left" wrapText="1"/>
    </xf>
    <xf numFmtId="0" fontId="23" fillId="0" borderId="35" xfId="0" applyFont="1" applyFill="1" applyBorder="1" applyAlignment="1">
      <alignment horizontal="left" wrapText="1"/>
    </xf>
    <xf numFmtId="0" fontId="24" fillId="0" borderId="1" xfId="0" applyFont="1" applyFill="1" applyBorder="1" applyAlignment="1">
      <alignment horizontal="center" vertical="center" wrapText="1"/>
    </xf>
    <xf numFmtId="0" fontId="23" fillId="0" borderId="34" xfId="0" applyFont="1" applyFill="1" applyBorder="1" applyAlignment="1">
      <alignment wrapText="1"/>
    </xf>
    <xf numFmtId="0" fontId="23" fillId="0" borderId="0" xfId="0" applyFont="1" applyFill="1" applyBorder="1" applyAlignment="1">
      <alignment wrapText="1"/>
    </xf>
    <xf numFmtId="0" fontId="25" fillId="0" borderId="1" xfId="0" applyFont="1" applyFill="1" applyBorder="1" applyAlignment="1">
      <alignment horizontal="left" vertical="center" wrapText="1"/>
    </xf>
    <xf numFmtId="0" fontId="3" fillId="0" borderId="44" xfId="0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 wrapText="1"/>
    </xf>
    <xf numFmtId="0" fontId="19" fillId="0" borderId="26" xfId="0" applyFont="1" applyFill="1" applyBorder="1" applyAlignment="1">
      <alignment horizontal="center" vertical="center" wrapText="1"/>
    </xf>
    <xf numFmtId="0" fontId="19" fillId="0" borderId="31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center" vertical="center" wrapText="1"/>
    </xf>
    <xf numFmtId="0" fontId="3" fillId="0" borderId="37" xfId="0" applyFont="1" applyFill="1" applyBorder="1" applyAlignment="1">
      <alignment horizontal="center" vertical="center" wrapText="1"/>
    </xf>
    <xf numFmtId="0" fontId="3" fillId="0" borderId="38" xfId="0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center" vertical="center" wrapText="1"/>
    </xf>
    <xf numFmtId="0" fontId="3" fillId="0" borderId="40" xfId="0" applyFont="1" applyFill="1" applyBorder="1" applyAlignment="1">
      <alignment horizontal="center" vertical="center" wrapText="1"/>
    </xf>
    <xf numFmtId="0" fontId="3" fillId="0" borderId="41" xfId="0" applyFont="1" applyFill="1" applyBorder="1" applyAlignment="1">
      <alignment horizontal="center" vertical="center" wrapText="1"/>
    </xf>
    <xf numFmtId="0" fontId="3" fillId="0" borderId="42" xfId="0" applyFont="1" applyFill="1" applyBorder="1" applyAlignment="1">
      <alignment horizontal="center" vertical="center" wrapText="1"/>
    </xf>
    <xf numFmtId="0" fontId="59" fillId="0" borderId="34" xfId="0" applyFont="1" applyFill="1" applyBorder="1" applyAlignment="1">
      <alignment horizontal="center" vertical="center" wrapText="1"/>
    </xf>
    <xf numFmtId="0" fontId="59" fillId="0" borderId="0" xfId="0" applyFont="1" applyFill="1" applyAlignment="1">
      <alignment horizontal="center" vertical="center" wrapText="1"/>
    </xf>
    <xf numFmtId="0" fontId="59" fillId="0" borderId="13" xfId="0" applyFont="1" applyFill="1" applyBorder="1" applyAlignment="1">
      <alignment horizontal="center" vertical="center" wrapText="1"/>
    </xf>
    <xf numFmtId="0" fontId="59" fillId="0" borderId="11" xfId="0" applyFont="1" applyFill="1" applyBorder="1" applyAlignment="1">
      <alignment horizontal="center" vertical="center" wrapText="1"/>
    </xf>
    <xf numFmtId="0" fontId="21" fillId="0" borderId="0" xfId="0" applyFont="1" applyFill="1" applyAlignment="1">
      <alignment horizontal="center" wrapText="1"/>
    </xf>
    <xf numFmtId="0" fontId="30" fillId="0" borderId="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10" xfId="0" applyFont="1" applyBorder="1" applyAlignment="1">
      <alignment horizontal="center" wrapText="1"/>
    </xf>
    <xf numFmtId="0" fontId="3" fillId="0" borderId="9" xfId="0" applyFont="1" applyFill="1" applyBorder="1" applyAlignment="1">
      <alignment horizontal="center" wrapText="1"/>
    </xf>
    <xf numFmtId="0" fontId="3" fillId="0" borderId="41" xfId="0" applyFont="1" applyFill="1" applyBorder="1" applyAlignment="1">
      <alignment horizontal="center" wrapText="1"/>
    </xf>
    <xf numFmtId="0" fontId="3" fillId="0" borderId="10" xfId="0" applyFont="1" applyFill="1" applyBorder="1" applyAlignment="1">
      <alignment horizont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4" fillId="0" borderId="34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4" fillId="0" borderId="13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21" fillId="0" borderId="0" xfId="0" applyFont="1" applyAlignment="1">
      <alignment horizontal="center" wrapText="1"/>
    </xf>
    <xf numFmtId="0" fontId="21" fillId="0" borderId="11" xfId="0" applyFont="1" applyBorder="1" applyAlignment="1">
      <alignment horizontal="center" wrapText="1"/>
    </xf>
    <xf numFmtId="0" fontId="29" fillId="0" borderId="0" xfId="0" applyFont="1" applyAlignment="1">
      <alignment horizontal="center" wrapText="1"/>
    </xf>
    <xf numFmtId="0" fontId="22" fillId="0" borderId="0" xfId="0" applyFont="1" applyAlignment="1">
      <alignment horizontal="center" wrapText="1"/>
    </xf>
    <xf numFmtId="0" fontId="25" fillId="0" borderId="0" xfId="0" applyFont="1" applyAlignment="1">
      <alignment horizontal="center" wrapText="1"/>
    </xf>
    <xf numFmtId="0" fontId="23" fillId="0" borderId="11" xfId="0" applyFont="1" applyBorder="1" applyAlignment="1">
      <alignment horizontal="center" wrapText="1"/>
    </xf>
    <xf numFmtId="0" fontId="31" fillId="7" borderId="0" xfId="0" applyFont="1" applyFill="1" applyAlignment="1">
      <alignment horizontal="center" wrapText="1"/>
    </xf>
    <xf numFmtId="0" fontId="23" fillId="0" borderId="0" xfId="0" applyFont="1" applyBorder="1" applyAlignment="1">
      <alignment horizontal="center" wrapText="1"/>
    </xf>
    <xf numFmtId="0" fontId="31" fillId="6" borderId="1" xfId="0" applyFont="1" applyFill="1" applyBorder="1" applyAlignment="1">
      <alignment horizontal="center" wrapText="1"/>
    </xf>
    <xf numFmtId="0" fontId="24" fillId="0" borderId="1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wrapText="1"/>
    </xf>
    <xf numFmtId="0" fontId="36" fillId="0" borderId="46" xfId="6" applyFont="1" applyBorder="1" applyAlignment="1">
      <alignment horizontal="center" vertical="center"/>
    </xf>
    <xf numFmtId="0" fontId="36" fillId="0" borderId="52" xfId="6" applyFont="1" applyBorder="1" applyAlignment="1">
      <alignment horizontal="center" vertical="center"/>
    </xf>
    <xf numFmtId="0" fontId="36" fillId="0" borderId="53" xfId="6" applyFont="1" applyBorder="1" applyAlignment="1">
      <alignment horizontal="center" vertical="center"/>
    </xf>
    <xf numFmtId="0" fontId="42" fillId="0" borderId="1" xfId="0" applyFont="1" applyBorder="1" applyAlignment="1">
      <alignment horizontal="center" vertical="top" wrapText="1"/>
    </xf>
    <xf numFmtId="0" fontId="38" fillId="2" borderId="1" xfId="0" applyFont="1" applyFill="1" applyBorder="1" applyAlignment="1">
      <alignment vertical="top" wrapText="1"/>
    </xf>
    <xf numFmtId="0" fontId="39" fillId="2" borderId="1" xfId="0" applyFont="1" applyFill="1" applyBorder="1" applyAlignment="1">
      <alignment vertical="top" wrapText="1"/>
    </xf>
    <xf numFmtId="0" fontId="8" fillId="2" borderId="1" xfId="0" applyFont="1" applyFill="1" applyBorder="1" applyAlignment="1">
      <alignment vertical="top" wrapText="1"/>
    </xf>
    <xf numFmtId="0" fontId="42" fillId="0" borderId="1" xfId="0" applyFont="1" applyBorder="1" applyAlignment="1">
      <alignment vertical="top" wrapText="1"/>
    </xf>
    <xf numFmtId="0" fontId="38" fillId="2" borderId="10" xfId="0" applyFont="1" applyFill="1" applyBorder="1" applyAlignment="1">
      <alignment vertical="top" wrapText="1"/>
    </xf>
    <xf numFmtId="0" fontId="33" fillId="0" borderId="1" xfId="0" applyFont="1" applyBorder="1" applyAlignment="1">
      <alignment horizontal="center" wrapText="1"/>
    </xf>
    <xf numFmtId="0" fontId="38" fillId="2" borderId="27" xfId="0" applyFont="1" applyFill="1" applyBorder="1" applyAlignment="1">
      <alignment vertical="top" wrapText="1"/>
    </xf>
    <xf numFmtId="0" fontId="38" fillId="2" borderId="31" xfId="0" applyFont="1" applyFill="1" applyBorder="1" applyAlignment="1">
      <alignment vertical="top" wrapText="1"/>
    </xf>
    <xf numFmtId="0" fontId="39" fillId="2" borderId="55" xfId="0" applyFont="1" applyFill="1" applyBorder="1" applyAlignment="1">
      <alignment vertical="top" wrapText="1"/>
    </xf>
    <xf numFmtId="0" fontId="39" fillId="2" borderId="0" xfId="0" applyFont="1" applyFill="1" applyBorder="1" applyAlignment="1">
      <alignment vertical="top" wrapText="1"/>
    </xf>
    <xf numFmtId="0" fontId="8" fillId="2" borderId="50" xfId="0" applyFont="1" applyFill="1" applyBorder="1" applyAlignment="1">
      <alignment vertical="top" wrapText="1"/>
    </xf>
    <xf numFmtId="0" fontId="8" fillId="2" borderId="56" xfId="0" applyFont="1" applyFill="1" applyBorder="1" applyAlignment="1">
      <alignment vertical="top" wrapText="1"/>
    </xf>
    <xf numFmtId="0" fontId="42" fillId="0" borderId="48" xfId="0" applyFont="1" applyBorder="1" applyAlignment="1">
      <alignment vertical="top" wrapText="1"/>
    </xf>
    <xf numFmtId="0" fontId="42" fillId="0" borderId="49" xfId="0" applyFont="1" applyBorder="1" applyAlignment="1">
      <alignment vertical="top" wrapText="1"/>
    </xf>
    <xf numFmtId="0" fontId="42" fillId="0" borderId="5" xfId="0" applyFont="1" applyBorder="1" applyAlignment="1">
      <alignment vertical="top" wrapText="1"/>
    </xf>
    <xf numFmtId="0" fontId="42" fillId="0" borderId="26" xfId="0" applyFont="1" applyBorder="1" applyAlignment="1">
      <alignment horizontal="center" vertical="top" wrapText="1"/>
    </xf>
    <xf numFmtId="0" fontId="42" fillId="0" borderId="36" xfId="0" applyFont="1" applyBorder="1" applyAlignment="1">
      <alignment horizontal="center" vertical="top" wrapText="1"/>
    </xf>
    <xf numFmtId="0" fontId="42" fillId="0" borderId="8" xfId="0" applyFont="1" applyBorder="1" applyAlignment="1">
      <alignment horizontal="center" vertical="top" wrapText="1"/>
    </xf>
    <xf numFmtId="0" fontId="38" fillId="2" borderId="3" xfId="0" applyFont="1" applyFill="1" applyBorder="1" applyAlignment="1">
      <alignment vertical="top" wrapText="1"/>
    </xf>
    <xf numFmtId="0" fontId="39" fillId="2" borderId="6" xfId="0" applyFont="1" applyFill="1" applyBorder="1" applyAlignment="1">
      <alignment vertical="top" wrapText="1"/>
    </xf>
    <xf numFmtId="0" fontId="8" fillId="2" borderId="4" xfId="0" applyFont="1" applyFill="1" applyBorder="1" applyAlignment="1">
      <alignment vertical="top" wrapText="1"/>
    </xf>
    <xf numFmtId="0" fontId="42" fillId="0" borderId="27" xfId="0" applyFont="1" applyBorder="1" applyAlignment="1">
      <alignment vertical="top" wrapText="1"/>
    </xf>
    <xf numFmtId="0" fontId="42" fillId="0" borderId="55" xfId="0" applyFont="1" applyBorder="1" applyAlignment="1">
      <alignment vertical="top" wrapText="1"/>
    </xf>
    <xf numFmtId="0" fontId="42" fillId="0" borderId="50" xfId="0" applyFont="1" applyBorder="1" applyAlignment="1">
      <alignment vertical="top" wrapText="1"/>
    </xf>
    <xf numFmtId="0" fontId="33" fillId="0" borderId="10" xfId="0" applyFont="1" applyBorder="1" applyAlignment="1">
      <alignment horizontal="center" wrapText="1"/>
    </xf>
    <xf numFmtId="0" fontId="42" fillId="0" borderId="56" xfId="0" applyFont="1" applyBorder="1" applyAlignment="1">
      <alignment horizontal="center" vertical="top" wrapText="1"/>
    </xf>
    <xf numFmtId="0" fontId="42" fillId="0" borderId="4" xfId="0" applyFont="1" applyBorder="1" applyAlignment="1">
      <alignment horizontal="center" vertical="top" wrapText="1"/>
    </xf>
    <xf numFmtId="0" fontId="21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center" wrapText="1"/>
    </xf>
    <xf numFmtId="2" fontId="23" fillId="0" borderId="0" xfId="0" applyNumberFormat="1" applyFont="1" applyAlignment="1">
      <alignment horizontal="right" vertical="center" wrapText="1"/>
    </xf>
    <xf numFmtId="0" fontId="10" fillId="0" borderId="48" xfId="0" applyFont="1" applyBorder="1" applyAlignment="1">
      <alignment horizontal="center" vertical="top" wrapText="1"/>
    </xf>
    <xf numFmtId="0" fontId="10" fillId="0" borderId="49" xfId="0" applyFont="1" applyBorder="1" applyAlignment="1">
      <alignment horizontal="center" vertical="top" wrapText="1"/>
    </xf>
    <xf numFmtId="0" fontId="10" fillId="0" borderId="4" xfId="0" applyFont="1" applyBorder="1" applyAlignment="1">
      <alignment horizontal="center" vertical="top" wrapText="1"/>
    </xf>
    <xf numFmtId="0" fontId="11" fillId="0" borderId="48" xfId="0" applyFont="1" applyBorder="1" applyAlignment="1">
      <alignment horizontal="center" vertical="top" wrapText="1"/>
    </xf>
    <xf numFmtId="0" fontId="11" fillId="0" borderId="49" xfId="0" applyFont="1" applyBorder="1" applyAlignment="1">
      <alignment horizontal="center" vertical="top" wrapText="1"/>
    </xf>
    <xf numFmtId="0" fontId="11" fillId="0" borderId="5" xfId="0" applyFont="1" applyBorder="1" applyAlignment="1">
      <alignment horizontal="center" vertical="top" wrapText="1"/>
    </xf>
    <xf numFmtId="0" fontId="10" fillId="0" borderId="46" xfId="0" applyFont="1" applyBorder="1" applyAlignment="1">
      <alignment horizontal="center" vertical="top" wrapText="1"/>
    </xf>
    <xf numFmtId="0" fontId="10" fillId="0" borderId="47" xfId="0" applyFont="1" applyBorder="1" applyAlignment="1">
      <alignment horizontal="center" vertical="top" wrapText="1"/>
    </xf>
    <xf numFmtId="0" fontId="10" fillId="0" borderId="48" xfId="0" applyFont="1" applyBorder="1" applyAlignment="1">
      <alignment vertical="top" wrapText="1"/>
    </xf>
    <xf numFmtId="0" fontId="10" fillId="0" borderId="49" xfId="0" applyFont="1" applyBorder="1" applyAlignment="1">
      <alignment vertical="top" wrapText="1"/>
    </xf>
    <xf numFmtId="0" fontId="10" fillId="0" borderId="5" xfId="0" applyFont="1" applyBorder="1" applyAlignment="1">
      <alignment vertical="top" wrapText="1"/>
    </xf>
    <xf numFmtId="0" fontId="10" fillId="0" borderId="50" xfId="0" applyFont="1" applyBorder="1" applyAlignment="1">
      <alignment horizontal="center" vertical="top" wrapText="1"/>
    </xf>
    <xf numFmtId="0" fontId="10" fillId="0" borderId="26" xfId="0" applyFont="1" applyBorder="1" applyAlignment="1">
      <alignment horizontal="center" vertical="top" wrapText="1"/>
    </xf>
    <xf numFmtId="0" fontId="10" fillId="0" borderId="36" xfId="0" applyFont="1" applyBorder="1" applyAlignment="1">
      <alignment horizontal="center" vertical="top" wrapText="1"/>
    </xf>
    <xf numFmtId="0" fontId="10" fillId="0" borderId="8" xfId="0" applyFont="1" applyBorder="1" applyAlignment="1">
      <alignment horizontal="center" vertical="top" wrapText="1"/>
    </xf>
    <xf numFmtId="0" fontId="10" fillId="0" borderId="26" xfId="0" applyFont="1" applyBorder="1" applyAlignment="1">
      <alignment vertical="top" wrapText="1"/>
    </xf>
    <xf numFmtId="0" fontId="10" fillId="0" borderId="8" xfId="0" applyFont="1" applyBorder="1" applyAlignment="1">
      <alignment vertical="top" wrapText="1"/>
    </xf>
    <xf numFmtId="0" fontId="10" fillId="0" borderId="27" xfId="0" applyFont="1" applyBorder="1" applyAlignment="1">
      <alignment horizontal="center" vertical="top" wrapText="1"/>
    </xf>
    <xf numFmtId="0" fontId="10" fillId="0" borderId="3" xfId="0" applyFont="1" applyBorder="1" applyAlignment="1">
      <alignment horizontal="center" vertical="top" wrapText="1"/>
    </xf>
    <xf numFmtId="0" fontId="8" fillId="0" borderId="26" xfId="0" applyFont="1" applyBorder="1" applyAlignment="1">
      <alignment horizontal="center" vertical="top" wrapText="1"/>
    </xf>
    <xf numFmtId="0" fontId="8" fillId="0" borderId="8" xfId="0" applyFont="1" applyBorder="1" applyAlignment="1">
      <alignment horizontal="center" vertical="top" wrapText="1"/>
    </xf>
    <xf numFmtId="0" fontId="10" fillId="0" borderId="5" xfId="0" applyFont="1" applyBorder="1" applyAlignment="1">
      <alignment horizontal="center" vertical="top" wrapText="1"/>
    </xf>
    <xf numFmtId="0" fontId="9" fillId="0" borderId="26" xfId="0" applyFont="1" applyBorder="1" applyAlignment="1">
      <alignment horizontal="right" vertical="top" wrapText="1"/>
    </xf>
    <xf numFmtId="0" fontId="9" fillId="0" borderId="8" xfId="0" applyFont="1" applyBorder="1" applyAlignment="1">
      <alignment horizontal="right" vertical="top" wrapText="1"/>
    </xf>
    <xf numFmtId="0" fontId="9" fillId="0" borderId="26" xfId="0" applyFont="1" applyBorder="1" applyAlignment="1">
      <alignment vertical="top" wrapText="1"/>
    </xf>
    <xf numFmtId="0" fontId="9" fillId="0" borderId="8" xfId="0" applyFont="1" applyBorder="1" applyAlignment="1">
      <alignment vertical="top" wrapText="1"/>
    </xf>
    <xf numFmtId="0" fontId="9" fillId="0" borderId="27" xfId="0" applyFont="1" applyBorder="1" applyAlignment="1">
      <alignment vertical="top" wrapText="1"/>
    </xf>
    <xf numFmtId="0" fontId="9" fillId="0" borderId="3" xfId="0" applyFont="1" applyBorder="1" applyAlignment="1">
      <alignment vertical="top" wrapText="1"/>
    </xf>
    <xf numFmtId="0" fontId="9" fillId="0" borderId="50" xfId="0" applyFont="1" applyBorder="1" applyAlignment="1">
      <alignment vertical="top" wrapText="1"/>
    </xf>
    <xf numFmtId="0" fontId="9" fillId="0" borderId="4" xfId="0" applyFont="1" applyBorder="1" applyAlignment="1">
      <alignment vertical="top" wrapText="1"/>
    </xf>
    <xf numFmtId="0" fontId="9" fillId="2" borderId="26" xfId="0" applyFont="1" applyFill="1" applyBorder="1" applyAlignment="1">
      <alignment vertical="top" wrapText="1"/>
    </xf>
    <xf numFmtId="0" fontId="9" fillId="2" borderId="36" xfId="0" applyFont="1" applyFill="1" applyBorder="1" applyAlignment="1">
      <alignment vertical="top" wrapText="1"/>
    </xf>
    <xf numFmtId="0" fontId="9" fillId="2" borderId="8" xfId="0" applyFont="1" applyFill="1" applyBorder="1" applyAlignment="1">
      <alignment vertical="top" wrapText="1"/>
    </xf>
    <xf numFmtId="0" fontId="9" fillId="0" borderId="48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center" vertical="top" wrapText="1"/>
    </xf>
    <xf numFmtId="0" fontId="9" fillId="0" borderId="36" xfId="0" applyFont="1" applyBorder="1" applyAlignment="1">
      <alignment vertical="top" wrapText="1"/>
    </xf>
    <xf numFmtId="0" fontId="9" fillId="0" borderId="26" xfId="0" applyFont="1" applyBorder="1" applyAlignment="1">
      <alignment horizontal="center" vertical="top" wrapText="1"/>
    </xf>
    <xf numFmtId="0" fontId="9" fillId="0" borderId="36" xfId="0" applyFont="1" applyBorder="1" applyAlignment="1">
      <alignment horizontal="center" vertical="top" wrapText="1"/>
    </xf>
    <xf numFmtId="0" fontId="9" fillId="0" borderId="8" xfId="0" applyFont="1" applyBorder="1" applyAlignment="1">
      <alignment horizontal="center" vertical="top" wrapText="1"/>
    </xf>
    <xf numFmtId="0" fontId="21" fillId="0" borderId="0" xfId="0" applyFont="1" applyFill="1" applyBorder="1" applyAlignment="1">
      <alignment horizontal="center" wrapText="1"/>
    </xf>
    <xf numFmtId="0" fontId="0" fillId="0" borderId="0" xfId="0" applyFill="1" applyBorder="1" applyAlignment="1">
      <alignment horizontal="center" wrapText="1"/>
    </xf>
    <xf numFmtId="0" fontId="21" fillId="0" borderId="0" xfId="0" applyFont="1" applyFill="1" applyBorder="1" applyAlignment="1"/>
    <xf numFmtId="0" fontId="15" fillId="0" borderId="0" xfId="0" applyFont="1" applyFill="1" applyBorder="1" applyAlignment="1">
      <alignment horizontal="center" vertical="center" wrapText="1"/>
    </xf>
    <xf numFmtId="0" fontId="60" fillId="0" borderId="0" xfId="1" applyFont="1" applyBorder="1" applyAlignment="1">
      <alignment horizontal="center" wrapText="1"/>
    </xf>
    <xf numFmtId="0" fontId="26" fillId="0" borderId="0" xfId="0" applyFont="1" applyFill="1" applyBorder="1" applyAlignment="1">
      <alignment horizontal="center" wrapText="1"/>
    </xf>
    <xf numFmtId="0" fontId="59" fillId="0" borderId="0" xfId="1" applyFont="1" applyBorder="1" applyAlignment="1">
      <alignment horizontal="center" wrapText="1"/>
    </xf>
    <xf numFmtId="1" fontId="15" fillId="0" borderId="0" xfId="0" applyNumberFormat="1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3" fillId="0" borderId="55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60" xfId="0" applyFont="1" applyFill="1" applyBorder="1" applyAlignment="1">
      <alignment horizontal="center" vertical="center" wrapText="1"/>
    </xf>
    <xf numFmtId="0" fontId="3" fillId="0" borderId="35" xfId="0" applyFont="1" applyFill="1" applyBorder="1" applyAlignment="1">
      <alignment horizontal="center" vertical="center" wrapText="1"/>
    </xf>
    <xf numFmtId="0" fontId="3" fillId="0" borderId="45" xfId="0" applyFont="1" applyFill="1" applyBorder="1" applyAlignment="1">
      <alignment horizontal="center" vertical="center" wrapText="1"/>
    </xf>
  </cellXfs>
  <cellStyles count="8">
    <cellStyle name="Neutral" xfId="7" builtinId="28"/>
    <cellStyle name="Normal" xfId="0" builtinId="0"/>
    <cellStyle name="Normal 2" xfId="1"/>
    <cellStyle name="Normal 3" xfId="2"/>
    <cellStyle name="Normal 4" xfId="3"/>
    <cellStyle name="Normal 5" xfId="4"/>
    <cellStyle name="Normal 6" xfId="5"/>
    <cellStyle name="Normal 7" xfId="6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lang="en-US" sz="1400" b="0" i="0" u="none" strike="noStrike" baseline="0">
              <a:solidFill>
                <a:srgbClr val="333333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5794049878086914E-2"/>
          <c:y val="0.14802655354799649"/>
          <c:w val="0.91416404800249751"/>
          <c:h val="0.7500012046431855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'TEST -CO '!$O$137</c:f>
              <c:strCache>
                <c:ptCount val="1"/>
                <c:pt idx="0">
                  <c:v>IA MARKS ATTAINMENT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cat>
            <c:strRef>
              <c:f>'TEST -CO '!$P$136:$U$136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'TEST -CO '!$P$137:$U$137</c:f>
              <c:numCache>
                <c:formatCode>0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AE-487A-9AB3-B143E58ED0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4366336"/>
        <c:axId val="94835072"/>
      </c:barChart>
      <c:catAx>
        <c:axId val="943663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lang="en-US"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94835072"/>
        <c:crosses val="autoZero"/>
        <c:auto val="1"/>
        <c:lblAlgn val="ctr"/>
        <c:lblOffset val="100"/>
        <c:noMultiLvlLbl val="0"/>
      </c:catAx>
      <c:valAx>
        <c:axId val="948350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lang="en-US"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943663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lang="en-US"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ASSIGNMEENT  MARKS CO ATTAINMENT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7.965866130274693E-2"/>
          <c:y val="0.13953488372093109"/>
          <c:w val="0.89900489184528076"/>
          <c:h val="0.6860465116279069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'Assignment CO '!$O$136</c:f>
              <c:strCache>
                <c:ptCount val="1"/>
                <c:pt idx="0">
                  <c:v>ASSIGNMEENT  MARKS ATTAINMENT</c:v>
                </c:pt>
              </c:strCache>
            </c:strRef>
          </c:tx>
          <c:invertIfNegative val="0"/>
          <c:cat>
            <c:strRef>
              <c:f>'Assignment CO '!$P$135:$U$135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5">
                  <c:v>CO5</c:v>
                </c:pt>
              </c:strCache>
            </c:strRef>
          </c:cat>
          <c:val>
            <c:numRef>
              <c:f>'Assignment CO '!$P$136:$U$136</c:f>
              <c:numCache>
                <c:formatCode>0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A61-42CB-B66A-0687FBC4EF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7493376"/>
        <c:axId val="97495296"/>
      </c:barChart>
      <c:catAx>
        <c:axId val="974933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US"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COs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en-US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97495296"/>
        <c:crosses val="autoZero"/>
        <c:auto val="1"/>
        <c:lblAlgn val="ctr"/>
        <c:lblOffset val="100"/>
        <c:noMultiLvlLbl val="0"/>
      </c:catAx>
      <c:valAx>
        <c:axId val="9749529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lang="en-US"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% attainment</a:t>
                </a:r>
              </a:p>
            </c:rich>
          </c:tx>
          <c:overlay val="0"/>
        </c:title>
        <c:numFmt formatCode="0" sourceLinked="1"/>
        <c:majorTickMark val="out"/>
        <c:minorTickMark val="none"/>
        <c:tickLblPos val="nextTo"/>
        <c:txPr>
          <a:bodyPr rot="0" vert="horz"/>
          <a:lstStyle/>
          <a:p>
            <a:pPr>
              <a:defRPr lang="en-US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97493376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000000000000333" l="0.70000000000000062" r="0.70000000000000062" t="0.75000000000000333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lang="en-US" sz="1400" b="0" i="0" u="none" strike="noStrike" baseline="0">
              <a:solidFill>
                <a:srgbClr val="333333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5437157929477121E-2"/>
          <c:y val="0.14851533014687349"/>
          <c:w val="0.91258090745446951"/>
          <c:h val="0.7491773320742219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'SEE-final exam CO'!$O$133</c:f>
              <c:strCache>
                <c:ptCount val="1"/>
                <c:pt idx="0">
                  <c:v>EXAMINATION MARKS ATTAINMENT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cat>
            <c:strRef>
              <c:f>'SEE-final exam CO'!$P$132:$U$132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'SEE-final exam CO'!$P$133:$U$133</c:f>
              <c:numCache>
                <c:formatCode>0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843-4C2F-86BE-193975344D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7675520"/>
        <c:axId val="97697792"/>
      </c:barChart>
      <c:catAx>
        <c:axId val="97675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lang="en-US"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97697792"/>
        <c:crosses val="autoZero"/>
        <c:auto val="1"/>
        <c:lblAlgn val="ctr"/>
        <c:lblOffset val="100"/>
        <c:noMultiLvlLbl val="0"/>
      </c:catAx>
      <c:valAx>
        <c:axId val="97697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lang="en-US"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976755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380622837370262"/>
          <c:y val="0.13898328089129011"/>
          <c:w val="0.8529411764705972"/>
          <c:h val="0.6338993543090530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'TOTAL CO '!$D$15</c:f>
              <c:strCache>
                <c:ptCount val="1"/>
                <c:pt idx="0">
                  <c:v>ATTAINMENT of COs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lang="en-US"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'TOTAL CO '!$E$14:$J$14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'TOTAL CO '!$E$15:$J$15</c:f>
              <c:numCache>
                <c:formatCode>0</c:formatCode>
                <c:ptCount val="5"/>
                <c:pt idx="0">
                  <c:v>73.12027491408935</c:v>
                </c:pt>
                <c:pt idx="1">
                  <c:v>64.185567010309285</c:v>
                </c:pt>
                <c:pt idx="2">
                  <c:v>76.900343642611688</c:v>
                </c:pt>
                <c:pt idx="3">
                  <c:v>67.621993127147775</c:v>
                </c:pt>
                <c:pt idx="4">
                  <c:v>83.085910652920958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20F-439C-9FCF-EB95BE8305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0"/>
        <c:axId val="120483840"/>
        <c:axId val="120485760"/>
      </c:barChart>
      <c:catAx>
        <c:axId val="1204838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US"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COS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en-US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20485760"/>
        <c:crosses val="autoZero"/>
        <c:auto val="1"/>
        <c:lblAlgn val="ctr"/>
        <c:lblOffset val="100"/>
        <c:noMultiLvlLbl val="0"/>
      </c:catAx>
      <c:valAx>
        <c:axId val="120485760"/>
        <c:scaling>
          <c:orientation val="minMax"/>
          <c:min val="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lang="en-US"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% Attainment</a:t>
                </a:r>
              </a:p>
            </c:rich>
          </c:tx>
          <c:layout/>
          <c:overlay val="0"/>
        </c:title>
        <c:numFmt formatCode="0" sourceLinked="1"/>
        <c:majorTickMark val="out"/>
        <c:minorTickMark val="none"/>
        <c:tickLblPos val="nextTo"/>
        <c:txPr>
          <a:bodyPr rot="0" vert="horz"/>
          <a:lstStyle/>
          <a:p>
            <a:pPr>
              <a:defRPr lang="en-US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2048384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5155709342560552"/>
          <c:y val="1.6949152542372881E-2"/>
          <c:w val="0.27854671280276838"/>
          <c:h val="8.1355932203389866E-2"/>
        </c:manualLayout>
      </c:layout>
      <c:overlay val="0"/>
      <c:txPr>
        <a:bodyPr/>
        <a:lstStyle/>
        <a:p>
          <a:pPr>
            <a:defRPr lang="en-US"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19050</xdr:colOff>
      <xdr:row>129</xdr:row>
      <xdr:rowOff>180975</xdr:rowOff>
    </xdr:from>
    <xdr:to>
      <xdr:col>12</xdr:col>
      <xdr:colOff>1028700</xdr:colOff>
      <xdr:row>143</xdr:row>
      <xdr:rowOff>9525</xdr:rowOff>
    </xdr:to>
    <xdr:graphicFrame macro="">
      <xdr:nvGraphicFramePr>
        <xdr:cNvPr id="11064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266700</xdr:colOff>
      <xdr:row>130</xdr:row>
      <xdr:rowOff>57150</xdr:rowOff>
    </xdr:from>
    <xdr:to>
      <xdr:col>13</xdr:col>
      <xdr:colOff>714375</xdr:colOff>
      <xdr:row>144</xdr:row>
      <xdr:rowOff>47625</xdr:rowOff>
    </xdr:to>
    <xdr:graphicFrame macro="">
      <xdr:nvGraphicFramePr>
        <xdr:cNvPr id="11271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28575</xdr:colOff>
      <xdr:row>126</xdr:row>
      <xdr:rowOff>19050</xdr:rowOff>
    </xdr:from>
    <xdr:to>
      <xdr:col>12</xdr:col>
      <xdr:colOff>457200</xdr:colOff>
      <xdr:row>138</xdr:row>
      <xdr:rowOff>76200</xdr:rowOff>
    </xdr:to>
    <xdr:graphicFrame macro="">
      <xdr:nvGraphicFramePr>
        <xdr:cNvPr id="119874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371475</xdr:colOff>
      <xdr:row>16</xdr:row>
      <xdr:rowOff>0</xdr:rowOff>
    </xdr:from>
    <xdr:to>
      <xdr:col>10</xdr:col>
      <xdr:colOff>276225</xdr:colOff>
      <xdr:row>33</xdr:row>
      <xdr:rowOff>57150</xdr:rowOff>
    </xdr:to>
    <xdr:graphicFrame macro="">
      <xdr:nvGraphicFramePr>
        <xdr:cNvPr id="11680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://chethan.rh/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/>
  <dimension ref="A1:I26"/>
  <sheetViews>
    <sheetView workbookViewId="0">
      <selection activeCell="D10" sqref="D10:D12"/>
    </sheetView>
  </sheetViews>
  <sheetFormatPr defaultRowHeight="12.75" x14ac:dyDescent="0.2"/>
  <cols>
    <col min="1" max="1" width="60" bestFit="1" customWidth="1"/>
    <col min="2" max="2" width="21.85546875" bestFit="1" customWidth="1"/>
    <col min="3" max="3" width="63.42578125" bestFit="1" customWidth="1"/>
    <col min="4" max="4" width="11" bestFit="1" customWidth="1"/>
    <col min="6" max="6" width="95.85546875" customWidth="1"/>
  </cols>
  <sheetData>
    <row r="1" spans="1:9" x14ac:dyDescent="0.2">
      <c r="A1" s="218" t="s">
        <v>522</v>
      </c>
      <c r="B1" s="218"/>
      <c r="C1" s="218"/>
      <c r="D1" s="218"/>
      <c r="E1" s="43"/>
    </row>
    <row r="2" spans="1:9" x14ac:dyDescent="0.2">
      <c r="A2" s="225" t="s">
        <v>537</v>
      </c>
      <c r="B2" s="226"/>
      <c r="C2" s="227"/>
      <c r="D2" s="218"/>
      <c r="E2" s="43"/>
    </row>
    <row r="3" spans="1:9" x14ac:dyDescent="0.2">
      <c r="A3" s="218" t="s">
        <v>523</v>
      </c>
      <c r="B3" s="218" t="s">
        <v>524</v>
      </c>
      <c r="C3" s="218"/>
      <c r="D3" s="218" t="s">
        <v>525</v>
      </c>
      <c r="E3" s="161"/>
      <c r="F3" s="161"/>
      <c r="G3" s="161"/>
      <c r="H3" s="161"/>
      <c r="I3" s="161"/>
    </row>
    <row r="4" spans="1:9" ht="25.5" x14ac:dyDescent="0.2">
      <c r="A4" s="218" t="s">
        <v>526</v>
      </c>
      <c r="B4" s="218" t="s">
        <v>527</v>
      </c>
      <c r="C4" s="20" t="s">
        <v>534</v>
      </c>
      <c r="D4" s="222" t="s">
        <v>527</v>
      </c>
      <c r="E4" s="161"/>
      <c r="F4" s="161"/>
      <c r="G4" s="161"/>
      <c r="H4" s="161"/>
      <c r="I4" s="161"/>
    </row>
    <row r="5" spans="1:9" ht="25.5" x14ac:dyDescent="0.2">
      <c r="A5" s="218"/>
      <c r="B5" s="218" t="s">
        <v>529</v>
      </c>
      <c r="C5" s="20" t="s">
        <v>535</v>
      </c>
      <c r="D5" s="223"/>
      <c r="E5" s="161"/>
      <c r="F5" s="162"/>
      <c r="G5" s="161"/>
      <c r="H5" s="161"/>
      <c r="I5" s="161"/>
    </row>
    <row r="6" spans="1:9" ht="25.5" x14ac:dyDescent="0.2">
      <c r="A6" s="218"/>
      <c r="B6" s="218" t="s">
        <v>528</v>
      </c>
      <c r="C6" s="20" t="s">
        <v>536</v>
      </c>
      <c r="D6" s="224"/>
      <c r="E6" s="161"/>
      <c r="F6" s="161"/>
      <c r="G6" s="161"/>
      <c r="H6" s="161"/>
      <c r="I6" s="161"/>
    </row>
    <row r="7" spans="1:9" ht="15.75" x14ac:dyDescent="0.25">
      <c r="A7" s="218"/>
      <c r="B7" s="218"/>
      <c r="C7" s="218"/>
      <c r="D7" s="218"/>
      <c r="E7" s="163"/>
      <c r="F7" s="164"/>
      <c r="G7" s="162"/>
      <c r="H7" s="162"/>
      <c r="I7" s="162"/>
    </row>
    <row r="8" spans="1:9" ht="15.75" x14ac:dyDescent="0.25">
      <c r="A8" s="218"/>
      <c r="B8" s="218"/>
      <c r="C8" s="218"/>
      <c r="D8" s="218"/>
      <c r="E8" s="163"/>
      <c r="F8" s="164"/>
      <c r="G8" s="162"/>
      <c r="H8" s="162"/>
      <c r="I8" s="162"/>
    </row>
    <row r="9" spans="1:9" ht="14.25" customHeight="1" x14ac:dyDescent="0.25">
      <c r="A9" s="218" t="s">
        <v>523</v>
      </c>
      <c r="B9" s="218" t="s">
        <v>524</v>
      </c>
      <c r="C9" s="218"/>
      <c r="D9" s="218" t="s">
        <v>525</v>
      </c>
      <c r="E9" s="163"/>
      <c r="F9" s="164"/>
      <c r="G9" s="162"/>
      <c r="H9" s="162"/>
      <c r="I9" s="162"/>
    </row>
    <row r="10" spans="1:9" ht="15.75" x14ac:dyDescent="0.25">
      <c r="A10" s="218" t="s">
        <v>530</v>
      </c>
      <c r="B10" s="218" t="s">
        <v>527</v>
      </c>
      <c r="C10" s="218" t="s">
        <v>531</v>
      </c>
      <c r="D10" s="222" t="s">
        <v>529</v>
      </c>
      <c r="E10" s="163"/>
      <c r="F10" s="164"/>
      <c r="G10" s="162"/>
      <c r="H10" s="162"/>
      <c r="I10" s="162"/>
    </row>
    <row r="11" spans="1:9" ht="15.75" x14ac:dyDescent="0.25">
      <c r="A11" s="218"/>
      <c r="B11" s="218" t="s">
        <v>529</v>
      </c>
      <c r="C11" s="218" t="s">
        <v>532</v>
      </c>
      <c r="D11" s="223"/>
      <c r="E11" s="163"/>
      <c r="F11" s="164"/>
      <c r="G11" s="162"/>
      <c r="H11" s="162"/>
      <c r="I11" s="162"/>
    </row>
    <row r="12" spans="1:9" ht="15.75" x14ac:dyDescent="0.25">
      <c r="A12" s="218"/>
      <c r="B12" s="218" t="s">
        <v>528</v>
      </c>
      <c r="C12" s="218" t="s">
        <v>533</v>
      </c>
      <c r="D12" s="224"/>
      <c r="E12" s="163"/>
      <c r="F12" s="164"/>
      <c r="G12" s="165"/>
      <c r="H12" s="162"/>
      <c r="I12" s="166"/>
    </row>
    <row r="13" spans="1:9" ht="15.75" x14ac:dyDescent="0.25">
      <c r="B13" s="161"/>
      <c r="C13" s="161"/>
      <c r="D13" s="161"/>
      <c r="E13" s="163"/>
      <c r="F13" s="164"/>
      <c r="G13" s="165"/>
      <c r="H13" s="162"/>
      <c r="I13" s="166"/>
    </row>
    <row r="14" spans="1:9" ht="15.75" x14ac:dyDescent="0.25">
      <c r="B14" s="161"/>
      <c r="C14" s="161"/>
      <c r="D14" s="161"/>
      <c r="E14" s="163"/>
      <c r="F14" s="164"/>
      <c r="G14" s="161"/>
      <c r="H14" s="161"/>
      <c r="I14" s="161"/>
    </row>
    <row r="15" spans="1:9" x14ac:dyDescent="0.2">
      <c r="B15" s="161"/>
      <c r="C15" s="161"/>
      <c r="D15" s="161"/>
      <c r="E15" s="161"/>
      <c r="F15" s="161"/>
      <c r="G15" s="161"/>
      <c r="H15" s="161"/>
      <c r="I15" s="161"/>
    </row>
    <row r="16" spans="1:9" x14ac:dyDescent="0.2">
      <c r="B16" s="161"/>
      <c r="C16" s="161"/>
      <c r="D16" s="161"/>
      <c r="E16" s="161"/>
      <c r="F16" s="161"/>
      <c r="G16" s="161"/>
      <c r="H16" s="161"/>
      <c r="I16" s="161"/>
    </row>
    <row r="17" spans="2:9" x14ac:dyDescent="0.2">
      <c r="B17" s="161"/>
      <c r="C17" s="161"/>
      <c r="D17" s="161"/>
      <c r="E17" s="161"/>
      <c r="F17" s="167"/>
      <c r="G17" s="161"/>
      <c r="H17" s="161"/>
      <c r="I17" s="161"/>
    </row>
    <row r="18" spans="2:9" x14ac:dyDescent="0.2">
      <c r="B18" s="161"/>
      <c r="C18" s="161"/>
      <c r="D18" s="161"/>
      <c r="E18" s="161"/>
      <c r="F18" s="161"/>
      <c r="G18" s="161"/>
      <c r="H18" s="161"/>
      <c r="I18" s="161"/>
    </row>
    <row r="19" spans="2:9" x14ac:dyDescent="0.2">
      <c r="B19" s="161"/>
      <c r="C19" s="161"/>
      <c r="D19" s="161"/>
      <c r="E19" s="161"/>
      <c r="F19" s="161"/>
      <c r="G19" s="161"/>
      <c r="H19" s="161"/>
      <c r="I19" s="161"/>
    </row>
    <row r="20" spans="2:9" x14ac:dyDescent="0.2">
      <c r="B20" s="161"/>
      <c r="C20" s="161"/>
      <c r="D20" s="161"/>
      <c r="E20" s="161"/>
      <c r="F20" s="161"/>
      <c r="G20" s="161"/>
      <c r="H20" s="161"/>
      <c r="I20" s="161"/>
    </row>
    <row r="21" spans="2:9" x14ac:dyDescent="0.2">
      <c r="B21" s="161"/>
      <c r="C21" s="161"/>
      <c r="D21" s="161"/>
      <c r="E21" s="161"/>
      <c r="F21" s="161"/>
      <c r="G21" s="161"/>
      <c r="H21" s="161"/>
      <c r="I21" s="161"/>
    </row>
    <row r="22" spans="2:9" ht="15" x14ac:dyDescent="0.2">
      <c r="B22" s="161"/>
      <c r="C22" s="161"/>
      <c r="D22" s="161"/>
      <c r="E22" s="161"/>
      <c r="F22" s="162"/>
      <c r="G22" s="161"/>
      <c r="H22" s="161"/>
      <c r="I22" s="161"/>
    </row>
    <row r="23" spans="2:9" ht="15" x14ac:dyDescent="0.2">
      <c r="B23" s="161"/>
      <c r="C23" s="161"/>
      <c r="D23" s="161"/>
      <c r="E23" s="161"/>
      <c r="F23" s="162"/>
      <c r="G23" s="161"/>
      <c r="H23" s="161"/>
      <c r="I23" s="161"/>
    </row>
    <row r="24" spans="2:9" ht="15" x14ac:dyDescent="0.2">
      <c r="B24" s="161"/>
      <c r="C24" s="161"/>
      <c r="D24" s="161"/>
      <c r="E24" s="161"/>
      <c r="F24" s="162"/>
      <c r="G24" s="161"/>
      <c r="H24" s="161"/>
      <c r="I24" s="161"/>
    </row>
    <row r="25" spans="2:9" ht="15" x14ac:dyDescent="0.2">
      <c r="B25" s="161"/>
      <c r="C25" s="161"/>
      <c r="D25" s="161"/>
      <c r="E25" s="161"/>
      <c r="F25" s="162"/>
      <c r="G25" s="161"/>
      <c r="H25" s="161"/>
      <c r="I25" s="161"/>
    </row>
    <row r="26" spans="2:9" ht="15" x14ac:dyDescent="0.2">
      <c r="B26" s="161"/>
      <c r="C26" s="161"/>
      <c r="D26" s="161"/>
      <c r="E26" s="161"/>
      <c r="F26" s="162"/>
      <c r="G26" s="161"/>
      <c r="H26" s="161"/>
      <c r="I26" s="161"/>
    </row>
  </sheetData>
  <mergeCells count="3">
    <mergeCell ref="D4:D6"/>
    <mergeCell ref="D10:D12"/>
    <mergeCell ref="A2:C2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>
    <tabColor theme="2" tint="-0.499984740745262"/>
  </sheetPr>
  <dimension ref="A1:AF1992"/>
  <sheetViews>
    <sheetView zoomScale="73" zoomScaleNormal="73" workbookViewId="0">
      <pane xSplit="2" ySplit="8" topLeftCell="C99" activePane="bottomRight" state="frozen"/>
      <selection pane="topRight" activeCell="C1" sqref="C1"/>
      <selection pane="bottomLeft" activeCell="A9" sqref="A9"/>
      <selection pane="bottomRight" activeCell="M111" sqref="M111"/>
    </sheetView>
  </sheetViews>
  <sheetFormatPr defaultColWidth="17.140625" defaultRowHeight="15.75" x14ac:dyDescent="0.25"/>
  <cols>
    <col min="1" max="1" width="7.7109375" style="221" bestFit="1" customWidth="1"/>
    <col min="2" max="2" width="34.42578125" style="132" customWidth="1"/>
    <col min="3" max="3" width="18" style="221" customWidth="1"/>
    <col min="4" max="9" width="9.28515625" style="221" bestFit="1" customWidth="1"/>
    <col min="10" max="11" width="6.85546875" style="221" bestFit="1" customWidth="1"/>
    <col min="12" max="12" width="7.42578125" style="221" bestFit="1" customWidth="1"/>
    <col min="13" max="13" width="6.85546875" style="221" bestFit="1" customWidth="1"/>
    <col min="14" max="14" width="17.140625" style="221" customWidth="1"/>
    <col min="15" max="19" width="4" style="221" bestFit="1" customWidth="1"/>
    <col min="20" max="16384" width="17.140625" style="132"/>
  </cols>
  <sheetData>
    <row r="1" spans="1:19" ht="30" customHeight="1" x14ac:dyDescent="0.4">
      <c r="A1" s="228" t="s">
        <v>166</v>
      </c>
      <c r="B1" s="229"/>
      <c r="C1" s="229"/>
      <c r="D1" s="229"/>
      <c r="E1" s="229"/>
      <c r="F1" s="229"/>
      <c r="G1" s="229"/>
      <c r="H1" s="229"/>
      <c r="I1" s="230"/>
      <c r="J1" s="173"/>
      <c r="K1" s="173"/>
      <c r="L1" s="173"/>
      <c r="M1" s="173"/>
      <c r="N1" s="173"/>
      <c r="O1" s="173"/>
      <c r="P1" s="173"/>
      <c r="Q1" s="173"/>
      <c r="R1" s="173"/>
      <c r="S1" s="173"/>
    </row>
    <row r="2" spans="1:19" ht="20.45" customHeight="1" x14ac:dyDescent="0.3">
      <c r="A2" s="231" t="s">
        <v>317</v>
      </c>
      <c r="B2" s="232"/>
      <c r="C2" s="232"/>
      <c r="D2" s="232"/>
      <c r="E2" s="232"/>
      <c r="F2" s="232"/>
      <c r="G2" s="232"/>
      <c r="H2" s="232"/>
      <c r="I2" s="233"/>
      <c r="J2" s="174"/>
      <c r="K2" s="174"/>
      <c r="L2" s="174"/>
      <c r="M2" s="174"/>
      <c r="N2" s="174"/>
      <c r="O2" s="174"/>
      <c r="P2" s="174"/>
      <c r="Q2" s="174"/>
      <c r="R2" s="174"/>
      <c r="S2" s="174"/>
    </row>
    <row r="3" spans="1:19" ht="24" customHeight="1" x14ac:dyDescent="0.25">
      <c r="A3" s="234" t="s">
        <v>320</v>
      </c>
      <c r="B3" s="235"/>
      <c r="C3" s="235"/>
      <c r="D3" s="235"/>
      <c r="E3" s="235"/>
      <c r="F3" s="235"/>
      <c r="G3" s="235"/>
      <c r="H3" s="235"/>
      <c r="I3" s="236"/>
      <c r="J3" s="175"/>
      <c r="K3" s="175"/>
      <c r="L3" s="175"/>
      <c r="M3" s="175"/>
      <c r="N3" s="175"/>
      <c r="O3" s="175"/>
      <c r="P3" s="175"/>
      <c r="Q3" s="175"/>
      <c r="R3" s="175"/>
      <c r="S3" s="175"/>
    </row>
    <row r="4" spans="1:19" ht="17.45" customHeight="1" thickBot="1" x14ac:dyDescent="0.3">
      <c r="A4" s="237" t="s">
        <v>321</v>
      </c>
      <c r="B4" s="237"/>
      <c r="C4" s="238" t="s">
        <v>322</v>
      </c>
      <c r="D4" s="239"/>
      <c r="E4" s="240"/>
      <c r="F4" s="238" t="s">
        <v>318</v>
      </c>
      <c r="G4" s="239"/>
      <c r="H4" s="240"/>
      <c r="I4" s="242" t="s">
        <v>319</v>
      </c>
      <c r="J4" s="243"/>
      <c r="K4" s="243"/>
      <c r="L4" s="243"/>
      <c r="M4" s="243"/>
      <c r="N4" s="243"/>
      <c r="O4" s="243"/>
      <c r="P4" s="243"/>
      <c r="Q4" s="243"/>
      <c r="R4" s="243"/>
      <c r="S4" s="243"/>
    </row>
    <row r="5" spans="1:19" ht="15.75" customHeight="1" x14ac:dyDescent="0.25">
      <c r="A5" s="256" t="s">
        <v>162</v>
      </c>
      <c r="B5" s="262" t="s">
        <v>156</v>
      </c>
      <c r="C5" s="259" t="s">
        <v>157</v>
      </c>
      <c r="D5" s="251" t="s">
        <v>163</v>
      </c>
      <c r="E5" s="246"/>
      <c r="F5" s="245" t="s">
        <v>158</v>
      </c>
      <c r="G5" s="246"/>
      <c r="H5" s="245" t="s">
        <v>161</v>
      </c>
      <c r="I5" s="249"/>
      <c r="J5" s="265" t="s">
        <v>174</v>
      </c>
      <c r="K5" s="266"/>
      <c r="L5" s="266"/>
      <c r="M5" s="266"/>
      <c r="N5" s="266"/>
      <c r="O5" s="219"/>
      <c r="P5" s="219"/>
      <c r="Q5" s="219"/>
      <c r="R5" s="219"/>
      <c r="S5" s="219"/>
    </row>
    <row r="6" spans="1:19" ht="15.75" customHeight="1" x14ac:dyDescent="0.25">
      <c r="A6" s="257"/>
      <c r="B6" s="263"/>
      <c r="C6" s="260"/>
      <c r="D6" s="252"/>
      <c r="E6" s="248"/>
      <c r="F6" s="247"/>
      <c r="G6" s="248"/>
      <c r="H6" s="247"/>
      <c r="I6" s="250"/>
      <c r="J6" s="267"/>
      <c r="K6" s="268"/>
      <c r="L6" s="268"/>
      <c r="M6" s="268"/>
      <c r="N6" s="268"/>
      <c r="O6" s="220"/>
      <c r="P6" s="220"/>
      <c r="Q6" s="220"/>
      <c r="R6" s="220"/>
      <c r="S6" s="220"/>
    </row>
    <row r="7" spans="1:19" ht="15.75" customHeight="1" x14ac:dyDescent="0.25">
      <c r="A7" s="257"/>
      <c r="B7" s="263"/>
      <c r="C7" s="260"/>
      <c r="D7" s="133" t="s">
        <v>170</v>
      </c>
      <c r="E7" s="93" t="s">
        <v>190</v>
      </c>
      <c r="F7" s="93" t="s">
        <v>170</v>
      </c>
      <c r="G7" s="93" t="s">
        <v>190</v>
      </c>
      <c r="H7" s="93" t="s">
        <v>170</v>
      </c>
      <c r="I7" s="134" t="s">
        <v>190</v>
      </c>
      <c r="J7" s="178" t="s">
        <v>37</v>
      </c>
      <c r="K7" s="178" t="s">
        <v>171</v>
      </c>
      <c r="L7" s="178" t="s">
        <v>171</v>
      </c>
      <c r="M7" s="178" t="s">
        <v>171</v>
      </c>
      <c r="N7" s="178" t="s">
        <v>172</v>
      </c>
      <c r="O7" s="179"/>
      <c r="P7" s="179"/>
      <c r="Q7" s="179"/>
      <c r="R7" s="179"/>
      <c r="S7" s="179"/>
    </row>
    <row r="8" spans="1:19" ht="16.5" thickBot="1" x14ac:dyDescent="0.3">
      <c r="A8" s="258"/>
      <c r="B8" s="264"/>
      <c r="C8" s="261"/>
      <c r="D8" s="135" t="s">
        <v>23</v>
      </c>
      <c r="E8" s="136" t="s">
        <v>24</v>
      </c>
      <c r="F8" s="136" t="s">
        <v>25</v>
      </c>
      <c r="G8" s="136" t="s">
        <v>26</v>
      </c>
      <c r="H8" s="136" t="s">
        <v>26</v>
      </c>
      <c r="I8" s="137" t="s">
        <v>169</v>
      </c>
      <c r="J8" s="180" t="s">
        <v>152</v>
      </c>
      <c r="K8" s="178" t="s">
        <v>153</v>
      </c>
      <c r="L8" s="178" t="s">
        <v>520</v>
      </c>
      <c r="M8" s="178" t="s">
        <v>1</v>
      </c>
      <c r="N8" s="178" t="s">
        <v>2</v>
      </c>
      <c r="O8" s="181"/>
      <c r="P8" s="181"/>
      <c r="Q8" s="181"/>
      <c r="R8" s="181"/>
      <c r="S8" s="181"/>
    </row>
    <row r="9" spans="1:19" s="143" customFormat="1" ht="24.75" customHeight="1" thickBot="1" x14ac:dyDescent="0.25">
      <c r="A9" s="253"/>
      <c r="B9" s="254"/>
      <c r="C9" s="255"/>
      <c r="D9" s="141">
        <v>10</v>
      </c>
      <c r="E9" s="141">
        <v>10</v>
      </c>
      <c r="F9" s="141">
        <v>10</v>
      </c>
      <c r="G9" s="141">
        <v>10</v>
      </c>
      <c r="H9" s="141">
        <v>10</v>
      </c>
      <c r="I9" s="142">
        <v>10</v>
      </c>
      <c r="J9" s="176"/>
      <c r="K9" s="176"/>
      <c r="L9" s="176"/>
      <c r="M9" s="176"/>
      <c r="N9" s="176"/>
      <c r="O9" s="176"/>
      <c r="P9" s="176"/>
      <c r="Q9" s="176"/>
      <c r="R9" s="176"/>
      <c r="S9" s="176"/>
    </row>
    <row r="10" spans="1:19" ht="16.5" thickBot="1" x14ac:dyDescent="0.3">
      <c r="A10" s="54">
        <v>1</v>
      </c>
      <c r="B10" s="144" t="s">
        <v>323</v>
      </c>
      <c r="C10" s="145" t="s">
        <v>373</v>
      </c>
      <c r="D10" s="36">
        <v>10</v>
      </c>
      <c r="E10" s="36">
        <v>5</v>
      </c>
      <c r="F10" s="36">
        <v>4</v>
      </c>
      <c r="G10" s="36">
        <v>3</v>
      </c>
      <c r="H10" s="36">
        <v>4</v>
      </c>
      <c r="I10" s="36">
        <v>3</v>
      </c>
      <c r="J10" s="146">
        <f>IF(D10="AB",0,D10/15*100)</f>
        <v>66.666666666666657</v>
      </c>
      <c r="K10" s="146">
        <f t="shared" ref="K10:N25" si="0">IF(E10="AB",0,E10/15*100)</f>
        <v>33.333333333333329</v>
      </c>
      <c r="L10" s="146">
        <f t="shared" si="0"/>
        <v>26.666666666666668</v>
      </c>
      <c r="M10" s="146">
        <f t="shared" si="0"/>
        <v>20</v>
      </c>
      <c r="N10" s="146">
        <f t="shared" si="0"/>
        <v>26.666666666666668</v>
      </c>
      <c r="O10" s="146" t="str">
        <f>IF(J10&lt;50,"N","Y")</f>
        <v>Y</v>
      </c>
      <c r="P10" s="146" t="str">
        <f t="shared" ref="P10:S25" si="1">IF(K10&lt;50,"N","Y")</f>
        <v>N</v>
      </c>
      <c r="Q10" s="146" t="str">
        <f t="shared" si="1"/>
        <v>N</v>
      </c>
      <c r="R10" s="146" t="str">
        <f t="shared" si="1"/>
        <v>N</v>
      </c>
      <c r="S10" s="146" t="str">
        <f t="shared" si="1"/>
        <v>N</v>
      </c>
    </row>
    <row r="11" spans="1:19" ht="16.5" customHeight="1" thickBot="1" x14ac:dyDescent="0.3">
      <c r="A11" s="93">
        <v>2</v>
      </c>
      <c r="B11" s="147" t="s">
        <v>324</v>
      </c>
      <c r="C11" s="145" t="s">
        <v>374</v>
      </c>
      <c r="D11" s="36">
        <v>6</v>
      </c>
      <c r="E11" s="36">
        <v>5</v>
      </c>
      <c r="F11" s="36">
        <v>3</v>
      </c>
      <c r="G11" s="36">
        <v>3</v>
      </c>
      <c r="H11" s="36">
        <v>8</v>
      </c>
      <c r="I11" s="36">
        <v>6</v>
      </c>
      <c r="J11" s="146">
        <f t="shared" ref="J11:N74" si="2">IF(D11="AB",0,D11/15*100)</f>
        <v>40</v>
      </c>
      <c r="K11" s="146">
        <f t="shared" si="0"/>
        <v>33.333333333333329</v>
      </c>
      <c r="L11" s="146">
        <f t="shared" si="0"/>
        <v>20</v>
      </c>
      <c r="M11" s="146">
        <f t="shared" si="0"/>
        <v>20</v>
      </c>
      <c r="N11" s="146">
        <f t="shared" si="0"/>
        <v>53.333333333333336</v>
      </c>
      <c r="O11" s="146" t="str">
        <f t="shared" ref="O11:S74" si="3">IF(J11&lt;50,"N","Y")</f>
        <v>N</v>
      </c>
      <c r="P11" s="146" t="str">
        <f t="shared" si="1"/>
        <v>N</v>
      </c>
      <c r="Q11" s="146" t="str">
        <f t="shared" si="1"/>
        <v>N</v>
      </c>
      <c r="R11" s="146" t="str">
        <f t="shared" si="1"/>
        <v>N</v>
      </c>
      <c r="S11" s="146" t="str">
        <f t="shared" si="1"/>
        <v>Y</v>
      </c>
    </row>
    <row r="12" spans="1:19" ht="16.5" thickBot="1" x14ac:dyDescent="0.3">
      <c r="A12" s="93">
        <v>3</v>
      </c>
      <c r="B12" s="147" t="s">
        <v>325</v>
      </c>
      <c r="C12" s="145" t="s">
        <v>375</v>
      </c>
      <c r="D12" s="36">
        <v>4</v>
      </c>
      <c r="E12" s="36">
        <v>5</v>
      </c>
      <c r="F12" s="36">
        <v>2</v>
      </c>
      <c r="G12" s="36">
        <v>2</v>
      </c>
      <c r="H12" s="36">
        <v>8</v>
      </c>
      <c r="I12" s="36">
        <v>8</v>
      </c>
      <c r="J12" s="146">
        <f t="shared" si="2"/>
        <v>26.666666666666668</v>
      </c>
      <c r="K12" s="146">
        <f t="shared" si="0"/>
        <v>33.333333333333329</v>
      </c>
      <c r="L12" s="146">
        <f t="shared" si="0"/>
        <v>13.333333333333334</v>
      </c>
      <c r="M12" s="146">
        <f t="shared" si="0"/>
        <v>13.333333333333334</v>
      </c>
      <c r="N12" s="146">
        <f t="shared" si="0"/>
        <v>53.333333333333336</v>
      </c>
      <c r="O12" s="146" t="str">
        <f t="shared" si="3"/>
        <v>N</v>
      </c>
      <c r="P12" s="146" t="str">
        <f t="shared" si="1"/>
        <v>N</v>
      </c>
      <c r="Q12" s="146" t="str">
        <f t="shared" si="1"/>
        <v>N</v>
      </c>
      <c r="R12" s="146" t="str">
        <f t="shared" si="1"/>
        <v>N</v>
      </c>
      <c r="S12" s="146" t="str">
        <f t="shared" si="1"/>
        <v>Y</v>
      </c>
    </row>
    <row r="13" spans="1:19" ht="16.5" thickBot="1" x14ac:dyDescent="0.3">
      <c r="A13" s="93">
        <v>4</v>
      </c>
      <c r="B13" s="147" t="s">
        <v>326</v>
      </c>
      <c r="C13" s="145" t="s">
        <v>376</v>
      </c>
      <c r="D13" s="36">
        <v>12</v>
      </c>
      <c r="E13" s="36">
        <v>12</v>
      </c>
      <c r="F13" s="36">
        <v>15</v>
      </c>
      <c r="G13" s="36">
        <v>15</v>
      </c>
      <c r="H13" s="36">
        <v>15</v>
      </c>
      <c r="I13" s="36">
        <v>15</v>
      </c>
      <c r="J13" s="146">
        <f t="shared" si="2"/>
        <v>80</v>
      </c>
      <c r="K13" s="146">
        <f t="shared" si="0"/>
        <v>80</v>
      </c>
      <c r="L13" s="146">
        <f t="shared" si="0"/>
        <v>100</v>
      </c>
      <c r="M13" s="146">
        <f t="shared" si="0"/>
        <v>100</v>
      </c>
      <c r="N13" s="146">
        <f t="shared" si="0"/>
        <v>100</v>
      </c>
      <c r="O13" s="146" t="str">
        <f t="shared" si="3"/>
        <v>Y</v>
      </c>
      <c r="P13" s="146" t="str">
        <f t="shared" si="1"/>
        <v>Y</v>
      </c>
      <c r="Q13" s="146" t="str">
        <f t="shared" si="1"/>
        <v>Y</v>
      </c>
      <c r="R13" s="146" t="str">
        <f t="shared" si="1"/>
        <v>Y</v>
      </c>
      <c r="S13" s="146" t="str">
        <f t="shared" si="1"/>
        <v>Y</v>
      </c>
    </row>
    <row r="14" spans="1:19" ht="16.5" thickBot="1" x14ac:dyDescent="0.3">
      <c r="A14" s="93">
        <v>5</v>
      </c>
      <c r="B14" s="147" t="s">
        <v>327</v>
      </c>
      <c r="C14" s="145" t="s">
        <v>377</v>
      </c>
      <c r="D14" s="36">
        <v>7</v>
      </c>
      <c r="E14" s="36">
        <v>5</v>
      </c>
      <c r="F14" s="36">
        <v>5</v>
      </c>
      <c r="G14" s="36">
        <v>5</v>
      </c>
      <c r="H14" s="36" t="s">
        <v>423</v>
      </c>
      <c r="I14" s="36" t="s">
        <v>423</v>
      </c>
      <c r="J14" s="146">
        <f t="shared" si="2"/>
        <v>46.666666666666664</v>
      </c>
      <c r="K14" s="146">
        <f t="shared" si="0"/>
        <v>33.333333333333329</v>
      </c>
      <c r="L14" s="146">
        <f t="shared" si="0"/>
        <v>33.333333333333329</v>
      </c>
      <c r="M14" s="146">
        <f t="shared" si="0"/>
        <v>33.333333333333329</v>
      </c>
      <c r="N14" s="146">
        <f t="shared" si="0"/>
        <v>0</v>
      </c>
      <c r="O14" s="146" t="str">
        <f t="shared" si="3"/>
        <v>N</v>
      </c>
      <c r="P14" s="146" t="str">
        <f t="shared" si="1"/>
        <v>N</v>
      </c>
      <c r="Q14" s="146" t="str">
        <f t="shared" si="1"/>
        <v>N</v>
      </c>
      <c r="R14" s="146" t="str">
        <f t="shared" si="1"/>
        <v>N</v>
      </c>
      <c r="S14" s="146" t="str">
        <f t="shared" si="1"/>
        <v>N</v>
      </c>
    </row>
    <row r="15" spans="1:19" ht="16.5" thickBot="1" x14ac:dyDescent="0.3">
      <c r="A15" s="93">
        <v>6</v>
      </c>
      <c r="B15" s="147" t="s">
        <v>328</v>
      </c>
      <c r="C15" s="145" t="s">
        <v>378</v>
      </c>
      <c r="D15" s="36" t="s">
        <v>423</v>
      </c>
      <c r="E15" s="36" t="s">
        <v>423</v>
      </c>
      <c r="F15" s="36">
        <v>5</v>
      </c>
      <c r="G15" s="36">
        <v>5</v>
      </c>
      <c r="H15" s="36" t="s">
        <v>423</v>
      </c>
      <c r="I15" s="36" t="s">
        <v>423</v>
      </c>
      <c r="J15" s="146">
        <f t="shared" si="2"/>
        <v>0</v>
      </c>
      <c r="K15" s="146">
        <f t="shared" si="0"/>
        <v>0</v>
      </c>
      <c r="L15" s="146">
        <f t="shared" si="0"/>
        <v>33.333333333333329</v>
      </c>
      <c r="M15" s="146">
        <f t="shared" si="0"/>
        <v>33.333333333333329</v>
      </c>
      <c r="N15" s="146">
        <f t="shared" si="0"/>
        <v>0</v>
      </c>
      <c r="O15" s="146" t="str">
        <f t="shared" si="3"/>
        <v>N</v>
      </c>
      <c r="P15" s="146" t="str">
        <f t="shared" si="1"/>
        <v>N</v>
      </c>
      <c r="Q15" s="146" t="str">
        <f t="shared" si="1"/>
        <v>N</v>
      </c>
      <c r="R15" s="146" t="str">
        <f t="shared" si="1"/>
        <v>N</v>
      </c>
      <c r="S15" s="146" t="str">
        <f t="shared" si="1"/>
        <v>N</v>
      </c>
    </row>
    <row r="16" spans="1:19" ht="16.5" thickBot="1" x14ac:dyDescent="0.3">
      <c r="A16" s="93">
        <v>7</v>
      </c>
      <c r="B16" s="147" t="s">
        <v>329</v>
      </c>
      <c r="C16" s="145" t="s">
        <v>379</v>
      </c>
      <c r="D16" s="36">
        <v>10</v>
      </c>
      <c r="E16" s="36">
        <v>10</v>
      </c>
      <c r="F16" s="36">
        <v>9</v>
      </c>
      <c r="G16" s="36">
        <v>9</v>
      </c>
      <c r="H16" s="36" t="s">
        <v>423</v>
      </c>
      <c r="I16" s="36" t="s">
        <v>423</v>
      </c>
      <c r="J16" s="146">
        <f t="shared" si="2"/>
        <v>66.666666666666657</v>
      </c>
      <c r="K16" s="146">
        <f t="shared" si="0"/>
        <v>66.666666666666657</v>
      </c>
      <c r="L16" s="146">
        <f t="shared" si="0"/>
        <v>60</v>
      </c>
      <c r="M16" s="146">
        <f t="shared" si="0"/>
        <v>60</v>
      </c>
      <c r="N16" s="146">
        <f t="shared" si="0"/>
        <v>0</v>
      </c>
      <c r="O16" s="146" t="str">
        <f t="shared" si="3"/>
        <v>Y</v>
      </c>
      <c r="P16" s="146" t="str">
        <f t="shared" si="1"/>
        <v>Y</v>
      </c>
      <c r="Q16" s="146" t="str">
        <f t="shared" si="1"/>
        <v>Y</v>
      </c>
      <c r="R16" s="146" t="str">
        <f t="shared" si="1"/>
        <v>Y</v>
      </c>
      <c r="S16" s="146" t="str">
        <f t="shared" si="1"/>
        <v>N</v>
      </c>
    </row>
    <row r="17" spans="1:19" ht="16.5" thickBot="1" x14ac:dyDescent="0.3">
      <c r="A17" s="93">
        <v>8</v>
      </c>
      <c r="B17" s="147" t="s">
        <v>330</v>
      </c>
      <c r="C17" s="145" t="s">
        <v>380</v>
      </c>
      <c r="D17" s="36">
        <v>6</v>
      </c>
      <c r="E17" s="36">
        <v>6</v>
      </c>
      <c r="F17" s="36">
        <v>10</v>
      </c>
      <c r="G17" s="36">
        <v>7</v>
      </c>
      <c r="H17" s="36">
        <v>9</v>
      </c>
      <c r="I17" s="36">
        <v>9</v>
      </c>
      <c r="J17" s="146">
        <f t="shared" si="2"/>
        <v>40</v>
      </c>
      <c r="K17" s="146">
        <f t="shared" si="0"/>
        <v>40</v>
      </c>
      <c r="L17" s="146">
        <f t="shared" si="0"/>
        <v>66.666666666666657</v>
      </c>
      <c r="M17" s="146">
        <f t="shared" si="0"/>
        <v>46.666666666666664</v>
      </c>
      <c r="N17" s="146">
        <f t="shared" si="0"/>
        <v>60</v>
      </c>
      <c r="O17" s="146" t="str">
        <f t="shared" si="3"/>
        <v>N</v>
      </c>
      <c r="P17" s="146" t="str">
        <f t="shared" si="1"/>
        <v>N</v>
      </c>
      <c r="Q17" s="146" t="str">
        <f t="shared" si="1"/>
        <v>Y</v>
      </c>
      <c r="R17" s="146" t="str">
        <f t="shared" si="1"/>
        <v>N</v>
      </c>
      <c r="S17" s="146" t="str">
        <f t="shared" si="1"/>
        <v>Y</v>
      </c>
    </row>
    <row r="18" spans="1:19" ht="16.5" thickBot="1" x14ac:dyDescent="0.3">
      <c r="A18" s="93">
        <v>9</v>
      </c>
      <c r="B18" s="147" t="s">
        <v>331</v>
      </c>
      <c r="C18" s="145" t="s">
        <v>381</v>
      </c>
      <c r="D18" s="36">
        <v>9</v>
      </c>
      <c r="E18" s="36">
        <v>9</v>
      </c>
      <c r="F18" s="36">
        <v>9</v>
      </c>
      <c r="G18" s="36">
        <v>9</v>
      </c>
      <c r="H18" s="36">
        <v>10</v>
      </c>
      <c r="I18" s="36">
        <v>9</v>
      </c>
      <c r="J18" s="146">
        <f t="shared" si="2"/>
        <v>60</v>
      </c>
      <c r="K18" s="146">
        <f t="shared" si="0"/>
        <v>60</v>
      </c>
      <c r="L18" s="146">
        <f t="shared" si="0"/>
        <v>60</v>
      </c>
      <c r="M18" s="146">
        <f t="shared" si="0"/>
        <v>60</v>
      </c>
      <c r="N18" s="146">
        <f t="shared" si="0"/>
        <v>66.666666666666657</v>
      </c>
      <c r="O18" s="146" t="str">
        <f t="shared" si="3"/>
        <v>Y</v>
      </c>
      <c r="P18" s="146" t="str">
        <f t="shared" si="1"/>
        <v>Y</v>
      </c>
      <c r="Q18" s="146" t="str">
        <f t="shared" si="1"/>
        <v>Y</v>
      </c>
      <c r="R18" s="146" t="str">
        <f t="shared" si="1"/>
        <v>Y</v>
      </c>
      <c r="S18" s="146" t="str">
        <f t="shared" si="1"/>
        <v>Y</v>
      </c>
    </row>
    <row r="19" spans="1:19" ht="16.5" thickBot="1" x14ac:dyDescent="0.3">
      <c r="A19" s="93">
        <v>10</v>
      </c>
      <c r="B19" s="147" t="s">
        <v>332</v>
      </c>
      <c r="C19" s="145" t="s">
        <v>382</v>
      </c>
      <c r="D19" s="36">
        <v>10</v>
      </c>
      <c r="E19" s="36">
        <v>10</v>
      </c>
      <c r="F19" s="36">
        <v>10</v>
      </c>
      <c r="G19" s="36">
        <v>7</v>
      </c>
      <c r="H19" s="36">
        <v>10</v>
      </c>
      <c r="I19" s="36">
        <v>10</v>
      </c>
      <c r="J19" s="146">
        <f t="shared" si="2"/>
        <v>66.666666666666657</v>
      </c>
      <c r="K19" s="146">
        <f t="shared" si="0"/>
        <v>66.666666666666657</v>
      </c>
      <c r="L19" s="146">
        <f t="shared" si="0"/>
        <v>66.666666666666657</v>
      </c>
      <c r="M19" s="146">
        <f t="shared" si="0"/>
        <v>46.666666666666664</v>
      </c>
      <c r="N19" s="146">
        <f t="shared" si="0"/>
        <v>66.666666666666657</v>
      </c>
      <c r="O19" s="146" t="str">
        <f t="shared" si="3"/>
        <v>Y</v>
      </c>
      <c r="P19" s="146" t="str">
        <f t="shared" si="1"/>
        <v>Y</v>
      </c>
      <c r="Q19" s="146" t="str">
        <f t="shared" si="1"/>
        <v>Y</v>
      </c>
      <c r="R19" s="146" t="str">
        <f t="shared" si="1"/>
        <v>N</v>
      </c>
      <c r="S19" s="146" t="str">
        <f t="shared" si="1"/>
        <v>Y</v>
      </c>
    </row>
    <row r="20" spans="1:19" ht="16.5" thickBot="1" x14ac:dyDescent="0.3">
      <c r="A20" s="93">
        <v>11</v>
      </c>
      <c r="B20" s="147" t="s">
        <v>333</v>
      </c>
      <c r="C20" s="145" t="s">
        <v>383</v>
      </c>
      <c r="D20" s="36">
        <v>10</v>
      </c>
      <c r="E20" s="36">
        <v>10</v>
      </c>
      <c r="F20" s="36">
        <v>10</v>
      </c>
      <c r="G20" s="36">
        <v>10</v>
      </c>
      <c r="H20" s="36" t="s">
        <v>423</v>
      </c>
      <c r="I20" s="36" t="s">
        <v>423</v>
      </c>
      <c r="J20" s="146">
        <f t="shared" si="2"/>
        <v>66.666666666666657</v>
      </c>
      <c r="K20" s="146">
        <f t="shared" si="0"/>
        <v>66.666666666666657</v>
      </c>
      <c r="L20" s="146">
        <f t="shared" si="0"/>
        <v>66.666666666666657</v>
      </c>
      <c r="M20" s="146">
        <f t="shared" si="0"/>
        <v>66.666666666666657</v>
      </c>
      <c r="N20" s="146">
        <f t="shared" si="0"/>
        <v>0</v>
      </c>
      <c r="O20" s="146" t="str">
        <f t="shared" si="3"/>
        <v>Y</v>
      </c>
      <c r="P20" s="146" t="str">
        <f t="shared" si="1"/>
        <v>Y</v>
      </c>
      <c r="Q20" s="146" t="str">
        <f t="shared" si="1"/>
        <v>Y</v>
      </c>
      <c r="R20" s="146" t="str">
        <f t="shared" si="1"/>
        <v>Y</v>
      </c>
      <c r="S20" s="146" t="str">
        <f t="shared" si="1"/>
        <v>N</v>
      </c>
    </row>
    <row r="21" spans="1:19" ht="16.5" thickBot="1" x14ac:dyDescent="0.3">
      <c r="A21" s="93">
        <v>12</v>
      </c>
      <c r="B21" s="147" t="s">
        <v>334</v>
      </c>
      <c r="C21" s="145" t="s">
        <v>384</v>
      </c>
      <c r="D21" s="36">
        <v>10</v>
      </c>
      <c r="E21" s="36">
        <v>3</v>
      </c>
      <c r="F21" s="36">
        <v>10</v>
      </c>
      <c r="G21" s="36">
        <v>3</v>
      </c>
      <c r="H21" s="36">
        <v>10</v>
      </c>
      <c r="I21" s="36">
        <v>9</v>
      </c>
      <c r="J21" s="146">
        <f t="shared" si="2"/>
        <v>66.666666666666657</v>
      </c>
      <c r="K21" s="146">
        <f t="shared" si="0"/>
        <v>20</v>
      </c>
      <c r="L21" s="146">
        <f t="shared" si="0"/>
        <v>66.666666666666657</v>
      </c>
      <c r="M21" s="146">
        <f t="shared" si="0"/>
        <v>20</v>
      </c>
      <c r="N21" s="146">
        <f t="shared" si="0"/>
        <v>66.666666666666657</v>
      </c>
      <c r="O21" s="146" t="str">
        <f t="shared" si="3"/>
        <v>Y</v>
      </c>
      <c r="P21" s="146" t="str">
        <f t="shared" si="1"/>
        <v>N</v>
      </c>
      <c r="Q21" s="146" t="str">
        <f t="shared" si="1"/>
        <v>Y</v>
      </c>
      <c r="R21" s="146" t="str">
        <f t="shared" si="1"/>
        <v>N</v>
      </c>
      <c r="S21" s="146" t="str">
        <f t="shared" si="1"/>
        <v>Y</v>
      </c>
    </row>
    <row r="22" spans="1:19" ht="16.5" thickBot="1" x14ac:dyDescent="0.3">
      <c r="A22" s="93">
        <v>13</v>
      </c>
      <c r="B22" s="147" t="s">
        <v>335</v>
      </c>
      <c r="C22" s="145" t="s">
        <v>385</v>
      </c>
      <c r="D22" s="36">
        <v>10</v>
      </c>
      <c r="E22" s="36">
        <v>5</v>
      </c>
      <c r="F22" s="36">
        <v>10</v>
      </c>
      <c r="G22" s="36">
        <v>10</v>
      </c>
      <c r="H22" s="36" t="s">
        <v>423</v>
      </c>
      <c r="I22" s="36" t="s">
        <v>423</v>
      </c>
      <c r="J22" s="146">
        <f t="shared" si="2"/>
        <v>66.666666666666657</v>
      </c>
      <c r="K22" s="146">
        <f t="shared" si="0"/>
        <v>33.333333333333329</v>
      </c>
      <c r="L22" s="146">
        <f t="shared" si="0"/>
        <v>66.666666666666657</v>
      </c>
      <c r="M22" s="146">
        <f t="shared" si="0"/>
        <v>66.666666666666657</v>
      </c>
      <c r="N22" s="146">
        <f t="shared" si="0"/>
        <v>0</v>
      </c>
      <c r="O22" s="146" t="str">
        <f t="shared" si="3"/>
        <v>Y</v>
      </c>
      <c r="P22" s="146" t="str">
        <f t="shared" si="1"/>
        <v>N</v>
      </c>
      <c r="Q22" s="146" t="str">
        <f t="shared" si="1"/>
        <v>Y</v>
      </c>
      <c r="R22" s="146" t="str">
        <f t="shared" si="1"/>
        <v>Y</v>
      </c>
      <c r="S22" s="146" t="str">
        <f t="shared" si="1"/>
        <v>N</v>
      </c>
    </row>
    <row r="23" spans="1:19" ht="16.5" thickBot="1" x14ac:dyDescent="0.3">
      <c r="A23" s="93">
        <v>14</v>
      </c>
      <c r="B23" s="147" t="s">
        <v>336</v>
      </c>
      <c r="C23" s="145" t="s">
        <v>386</v>
      </c>
      <c r="D23" s="36">
        <v>10</v>
      </c>
      <c r="E23" s="36">
        <v>5</v>
      </c>
      <c r="F23" s="36">
        <v>6</v>
      </c>
      <c r="G23" s="36">
        <v>6</v>
      </c>
      <c r="H23" s="36">
        <v>10</v>
      </c>
      <c r="I23" s="36">
        <v>8</v>
      </c>
      <c r="J23" s="146">
        <f t="shared" si="2"/>
        <v>66.666666666666657</v>
      </c>
      <c r="K23" s="146">
        <f t="shared" si="0"/>
        <v>33.333333333333329</v>
      </c>
      <c r="L23" s="146">
        <f t="shared" si="0"/>
        <v>40</v>
      </c>
      <c r="M23" s="146">
        <f t="shared" si="0"/>
        <v>40</v>
      </c>
      <c r="N23" s="146">
        <f t="shared" si="0"/>
        <v>66.666666666666657</v>
      </c>
      <c r="O23" s="146" t="str">
        <f t="shared" si="3"/>
        <v>Y</v>
      </c>
      <c r="P23" s="146" t="str">
        <f t="shared" si="1"/>
        <v>N</v>
      </c>
      <c r="Q23" s="146" t="str">
        <f t="shared" si="1"/>
        <v>N</v>
      </c>
      <c r="R23" s="146" t="str">
        <f t="shared" si="1"/>
        <v>N</v>
      </c>
      <c r="S23" s="146" t="str">
        <f t="shared" si="1"/>
        <v>Y</v>
      </c>
    </row>
    <row r="24" spans="1:19" ht="16.5" thickBot="1" x14ac:dyDescent="0.3">
      <c r="A24" s="93">
        <v>15</v>
      </c>
      <c r="B24" s="147" t="s">
        <v>337</v>
      </c>
      <c r="C24" s="145" t="s">
        <v>387</v>
      </c>
      <c r="D24" s="36">
        <v>6</v>
      </c>
      <c r="E24" s="36">
        <v>6</v>
      </c>
      <c r="F24" s="36">
        <v>10</v>
      </c>
      <c r="G24" s="36">
        <v>2</v>
      </c>
      <c r="H24" s="36">
        <v>10</v>
      </c>
      <c r="I24" s="36">
        <v>10</v>
      </c>
      <c r="J24" s="146">
        <f t="shared" si="2"/>
        <v>40</v>
      </c>
      <c r="K24" s="146">
        <f t="shared" si="0"/>
        <v>40</v>
      </c>
      <c r="L24" s="146">
        <f t="shared" si="0"/>
        <v>66.666666666666657</v>
      </c>
      <c r="M24" s="146">
        <f t="shared" si="0"/>
        <v>13.333333333333334</v>
      </c>
      <c r="N24" s="146">
        <f t="shared" si="0"/>
        <v>66.666666666666657</v>
      </c>
      <c r="O24" s="146" t="str">
        <f t="shared" si="3"/>
        <v>N</v>
      </c>
      <c r="P24" s="146" t="str">
        <f t="shared" si="1"/>
        <v>N</v>
      </c>
      <c r="Q24" s="146" t="str">
        <f t="shared" si="1"/>
        <v>Y</v>
      </c>
      <c r="R24" s="146" t="str">
        <f t="shared" si="1"/>
        <v>N</v>
      </c>
      <c r="S24" s="146" t="str">
        <f t="shared" si="1"/>
        <v>Y</v>
      </c>
    </row>
    <row r="25" spans="1:19" ht="16.5" thickBot="1" x14ac:dyDescent="0.3">
      <c r="A25" s="93">
        <v>16</v>
      </c>
      <c r="B25" s="147" t="s">
        <v>338</v>
      </c>
      <c r="C25" s="145" t="s">
        <v>388</v>
      </c>
      <c r="D25" s="36">
        <v>10</v>
      </c>
      <c r="E25" s="36">
        <v>5</v>
      </c>
      <c r="F25" s="36">
        <v>2</v>
      </c>
      <c r="G25" s="36">
        <v>2</v>
      </c>
      <c r="H25" s="36">
        <v>5</v>
      </c>
      <c r="I25" s="36">
        <v>4</v>
      </c>
      <c r="J25" s="146">
        <f t="shared" si="2"/>
        <v>66.666666666666657</v>
      </c>
      <c r="K25" s="146">
        <f t="shared" si="0"/>
        <v>33.333333333333329</v>
      </c>
      <c r="L25" s="146">
        <f t="shared" si="0"/>
        <v>13.333333333333334</v>
      </c>
      <c r="M25" s="146">
        <f t="shared" si="0"/>
        <v>13.333333333333334</v>
      </c>
      <c r="N25" s="146">
        <f t="shared" si="0"/>
        <v>33.333333333333329</v>
      </c>
      <c r="O25" s="146" t="str">
        <f t="shared" si="3"/>
        <v>Y</v>
      </c>
      <c r="P25" s="146" t="str">
        <f t="shared" si="1"/>
        <v>N</v>
      </c>
      <c r="Q25" s="146" t="str">
        <f t="shared" si="1"/>
        <v>N</v>
      </c>
      <c r="R25" s="146" t="str">
        <f t="shared" si="1"/>
        <v>N</v>
      </c>
      <c r="S25" s="146" t="str">
        <f t="shared" si="1"/>
        <v>N</v>
      </c>
    </row>
    <row r="26" spans="1:19" ht="16.5" thickBot="1" x14ac:dyDescent="0.3">
      <c r="A26" s="93">
        <v>17</v>
      </c>
      <c r="B26" s="147" t="s">
        <v>339</v>
      </c>
      <c r="C26" s="145" t="s">
        <v>389</v>
      </c>
      <c r="D26" s="36">
        <v>10</v>
      </c>
      <c r="E26" s="36">
        <v>6</v>
      </c>
      <c r="F26" s="36">
        <v>4</v>
      </c>
      <c r="G26" s="36">
        <v>3</v>
      </c>
      <c r="H26" s="36">
        <v>10</v>
      </c>
      <c r="I26" s="36">
        <v>8</v>
      </c>
      <c r="J26" s="146">
        <f t="shared" si="2"/>
        <v>66.666666666666657</v>
      </c>
      <c r="K26" s="146">
        <f t="shared" si="2"/>
        <v>40</v>
      </c>
      <c r="L26" s="146">
        <f t="shared" si="2"/>
        <v>26.666666666666668</v>
      </c>
      <c r="M26" s="146">
        <f t="shared" si="2"/>
        <v>20</v>
      </c>
      <c r="N26" s="146">
        <f t="shared" si="2"/>
        <v>66.666666666666657</v>
      </c>
      <c r="O26" s="146" t="str">
        <f t="shared" si="3"/>
        <v>Y</v>
      </c>
      <c r="P26" s="146" t="str">
        <f t="shared" si="3"/>
        <v>N</v>
      </c>
      <c r="Q26" s="146" t="str">
        <f t="shared" si="3"/>
        <v>N</v>
      </c>
      <c r="R26" s="146" t="str">
        <f t="shared" si="3"/>
        <v>N</v>
      </c>
      <c r="S26" s="146" t="str">
        <f t="shared" si="3"/>
        <v>Y</v>
      </c>
    </row>
    <row r="27" spans="1:19" ht="16.5" thickBot="1" x14ac:dyDescent="0.3">
      <c r="A27" s="93">
        <v>18</v>
      </c>
      <c r="B27" s="147" t="s">
        <v>340</v>
      </c>
      <c r="C27" s="145" t="s">
        <v>390</v>
      </c>
      <c r="D27" s="36">
        <v>6</v>
      </c>
      <c r="E27" s="36">
        <v>6</v>
      </c>
      <c r="F27" s="36">
        <v>10</v>
      </c>
      <c r="G27" s="36">
        <v>4</v>
      </c>
      <c r="H27" s="36">
        <v>10</v>
      </c>
      <c r="I27" s="36">
        <v>10</v>
      </c>
      <c r="J27" s="146">
        <f t="shared" si="2"/>
        <v>40</v>
      </c>
      <c r="K27" s="146">
        <f t="shared" si="2"/>
        <v>40</v>
      </c>
      <c r="L27" s="146">
        <f t="shared" si="2"/>
        <v>66.666666666666657</v>
      </c>
      <c r="M27" s="146">
        <f t="shared" si="2"/>
        <v>26.666666666666668</v>
      </c>
      <c r="N27" s="146">
        <f t="shared" si="2"/>
        <v>66.666666666666657</v>
      </c>
      <c r="O27" s="146" t="str">
        <f t="shared" si="3"/>
        <v>N</v>
      </c>
      <c r="P27" s="146" t="str">
        <f t="shared" si="3"/>
        <v>N</v>
      </c>
      <c r="Q27" s="146" t="str">
        <f t="shared" si="3"/>
        <v>Y</v>
      </c>
      <c r="R27" s="146" t="str">
        <f t="shared" si="3"/>
        <v>N</v>
      </c>
      <c r="S27" s="146" t="str">
        <f t="shared" si="3"/>
        <v>Y</v>
      </c>
    </row>
    <row r="28" spans="1:19" ht="16.5" thickBot="1" x14ac:dyDescent="0.3">
      <c r="A28" s="93">
        <v>19</v>
      </c>
      <c r="B28" s="147" t="s">
        <v>341</v>
      </c>
      <c r="C28" s="145" t="s">
        <v>391</v>
      </c>
      <c r="D28" s="36">
        <v>10</v>
      </c>
      <c r="E28" s="36">
        <v>8</v>
      </c>
      <c r="F28" s="36">
        <v>10</v>
      </c>
      <c r="G28" s="36">
        <v>7</v>
      </c>
      <c r="H28" s="36">
        <v>10</v>
      </c>
      <c r="I28" s="36">
        <v>10</v>
      </c>
      <c r="J28" s="146">
        <f t="shared" si="2"/>
        <v>66.666666666666657</v>
      </c>
      <c r="K28" s="146">
        <f t="shared" si="2"/>
        <v>53.333333333333336</v>
      </c>
      <c r="L28" s="146">
        <f t="shared" si="2"/>
        <v>66.666666666666657</v>
      </c>
      <c r="M28" s="146">
        <f t="shared" si="2"/>
        <v>46.666666666666664</v>
      </c>
      <c r="N28" s="146">
        <f t="shared" si="2"/>
        <v>66.666666666666657</v>
      </c>
      <c r="O28" s="146" t="str">
        <f t="shared" si="3"/>
        <v>Y</v>
      </c>
      <c r="P28" s="146" t="str">
        <f t="shared" si="3"/>
        <v>Y</v>
      </c>
      <c r="Q28" s="146" t="str">
        <f t="shared" si="3"/>
        <v>Y</v>
      </c>
      <c r="R28" s="146" t="str">
        <f t="shared" si="3"/>
        <v>N</v>
      </c>
      <c r="S28" s="146" t="str">
        <f t="shared" si="3"/>
        <v>Y</v>
      </c>
    </row>
    <row r="29" spans="1:19" ht="16.5" thickBot="1" x14ac:dyDescent="0.3">
      <c r="A29" s="93">
        <v>20</v>
      </c>
      <c r="B29" s="147" t="s">
        <v>342</v>
      </c>
      <c r="C29" s="145" t="s">
        <v>392</v>
      </c>
      <c r="D29" s="36">
        <v>10</v>
      </c>
      <c r="E29" s="36">
        <v>1</v>
      </c>
      <c r="F29" s="36">
        <v>5</v>
      </c>
      <c r="G29" s="36">
        <v>4</v>
      </c>
      <c r="H29" s="36">
        <v>10</v>
      </c>
      <c r="I29" s="36">
        <v>9</v>
      </c>
      <c r="J29" s="146">
        <f t="shared" si="2"/>
        <v>66.666666666666657</v>
      </c>
      <c r="K29" s="146">
        <f t="shared" si="2"/>
        <v>6.666666666666667</v>
      </c>
      <c r="L29" s="146">
        <f t="shared" si="2"/>
        <v>33.333333333333329</v>
      </c>
      <c r="M29" s="146">
        <f t="shared" si="2"/>
        <v>26.666666666666668</v>
      </c>
      <c r="N29" s="146">
        <f t="shared" si="2"/>
        <v>66.666666666666657</v>
      </c>
      <c r="O29" s="146" t="str">
        <f t="shared" si="3"/>
        <v>Y</v>
      </c>
      <c r="P29" s="146" t="str">
        <f t="shared" si="3"/>
        <v>N</v>
      </c>
      <c r="Q29" s="146" t="str">
        <f t="shared" si="3"/>
        <v>N</v>
      </c>
      <c r="R29" s="146" t="str">
        <f t="shared" si="3"/>
        <v>N</v>
      </c>
      <c r="S29" s="146" t="str">
        <f t="shared" si="3"/>
        <v>Y</v>
      </c>
    </row>
    <row r="30" spans="1:19" ht="16.5" thickBot="1" x14ac:dyDescent="0.3">
      <c r="A30" s="93">
        <v>21</v>
      </c>
      <c r="B30" s="147" t="s">
        <v>343</v>
      </c>
      <c r="C30" s="145" t="s">
        <v>393</v>
      </c>
      <c r="D30" s="36">
        <v>10</v>
      </c>
      <c r="E30" s="36">
        <v>6</v>
      </c>
      <c r="F30" s="36">
        <v>10</v>
      </c>
      <c r="G30" s="36">
        <v>5</v>
      </c>
      <c r="H30" s="36" t="s">
        <v>423</v>
      </c>
      <c r="I30" s="36" t="s">
        <v>423</v>
      </c>
      <c r="J30" s="146">
        <f t="shared" si="2"/>
        <v>66.666666666666657</v>
      </c>
      <c r="K30" s="146">
        <f t="shared" si="2"/>
        <v>40</v>
      </c>
      <c r="L30" s="146">
        <f t="shared" si="2"/>
        <v>66.666666666666657</v>
      </c>
      <c r="M30" s="146">
        <f t="shared" si="2"/>
        <v>33.333333333333329</v>
      </c>
      <c r="N30" s="146">
        <f t="shared" si="2"/>
        <v>0</v>
      </c>
      <c r="O30" s="146" t="str">
        <f t="shared" si="3"/>
        <v>Y</v>
      </c>
      <c r="P30" s="146" t="str">
        <f t="shared" si="3"/>
        <v>N</v>
      </c>
      <c r="Q30" s="146" t="str">
        <f t="shared" si="3"/>
        <v>Y</v>
      </c>
      <c r="R30" s="146" t="str">
        <f t="shared" si="3"/>
        <v>N</v>
      </c>
      <c r="S30" s="146" t="str">
        <f t="shared" si="3"/>
        <v>N</v>
      </c>
    </row>
    <row r="31" spans="1:19" ht="16.5" thickBot="1" x14ac:dyDescent="0.3">
      <c r="A31" s="93">
        <v>22</v>
      </c>
      <c r="B31" s="147" t="s">
        <v>344</v>
      </c>
      <c r="C31" s="145" t="s">
        <v>394</v>
      </c>
      <c r="D31" s="36" t="s">
        <v>423</v>
      </c>
      <c r="E31" s="36" t="s">
        <v>423</v>
      </c>
      <c r="F31" s="36">
        <v>10</v>
      </c>
      <c r="G31" s="36">
        <v>5</v>
      </c>
      <c r="H31" s="36">
        <v>10</v>
      </c>
      <c r="I31" s="36">
        <v>10</v>
      </c>
      <c r="J31" s="146">
        <f t="shared" si="2"/>
        <v>0</v>
      </c>
      <c r="K31" s="146">
        <f t="shared" si="2"/>
        <v>0</v>
      </c>
      <c r="L31" s="146">
        <f t="shared" si="2"/>
        <v>66.666666666666657</v>
      </c>
      <c r="M31" s="146">
        <f t="shared" si="2"/>
        <v>33.333333333333329</v>
      </c>
      <c r="N31" s="146">
        <f t="shared" si="2"/>
        <v>66.666666666666657</v>
      </c>
      <c r="O31" s="146" t="str">
        <f t="shared" si="3"/>
        <v>N</v>
      </c>
      <c r="P31" s="146" t="str">
        <f t="shared" si="3"/>
        <v>N</v>
      </c>
      <c r="Q31" s="146" t="str">
        <f t="shared" si="3"/>
        <v>Y</v>
      </c>
      <c r="R31" s="146" t="str">
        <f t="shared" si="3"/>
        <v>N</v>
      </c>
      <c r="S31" s="146" t="str">
        <f t="shared" si="3"/>
        <v>Y</v>
      </c>
    </row>
    <row r="32" spans="1:19" ht="16.5" thickBot="1" x14ac:dyDescent="0.3">
      <c r="A32" s="93">
        <v>23</v>
      </c>
      <c r="B32" s="147" t="s">
        <v>345</v>
      </c>
      <c r="C32" s="145" t="s">
        <v>395</v>
      </c>
      <c r="D32" s="36" t="s">
        <v>423</v>
      </c>
      <c r="E32" s="36" t="s">
        <v>423</v>
      </c>
      <c r="F32" s="36">
        <v>9</v>
      </c>
      <c r="G32" s="36">
        <v>9</v>
      </c>
      <c r="H32" s="36">
        <v>10</v>
      </c>
      <c r="I32" s="36">
        <v>9</v>
      </c>
      <c r="J32" s="146">
        <f t="shared" si="2"/>
        <v>0</v>
      </c>
      <c r="K32" s="146">
        <f t="shared" si="2"/>
        <v>0</v>
      </c>
      <c r="L32" s="146">
        <f t="shared" si="2"/>
        <v>60</v>
      </c>
      <c r="M32" s="146">
        <f t="shared" si="2"/>
        <v>60</v>
      </c>
      <c r="N32" s="146">
        <f t="shared" si="2"/>
        <v>66.666666666666657</v>
      </c>
      <c r="O32" s="146" t="str">
        <f t="shared" si="3"/>
        <v>N</v>
      </c>
      <c r="P32" s="146" t="str">
        <f t="shared" si="3"/>
        <v>N</v>
      </c>
      <c r="Q32" s="146" t="str">
        <f t="shared" si="3"/>
        <v>Y</v>
      </c>
      <c r="R32" s="146" t="str">
        <f t="shared" si="3"/>
        <v>Y</v>
      </c>
      <c r="S32" s="146" t="str">
        <f t="shared" si="3"/>
        <v>Y</v>
      </c>
    </row>
    <row r="33" spans="1:19" ht="16.5" thickBot="1" x14ac:dyDescent="0.3">
      <c r="A33" s="93">
        <v>24</v>
      </c>
      <c r="B33" s="147" t="s">
        <v>346</v>
      </c>
      <c r="C33" s="145" t="s">
        <v>396</v>
      </c>
      <c r="D33" s="36">
        <v>10</v>
      </c>
      <c r="E33" s="36">
        <v>9</v>
      </c>
      <c r="F33" s="36">
        <v>8</v>
      </c>
      <c r="G33" s="36">
        <v>8</v>
      </c>
      <c r="H33" s="36">
        <v>9</v>
      </c>
      <c r="I33" s="36">
        <v>9</v>
      </c>
      <c r="J33" s="146">
        <f t="shared" si="2"/>
        <v>66.666666666666657</v>
      </c>
      <c r="K33" s="146">
        <f t="shared" si="2"/>
        <v>60</v>
      </c>
      <c r="L33" s="146">
        <f t="shared" si="2"/>
        <v>53.333333333333336</v>
      </c>
      <c r="M33" s="146">
        <f t="shared" si="2"/>
        <v>53.333333333333336</v>
      </c>
      <c r="N33" s="146">
        <f t="shared" si="2"/>
        <v>60</v>
      </c>
      <c r="O33" s="146" t="str">
        <f t="shared" si="3"/>
        <v>Y</v>
      </c>
      <c r="P33" s="146" t="str">
        <f t="shared" si="3"/>
        <v>Y</v>
      </c>
      <c r="Q33" s="146" t="str">
        <f t="shared" si="3"/>
        <v>Y</v>
      </c>
      <c r="R33" s="146" t="str">
        <f t="shared" si="3"/>
        <v>Y</v>
      </c>
      <c r="S33" s="146" t="str">
        <f t="shared" si="3"/>
        <v>Y</v>
      </c>
    </row>
    <row r="34" spans="1:19" ht="16.5" thickBot="1" x14ac:dyDescent="0.3">
      <c r="A34" s="93">
        <v>25</v>
      </c>
      <c r="B34" s="147" t="s">
        <v>347</v>
      </c>
      <c r="C34" s="145" t="s">
        <v>397</v>
      </c>
      <c r="D34" s="36">
        <v>10</v>
      </c>
      <c r="E34" s="36">
        <v>5</v>
      </c>
      <c r="F34" s="36">
        <v>6</v>
      </c>
      <c r="G34" s="36">
        <v>6</v>
      </c>
      <c r="H34" s="36">
        <v>10</v>
      </c>
      <c r="I34" s="36">
        <v>9</v>
      </c>
      <c r="J34" s="146">
        <f t="shared" si="2"/>
        <v>66.666666666666657</v>
      </c>
      <c r="K34" s="146">
        <f t="shared" si="2"/>
        <v>33.333333333333329</v>
      </c>
      <c r="L34" s="146">
        <f t="shared" si="2"/>
        <v>40</v>
      </c>
      <c r="M34" s="146">
        <f t="shared" si="2"/>
        <v>40</v>
      </c>
      <c r="N34" s="146">
        <f t="shared" si="2"/>
        <v>66.666666666666657</v>
      </c>
      <c r="O34" s="146" t="str">
        <f t="shared" si="3"/>
        <v>Y</v>
      </c>
      <c r="P34" s="146" t="str">
        <f t="shared" si="3"/>
        <v>N</v>
      </c>
      <c r="Q34" s="146" t="str">
        <f t="shared" si="3"/>
        <v>N</v>
      </c>
      <c r="R34" s="146" t="str">
        <f t="shared" si="3"/>
        <v>N</v>
      </c>
      <c r="S34" s="146" t="str">
        <f t="shared" si="3"/>
        <v>Y</v>
      </c>
    </row>
    <row r="35" spans="1:19" ht="18" customHeight="1" thickBot="1" x14ac:dyDescent="0.3">
      <c r="A35" s="93">
        <v>26</v>
      </c>
      <c r="B35" s="147" t="s">
        <v>348</v>
      </c>
      <c r="C35" s="145" t="s">
        <v>398</v>
      </c>
      <c r="D35" s="36">
        <v>10</v>
      </c>
      <c r="E35" s="36">
        <v>6</v>
      </c>
      <c r="F35" s="36">
        <v>10</v>
      </c>
      <c r="G35" s="36">
        <v>6</v>
      </c>
      <c r="H35" s="36">
        <v>10</v>
      </c>
      <c r="I35" s="36">
        <v>10</v>
      </c>
      <c r="J35" s="146">
        <f t="shared" si="2"/>
        <v>66.666666666666657</v>
      </c>
      <c r="K35" s="146">
        <f t="shared" si="2"/>
        <v>40</v>
      </c>
      <c r="L35" s="146">
        <f t="shared" si="2"/>
        <v>66.666666666666657</v>
      </c>
      <c r="M35" s="146">
        <f t="shared" si="2"/>
        <v>40</v>
      </c>
      <c r="N35" s="146">
        <f t="shared" si="2"/>
        <v>66.666666666666657</v>
      </c>
      <c r="O35" s="146" t="str">
        <f t="shared" si="3"/>
        <v>Y</v>
      </c>
      <c r="P35" s="146" t="str">
        <f t="shared" si="3"/>
        <v>N</v>
      </c>
      <c r="Q35" s="146" t="str">
        <f t="shared" si="3"/>
        <v>Y</v>
      </c>
      <c r="R35" s="146" t="str">
        <f t="shared" si="3"/>
        <v>N</v>
      </c>
      <c r="S35" s="146" t="str">
        <f t="shared" si="3"/>
        <v>Y</v>
      </c>
    </row>
    <row r="36" spans="1:19" ht="16.5" thickBot="1" x14ac:dyDescent="0.3">
      <c r="A36" s="93">
        <v>27</v>
      </c>
      <c r="B36" s="147" t="s">
        <v>349</v>
      </c>
      <c r="C36" s="145" t="s">
        <v>399</v>
      </c>
      <c r="D36" s="36">
        <v>3</v>
      </c>
      <c r="E36" s="36">
        <v>2</v>
      </c>
      <c r="F36" s="36">
        <v>10</v>
      </c>
      <c r="G36" s="36">
        <v>6</v>
      </c>
      <c r="H36" s="36">
        <v>10</v>
      </c>
      <c r="I36" s="36">
        <v>4</v>
      </c>
      <c r="J36" s="146">
        <f t="shared" si="2"/>
        <v>20</v>
      </c>
      <c r="K36" s="146">
        <f t="shared" si="2"/>
        <v>13.333333333333334</v>
      </c>
      <c r="L36" s="146">
        <f t="shared" si="2"/>
        <v>66.666666666666657</v>
      </c>
      <c r="M36" s="146">
        <f t="shared" si="2"/>
        <v>40</v>
      </c>
      <c r="N36" s="146">
        <f t="shared" si="2"/>
        <v>66.666666666666657</v>
      </c>
      <c r="O36" s="146" t="str">
        <f t="shared" si="3"/>
        <v>N</v>
      </c>
      <c r="P36" s="146" t="str">
        <f t="shared" si="3"/>
        <v>N</v>
      </c>
      <c r="Q36" s="146" t="str">
        <f t="shared" si="3"/>
        <v>Y</v>
      </c>
      <c r="R36" s="146" t="str">
        <f t="shared" si="3"/>
        <v>N</v>
      </c>
      <c r="S36" s="146" t="str">
        <f t="shared" si="3"/>
        <v>Y</v>
      </c>
    </row>
    <row r="37" spans="1:19" ht="16.5" thickBot="1" x14ac:dyDescent="0.3">
      <c r="A37" s="93">
        <v>28</v>
      </c>
      <c r="B37" s="147" t="s">
        <v>350</v>
      </c>
      <c r="C37" s="145" t="s">
        <v>400</v>
      </c>
      <c r="D37" s="36">
        <v>4</v>
      </c>
      <c r="E37" s="36">
        <v>3</v>
      </c>
      <c r="F37" s="36">
        <v>10</v>
      </c>
      <c r="G37" s="36">
        <v>8</v>
      </c>
      <c r="H37" s="36">
        <v>10</v>
      </c>
      <c r="I37" s="36">
        <v>10</v>
      </c>
      <c r="J37" s="146">
        <f t="shared" si="2"/>
        <v>26.666666666666668</v>
      </c>
      <c r="K37" s="146">
        <f t="shared" si="2"/>
        <v>20</v>
      </c>
      <c r="L37" s="146">
        <f t="shared" si="2"/>
        <v>66.666666666666657</v>
      </c>
      <c r="M37" s="146">
        <f t="shared" si="2"/>
        <v>53.333333333333336</v>
      </c>
      <c r="N37" s="146">
        <f t="shared" si="2"/>
        <v>66.666666666666657</v>
      </c>
      <c r="O37" s="146" t="str">
        <f t="shared" si="3"/>
        <v>N</v>
      </c>
      <c r="P37" s="146" t="str">
        <f t="shared" si="3"/>
        <v>N</v>
      </c>
      <c r="Q37" s="146" t="str">
        <f t="shared" si="3"/>
        <v>Y</v>
      </c>
      <c r="R37" s="146" t="str">
        <f t="shared" si="3"/>
        <v>Y</v>
      </c>
      <c r="S37" s="146" t="str">
        <f t="shared" si="3"/>
        <v>Y</v>
      </c>
    </row>
    <row r="38" spans="1:19" ht="16.5" thickBot="1" x14ac:dyDescent="0.3">
      <c r="A38" s="93">
        <v>29</v>
      </c>
      <c r="B38" s="147" t="s">
        <v>351</v>
      </c>
      <c r="C38" s="145" t="s">
        <v>401</v>
      </c>
      <c r="D38" s="36">
        <v>10</v>
      </c>
      <c r="E38" s="36">
        <v>7</v>
      </c>
      <c r="F38" s="36">
        <v>10</v>
      </c>
      <c r="G38" s="36">
        <v>7</v>
      </c>
      <c r="H38" s="36">
        <v>10</v>
      </c>
      <c r="I38" s="36">
        <v>10</v>
      </c>
      <c r="J38" s="146">
        <f t="shared" si="2"/>
        <v>66.666666666666657</v>
      </c>
      <c r="K38" s="146">
        <f t="shared" si="2"/>
        <v>46.666666666666664</v>
      </c>
      <c r="L38" s="146">
        <f t="shared" si="2"/>
        <v>66.666666666666657</v>
      </c>
      <c r="M38" s="146">
        <f t="shared" si="2"/>
        <v>46.666666666666664</v>
      </c>
      <c r="N38" s="146">
        <f t="shared" si="2"/>
        <v>66.666666666666657</v>
      </c>
      <c r="O38" s="146" t="str">
        <f t="shared" si="3"/>
        <v>Y</v>
      </c>
      <c r="P38" s="146" t="str">
        <f t="shared" si="3"/>
        <v>N</v>
      </c>
      <c r="Q38" s="146" t="str">
        <f t="shared" si="3"/>
        <v>Y</v>
      </c>
      <c r="R38" s="146" t="str">
        <f t="shared" si="3"/>
        <v>N</v>
      </c>
      <c r="S38" s="146" t="str">
        <f t="shared" si="3"/>
        <v>Y</v>
      </c>
    </row>
    <row r="39" spans="1:19" ht="16.5" thickBot="1" x14ac:dyDescent="0.3">
      <c r="A39" s="93">
        <v>30</v>
      </c>
      <c r="B39" s="147" t="s">
        <v>352</v>
      </c>
      <c r="C39" s="145" t="s">
        <v>402</v>
      </c>
      <c r="D39" s="50">
        <v>10</v>
      </c>
      <c r="E39" s="50">
        <v>8</v>
      </c>
      <c r="F39" s="50">
        <v>5</v>
      </c>
      <c r="G39" s="50">
        <v>5</v>
      </c>
      <c r="H39" s="36" t="s">
        <v>423</v>
      </c>
      <c r="I39" s="36" t="s">
        <v>423</v>
      </c>
      <c r="J39" s="146">
        <f t="shared" si="2"/>
        <v>66.666666666666657</v>
      </c>
      <c r="K39" s="146">
        <f t="shared" si="2"/>
        <v>53.333333333333336</v>
      </c>
      <c r="L39" s="146">
        <f t="shared" si="2"/>
        <v>33.333333333333329</v>
      </c>
      <c r="M39" s="146">
        <f t="shared" si="2"/>
        <v>33.333333333333329</v>
      </c>
      <c r="N39" s="146">
        <f t="shared" si="2"/>
        <v>0</v>
      </c>
      <c r="O39" s="146" t="str">
        <f t="shared" si="3"/>
        <v>Y</v>
      </c>
      <c r="P39" s="146" t="str">
        <f t="shared" si="3"/>
        <v>Y</v>
      </c>
      <c r="Q39" s="146" t="str">
        <f t="shared" si="3"/>
        <v>N</v>
      </c>
      <c r="R39" s="146" t="str">
        <f t="shared" si="3"/>
        <v>N</v>
      </c>
      <c r="S39" s="146" t="str">
        <f t="shared" si="3"/>
        <v>N</v>
      </c>
    </row>
    <row r="40" spans="1:19" ht="16.5" thickBot="1" x14ac:dyDescent="0.3">
      <c r="A40" s="93">
        <v>31</v>
      </c>
      <c r="B40" s="147" t="s">
        <v>353</v>
      </c>
      <c r="C40" s="145" t="s">
        <v>403</v>
      </c>
      <c r="D40" s="36">
        <v>3</v>
      </c>
      <c r="E40" s="36">
        <v>3</v>
      </c>
      <c r="F40" s="36">
        <v>10</v>
      </c>
      <c r="G40" s="36">
        <v>10</v>
      </c>
      <c r="H40" s="36">
        <v>10</v>
      </c>
      <c r="I40" s="36">
        <v>7</v>
      </c>
      <c r="J40" s="146">
        <f t="shared" si="2"/>
        <v>20</v>
      </c>
      <c r="K40" s="146">
        <f t="shared" si="2"/>
        <v>20</v>
      </c>
      <c r="L40" s="146">
        <f t="shared" si="2"/>
        <v>66.666666666666657</v>
      </c>
      <c r="M40" s="146">
        <f t="shared" si="2"/>
        <v>66.666666666666657</v>
      </c>
      <c r="N40" s="146">
        <f t="shared" si="2"/>
        <v>66.666666666666657</v>
      </c>
      <c r="O40" s="146" t="str">
        <f t="shared" si="3"/>
        <v>N</v>
      </c>
      <c r="P40" s="146" t="str">
        <f t="shared" si="3"/>
        <v>N</v>
      </c>
      <c r="Q40" s="146" t="str">
        <f t="shared" si="3"/>
        <v>Y</v>
      </c>
      <c r="R40" s="146" t="str">
        <f t="shared" si="3"/>
        <v>Y</v>
      </c>
      <c r="S40" s="146" t="str">
        <f t="shared" si="3"/>
        <v>Y</v>
      </c>
    </row>
    <row r="41" spans="1:19" ht="16.5" thickBot="1" x14ac:dyDescent="0.3">
      <c r="A41" s="93">
        <v>32</v>
      </c>
      <c r="B41" s="147" t="s">
        <v>354</v>
      </c>
      <c r="C41" s="145" t="s">
        <v>404</v>
      </c>
      <c r="D41" s="36">
        <v>6</v>
      </c>
      <c r="E41" s="36">
        <v>6</v>
      </c>
      <c r="F41" s="36">
        <v>10</v>
      </c>
      <c r="G41" s="36">
        <v>10</v>
      </c>
      <c r="H41" s="36">
        <v>10</v>
      </c>
      <c r="I41" s="36">
        <v>7</v>
      </c>
      <c r="J41" s="146">
        <f t="shared" si="2"/>
        <v>40</v>
      </c>
      <c r="K41" s="146">
        <f t="shared" si="2"/>
        <v>40</v>
      </c>
      <c r="L41" s="146">
        <f t="shared" si="2"/>
        <v>66.666666666666657</v>
      </c>
      <c r="M41" s="146">
        <f t="shared" si="2"/>
        <v>66.666666666666657</v>
      </c>
      <c r="N41" s="146">
        <f t="shared" si="2"/>
        <v>66.666666666666657</v>
      </c>
      <c r="O41" s="146" t="str">
        <f t="shared" si="3"/>
        <v>N</v>
      </c>
      <c r="P41" s="146" t="str">
        <f t="shared" si="3"/>
        <v>N</v>
      </c>
      <c r="Q41" s="146" t="str">
        <f t="shared" si="3"/>
        <v>Y</v>
      </c>
      <c r="R41" s="146" t="str">
        <f t="shared" si="3"/>
        <v>Y</v>
      </c>
      <c r="S41" s="146" t="str">
        <f t="shared" si="3"/>
        <v>Y</v>
      </c>
    </row>
    <row r="42" spans="1:19" ht="16.5" thickBot="1" x14ac:dyDescent="0.3">
      <c r="A42" s="93">
        <v>33</v>
      </c>
      <c r="B42" s="147" t="s">
        <v>355</v>
      </c>
      <c r="C42" s="145" t="s">
        <v>405</v>
      </c>
      <c r="D42" s="36">
        <v>6</v>
      </c>
      <c r="E42" s="36">
        <v>6</v>
      </c>
      <c r="F42" s="36">
        <v>6</v>
      </c>
      <c r="G42" s="36">
        <v>6</v>
      </c>
      <c r="H42" s="36">
        <v>1</v>
      </c>
      <c r="I42" s="36">
        <v>1</v>
      </c>
      <c r="J42" s="146">
        <f t="shared" si="2"/>
        <v>40</v>
      </c>
      <c r="K42" s="146">
        <f t="shared" si="2"/>
        <v>40</v>
      </c>
      <c r="L42" s="146">
        <f t="shared" si="2"/>
        <v>40</v>
      </c>
      <c r="M42" s="146">
        <f t="shared" si="2"/>
        <v>40</v>
      </c>
      <c r="N42" s="146">
        <f t="shared" si="2"/>
        <v>6.666666666666667</v>
      </c>
      <c r="O42" s="146" t="str">
        <f t="shared" si="3"/>
        <v>N</v>
      </c>
      <c r="P42" s="146" t="str">
        <f t="shared" si="3"/>
        <v>N</v>
      </c>
      <c r="Q42" s="146" t="str">
        <f t="shared" si="3"/>
        <v>N</v>
      </c>
      <c r="R42" s="146" t="str">
        <f t="shared" si="3"/>
        <v>N</v>
      </c>
      <c r="S42" s="146" t="str">
        <f t="shared" si="3"/>
        <v>N</v>
      </c>
    </row>
    <row r="43" spans="1:19" ht="16.5" thickBot="1" x14ac:dyDescent="0.3">
      <c r="A43" s="93">
        <v>34</v>
      </c>
      <c r="B43" s="147" t="s">
        <v>356</v>
      </c>
      <c r="C43" s="145" t="s">
        <v>406</v>
      </c>
      <c r="D43" s="36">
        <v>10</v>
      </c>
      <c r="E43" s="36">
        <v>1</v>
      </c>
      <c r="F43" s="36">
        <v>10</v>
      </c>
      <c r="G43" s="36">
        <v>3</v>
      </c>
      <c r="H43" s="36">
        <v>2</v>
      </c>
      <c r="I43" s="36">
        <v>1</v>
      </c>
      <c r="J43" s="146">
        <f t="shared" si="2"/>
        <v>66.666666666666657</v>
      </c>
      <c r="K43" s="146">
        <f t="shared" si="2"/>
        <v>6.666666666666667</v>
      </c>
      <c r="L43" s="146">
        <f t="shared" si="2"/>
        <v>66.666666666666657</v>
      </c>
      <c r="M43" s="146">
        <f t="shared" si="2"/>
        <v>20</v>
      </c>
      <c r="N43" s="146">
        <f t="shared" si="2"/>
        <v>13.333333333333334</v>
      </c>
      <c r="O43" s="146" t="str">
        <f t="shared" si="3"/>
        <v>Y</v>
      </c>
      <c r="P43" s="146" t="str">
        <f t="shared" si="3"/>
        <v>N</v>
      </c>
      <c r="Q43" s="146" t="str">
        <f t="shared" si="3"/>
        <v>Y</v>
      </c>
      <c r="R43" s="146" t="str">
        <f t="shared" si="3"/>
        <v>N</v>
      </c>
      <c r="S43" s="146" t="str">
        <f t="shared" si="3"/>
        <v>N</v>
      </c>
    </row>
    <row r="44" spans="1:19" ht="16.5" thickBot="1" x14ac:dyDescent="0.3">
      <c r="A44" s="93">
        <v>35</v>
      </c>
      <c r="B44" s="147" t="s">
        <v>357</v>
      </c>
      <c r="C44" s="145" t="s">
        <v>407</v>
      </c>
      <c r="D44" s="36">
        <v>10</v>
      </c>
      <c r="E44" s="36">
        <v>4</v>
      </c>
      <c r="F44" s="36">
        <v>10</v>
      </c>
      <c r="G44" s="36">
        <v>7</v>
      </c>
      <c r="H44" s="36">
        <v>10</v>
      </c>
      <c r="I44" s="36">
        <v>10</v>
      </c>
      <c r="J44" s="146">
        <f t="shared" si="2"/>
        <v>66.666666666666657</v>
      </c>
      <c r="K44" s="146">
        <f t="shared" si="2"/>
        <v>26.666666666666668</v>
      </c>
      <c r="L44" s="146">
        <f t="shared" si="2"/>
        <v>66.666666666666657</v>
      </c>
      <c r="M44" s="146">
        <f t="shared" si="2"/>
        <v>46.666666666666664</v>
      </c>
      <c r="N44" s="146">
        <f t="shared" si="2"/>
        <v>66.666666666666657</v>
      </c>
      <c r="O44" s="146" t="str">
        <f t="shared" si="3"/>
        <v>Y</v>
      </c>
      <c r="P44" s="146" t="str">
        <f t="shared" si="3"/>
        <v>N</v>
      </c>
      <c r="Q44" s="146" t="str">
        <f t="shared" si="3"/>
        <v>Y</v>
      </c>
      <c r="R44" s="146" t="str">
        <f t="shared" si="3"/>
        <v>N</v>
      </c>
      <c r="S44" s="146" t="str">
        <f t="shared" si="3"/>
        <v>Y</v>
      </c>
    </row>
    <row r="45" spans="1:19" ht="16.5" thickBot="1" x14ac:dyDescent="0.3">
      <c r="A45" s="93">
        <v>36</v>
      </c>
      <c r="B45" s="147" t="s">
        <v>358</v>
      </c>
      <c r="C45" s="145" t="s">
        <v>408</v>
      </c>
      <c r="D45" s="36">
        <v>2</v>
      </c>
      <c r="E45" s="36">
        <v>2</v>
      </c>
      <c r="F45" s="36">
        <v>5</v>
      </c>
      <c r="G45" s="36">
        <v>4</v>
      </c>
      <c r="H45" s="36">
        <v>8</v>
      </c>
      <c r="I45" s="36">
        <v>7</v>
      </c>
      <c r="J45" s="146">
        <f t="shared" si="2"/>
        <v>13.333333333333334</v>
      </c>
      <c r="K45" s="146">
        <f t="shared" si="2"/>
        <v>13.333333333333334</v>
      </c>
      <c r="L45" s="146">
        <f t="shared" si="2"/>
        <v>33.333333333333329</v>
      </c>
      <c r="M45" s="146">
        <f t="shared" si="2"/>
        <v>26.666666666666668</v>
      </c>
      <c r="N45" s="146">
        <f t="shared" si="2"/>
        <v>53.333333333333336</v>
      </c>
      <c r="O45" s="146" t="str">
        <f t="shared" si="3"/>
        <v>N</v>
      </c>
      <c r="P45" s="146" t="str">
        <f t="shared" si="3"/>
        <v>N</v>
      </c>
      <c r="Q45" s="146" t="str">
        <f t="shared" si="3"/>
        <v>N</v>
      </c>
      <c r="R45" s="146" t="str">
        <f t="shared" si="3"/>
        <v>N</v>
      </c>
      <c r="S45" s="146" t="str">
        <f t="shared" si="3"/>
        <v>Y</v>
      </c>
    </row>
    <row r="46" spans="1:19" ht="16.5" thickBot="1" x14ac:dyDescent="0.3">
      <c r="A46" s="93">
        <v>37</v>
      </c>
      <c r="B46" s="147" t="s">
        <v>359</v>
      </c>
      <c r="C46" s="145" t="s">
        <v>409</v>
      </c>
      <c r="D46" s="36">
        <v>9</v>
      </c>
      <c r="E46" s="36">
        <v>9</v>
      </c>
      <c r="F46" s="36">
        <v>10</v>
      </c>
      <c r="G46" s="36">
        <v>10</v>
      </c>
      <c r="H46" s="36" t="s">
        <v>423</v>
      </c>
      <c r="I46" s="36" t="s">
        <v>423</v>
      </c>
      <c r="J46" s="146">
        <f t="shared" si="2"/>
        <v>60</v>
      </c>
      <c r="K46" s="146">
        <f t="shared" si="2"/>
        <v>60</v>
      </c>
      <c r="L46" s="146">
        <f t="shared" si="2"/>
        <v>66.666666666666657</v>
      </c>
      <c r="M46" s="146">
        <f t="shared" si="2"/>
        <v>66.666666666666657</v>
      </c>
      <c r="N46" s="146">
        <f t="shared" si="2"/>
        <v>0</v>
      </c>
      <c r="O46" s="146" t="str">
        <f t="shared" si="3"/>
        <v>Y</v>
      </c>
      <c r="P46" s="146" t="str">
        <f t="shared" si="3"/>
        <v>Y</v>
      </c>
      <c r="Q46" s="146" t="str">
        <f t="shared" si="3"/>
        <v>Y</v>
      </c>
      <c r="R46" s="146" t="str">
        <f t="shared" si="3"/>
        <v>Y</v>
      </c>
      <c r="S46" s="146" t="str">
        <f t="shared" si="3"/>
        <v>N</v>
      </c>
    </row>
    <row r="47" spans="1:19" ht="16.5" thickBot="1" x14ac:dyDescent="0.3">
      <c r="A47" s="93">
        <v>38</v>
      </c>
      <c r="B47" s="147" t="s">
        <v>360</v>
      </c>
      <c r="C47" s="145" t="s">
        <v>410</v>
      </c>
      <c r="D47" s="36">
        <v>9</v>
      </c>
      <c r="E47" s="36">
        <v>9</v>
      </c>
      <c r="F47" s="36">
        <v>10</v>
      </c>
      <c r="G47" s="36">
        <v>10</v>
      </c>
      <c r="H47" s="36">
        <v>10</v>
      </c>
      <c r="I47" s="36">
        <v>10</v>
      </c>
      <c r="J47" s="146">
        <f t="shared" si="2"/>
        <v>60</v>
      </c>
      <c r="K47" s="146">
        <f t="shared" si="2"/>
        <v>60</v>
      </c>
      <c r="L47" s="146">
        <f t="shared" si="2"/>
        <v>66.666666666666657</v>
      </c>
      <c r="M47" s="146">
        <f t="shared" si="2"/>
        <v>66.666666666666657</v>
      </c>
      <c r="N47" s="146">
        <f t="shared" si="2"/>
        <v>66.666666666666657</v>
      </c>
      <c r="O47" s="146" t="str">
        <f t="shared" si="3"/>
        <v>Y</v>
      </c>
      <c r="P47" s="146" t="str">
        <f t="shared" si="3"/>
        <v>Y</v>
      </c>
      <c r="Q47" s="146" t="str">
        <f t="shared" si="3"/>
        <v>Y</v>
      </c>
      <c r="R47" s="146" t="str">
        <f t="shared" si="3"/>
        <v>Y</v>
      </c>
      <c r="S47" s="146" t="str">
        <f t="shared" si="3"/>
        <v>Y</v>
      </c>
    </row>
    <row r="48" spans="1:19" ht="16.5" thickBot="1" x14ac:dyDescent="0.3">
      <c r="A48" s="93">
        <v>39</v>
      </c>
      <c r="B48" s="147" t="s">
        <v>361</v>
      </c>
      <c r="C48" s="145" t="s">
        <v>411</v>
      </c>
      <c r="D48" s="36">
        <v>6</v>
      </c>
      <c r="E48" s="36">
        <v>6</v>
      </c>
      <c r="F48" s="36">
        <v>3</v>
      </c>
      <c r="G48" s="36">
        <v>2</v>
      </c>
      <c r="H48" s="36">
        <v>6</v>
      </c>
      <c r="I48" s="36">
        <v>5</v>
      </c>
      <c r="J48" s="146">
        <f t="shared" si="2"/>
        <v>40</v>
      </c>
      <c r="K48" s="146">
        <f t="shared" si="2"/>
        <v>40</v>
      </c>
      <c r="L48" s="146">
        <f t="shared" si="2"/>
        <v>20</v>
      </c>
      <c r="M48" s="146">
        <f t="shared" si="2"/>
        <v>13.333333333333334</v>
      </c>
      <c r="N48" s="146">
        <f t="shared" si="2"/>
        <v>40</v>
      </c>
      <c r="O48" s="146" t="str">
        <f t="shared" si="3"/>
        <v>N</v>
      </c>
      <c r="P48" s="146" t="str">
        <f t="shared" si="3"/>
        <v>N</v>
      </c>
      <c r="Q48" s="146" t="str">
        <f t="shared" si="3"/>
        <v>N</v>
      </c>
      <c r="R48" s="146" t="str">
        <f t="shared" si="3"/>
        <v>N</v>
      </c>
      <c r="S48" s="146" t="str">
        <f t="shared" si="3"/>
        <v>N</v>
      </c>
    </row>
    <row r="49" spans="1:19" ht="16.5" thickBot="1" x14ac:dyDescent="0.3">
      <c r="A49" s="93">
        <v>40</v>
      </c>
      <c r="B49" s="147" t="s">
        <v>362</v>
      </c>
      <c r="C49" s="145" t="s">
        <v>412</v>
      </c>
      <c r="D49" s="36">
        <v>10</v>
      </c>
      <c r="E49" s="36">
        <v>10</v>
      </c>
      <c r="F49" s="36">
        <v>10</v>
      </c>
      <c r="G49" s="36">
        <v>10</v>
      </c>
      <c r="H49" s="36" t="s">
        <v>423</v>
      </c>
      <c r="I49" s="36" t="s">
        <v>423</v>
      </c>
      <c r="J49" s="146">
        <f t="shared" si="2"/>
        <v>66.666666666666657</v>
      </c>
      <c r="K49" s="146">
        <f t="shared" si="2"/>
        <v>66.666666666666657</v>
      </c>
      <c r="L49" s="146">
        <f t="shared" si="2"/>
        <v>66.666666666666657</v>
      </c>
      <c r="M49" s="146">
        <f t="shared" si="2"/>
        <v>66.666666666666657</v>
      </c>
      <c r="N49" s="146">
        <f t="shared" si="2"/>
        <v>0</v>
      </c>
      <c r="O49" s="146" t="str">
        <f t="shared" si="3"/>
        <v>Y</v>
      </c>
      <c r="P49" s="146" t="str">
        <f t="shared" si="3"/>
        <v>Y</v>
      </c>
      <c r="Q49" s="146" t="str">
        <f t="shared" si="3"/>
        <v>Y</v>
      </c>
      <c r="R49" s="146" t="str">
        <f t="shared" si="3"/>
        <v>Y</v>
      </c>
      <c r="S49" s="146" t="str">
        <f t="shared" si="3"/>
        <v>N</v>
      </c>
    </row>
    <row r="50" spans="1:19" ht="16.5" thickBot="1" x14ac:dyDescent="0.3">
      <c r="A50" s="93">
        <v>41</v>
      </c>
      <c r="B50" s="147" t="s">
        <v>363</v>
      </c>
      <c r="C50" s="145" t="s">
        <v>413</v>
      </c>
      <c r="D50" s="36">
        <v>6</v>
      </c>
      <c r="E50" s="36">
        <v>6</v>
      </c>
      <c r="F50" s="36">
        <v>7</v>
      </c>
      <c r="G50" s="36">
        <v>6</v>
      </c>
      <c r="H50" s="36" t="s">
        <v>423</v>
      </c>
      <c r="I50" s="36" t="s">
        <v>423</v>
      </c>
      <c r="J50" s="146">
        <f t="shared" si="2"/>
        <v>40</v>
      </c>
      <c r="K50" s="146">
        <f t="shared" si="2"/>
        <v>40</v>
      </c>
      <c r="L50" s="146">
        <f t="shared" si="2"/>
        <v>46.666666666666664</v>
      </c>
      <c r="M50" s="146">
        <f t="shared" si="2"/>
        <v>40</v>
      </c>
      <c r="N50" s="146">
        <f t="shared" si="2"/>
        <v>0</v>
      </c>
      <c r="O50" s="146" t="str">
        <f t="shared" si="3"/>
        <v>N</v>
      </c>
      <c r="P50" s="146" t="str">
        <f t="shared" si="3"/>
        <v>N</v>
      </c>
      <c r="Q50" s="146" t="str">
        <f t="shared" si="3"/>
        <v>N</v>
      </c>
      <c r="R50" s="146" t="str">
        <f t="shared" si="3"/>
        <v>N</v>
      </c>
      <c r="S50" s="146" t="str">
        <f t="shared" si="3"/>
        <v>N</v>
      </c>
    </row>
    <row r="51" spans="1:19" ht="16.5" thickBot="1" x14ac:dyDescent="0.3">
      <c r="A51" s="93">
        <v>42</v>
      </c>
      <c r="B51" s="147" t="s">
        <v>364</v>
      </c>
      <c r="C51" s="145" t="s">
        <v>414</v>
      </c>
      <c r="D51" s="36">
        <v>10</v>
      </c>
      <c r="E51" s="36">
        <v>9</v>
      </c>
      <c r="F51" s="36">
        <v>8</v>
      </c>
      <c r="G51" s="36">
        <v>7</v>
      </c>
      <c r="H51" s="36">
        <v>10</v>
      </c>
      <c r="I51" s="36">
        <v>10</v>
      </c>
      <c r="J51" s="146">
        <f t="shared" si="2"/>
        <v>66.666666666666657</v>
      </c>
      <c r="K51" s="146">
        <f t="shared" si="2"/>
        <v>60</v>
      </c>
      <c r="L51" s="146">
        <f t="shared" si="2"/>
        <v>53.333333333333336</v>
      </c>
      <c r="M51" s="146">
        <f t="shared" si="2"/>
        <v>46.666666666666664</v>
      </c>
      <c r="N51" s="146">
        <f t="shared" si="2"/>
        <v>66.666666666666657</v>
      </c>
      <c r="O51" s="146" t="str">
        <f t="shared" si="3"/>
        <v>Y</v>
      </c>
      <c r="P51" s="146" t="str">
        <f t="shared" si="3"/>
        <v>Y</v>
      </c>
      <c r="Q51" s="146" t="str">
        <f t="shared" si="3"/>
        <v>Y</v>
      </c>
      <c r="R51" s="146" t="str">
        <f t="shared" si="3"/>
        <v>N</v>
      </c>
      <c r="S51" s="146" t="str">
        <f t="shared" si="3"/>
        <v>Y</v>
      </c>
    </row>
    <row r="52" spans="1:19" ht="16.5" thickBot="1" x14ac:dyDescent="0.3">
      <c r="A52" s="93">
        <v>43</v>
      </c>
      <c r="B52" s="147" t="s">
        <v>365</v>
      </c>
      <c r="C52" s="148" t="s">
        <v>415</v>
      </c>
      <c r="D52" s="36">
        <v>6</v>
      </c>
      <c r="E52" s="36">
        <v>6</v>
      </c>
      <c r="F52" s="36">
        <v>7</v>
      </c>
      <c r="G52" s="36">
        <v>7</v>
      </c>
      <c r="H52" s="36">
        <v>10</v>
      </c>
      <c r="I52" s="36">
        <v>9</v>
      </c>
      <c r="J52" s="146">
        <f t="shared" si="2"/>
        <v>40</v>
      </c>
      <c r="K52" s="146">
        <f t="shared" si="2"/>
        <v>40</v>
      </c>
      <c r="L52" s="146">
        <f t="shared" si="2"/>
        <v>46.666666666666664</v>
      </c>
      <c r="M52" s="146">
        <f t="shared" si="2"/>
        <v>46.666666666666664</v>
      </c>
      <c r="N52" s="146">
        <f t="shared" si="2"/>
        <v>66.666666666666657</v>
      </c>
      <c r="O52" s="146" t="str">
        <f t="shared" si="3"/>
        <v>N</v>
      </c>
      <c r="P52" s="146" t="str">
        <f t="shared" si="3"/>
        <v>N</v>
      </c>
      <c r="Q52" s="146" t="str">
        <f t="shared" si="3"/>
        <v>N</v>
      </c>
      <c r="R52" s="146" t="str">
        <f t="shared" si="3"/>
        <v>N</v>
      </c>
      <c r="S52" s="146" t="str">
        <f t="shared" si="3"/>
        <v>Y</v>
      </c>
    </row>
    <row r="53" spans="1:19" ht="16.5" thickBot="1" x14ac:dyDescent="0.3">
      <c r="A53" s="93">
        <v>44</v>
      </c>
      <c r="B53" s="147" t="s">
        <v>366</v>
      </c>
      <c r="C53" s="148" t="s">
        <v>416</v>
      </c>
      <c r="D53" s="50">
        <v>6</v>
      </c>
      <c r="E53" s="50">
        <v>6</v>
      </c>
      <c r="F53" s="50">
        <v>6</v>
      </c>
      <c r="G53" s="50">
        <v>6</v>
      </c>
      <c r="H53" s="50">
        <v>1</v>
      </c>
      <c r="I53" s="50">
        <v>1</v>
      </c>
      <c r="J53" s="146">
        <f t="shared" si="2"/>
        <v>40</v>
      </c>
      <c r="K53" s="146">
        <f t="shared" si="2"/>
        <v>40</v>
      </c>
      <c r="L53" s="146">
        <f t="shared" si="2"/>
        <v>40</v>
      </c>
      <c r="M53" s="146">
        <f t="shared" si="2"/>
        <v>40</v>
      </c>
      <c r="N53" s="146">
        <f t="shared" si="2"/>
        <v>6.666666666666667</v>
      </c>
      <c r="O53" s="146" t="str">
        <f t="shared" si="3"/>
        <v>N</v>
      </c>
      <c r="P53" s="146" t="str">
        <f t="shared" si="3"/>
        <v>N</v>
      </c>
      <c r="Q53" s="146" t="str">
        <f t="shared" si="3"/>
        <v>N</v>
      </c>
      <c r="R53" s="146" t="str">
        <f t="shared" si="3"/>
        <v>N</v>
      </c>
      <c r="S53" s="146" t="str">
        <f t="shared" si="3"/>
        <v>N</v>
      </c>
    </row>
    <row r="54" spans="1:19" ht="16.5" thickBot="1" x14ac:dyDescent="0.3">
      <c r="A54" s="93">
        <v>45</v>
      </c>
      <c r="B54" s="147" t="s">
        <v>367</v>
      </c>
      <c r="C54" s="145" t="s">
        <v>417</v>
      </c>
      <c r="D54" s="36">
        <v>5</v>
      </c>
      <c r="E54" s="36">
        <v>4</v>
      </c>
      <c r="F54" s="36">
        <v>4</v>
      </c>
      <c r="G54" s="36">
        <v>3</v>
      </c>
      <c r="H54" s="36">
        <v>8</v>
      </c>
      <c r="I54" s="36">
        <v>7</v>
      </c>
      <c r="J54" s="146">
        <f t="shared" si="2"/>
        <v>33.333333333333329</v>
      </c>
      <c r="K54" s="146">
        <f t="shared" si="2"/>
        <v>26.666666666666668</v>
      </c>
      <c r="L54" s="146">
        <f t="shared" si="2"/>
        <v>26.666666666666668</v>
      </c>
      <c r="M54" s="146">
        <f t="shared" si="2"/>
        <v>20</v>
      </c>
      <c r="N54" s="146">
        <f t="shared" si="2"/>
        <v>53.333333333333336</v>
      </c>
      <c r="O54" s="146" t="str">
        <f t="shared" si="3"/>
        <v>N</v>
      </c>
      <c r="P54" s="146" t="str">
        <f t="shared" si="3"/>
        <v>N</v>
      </c>
      <c r="Q54" s="146" t="str">
        <f t="shared" si="3"/>
        <v>N</v>
      </c>
      <c r="R54" s="146" t="str">
        <f t="shared" si="3"/>
        <v>N</v>
      </c>
      <c r="S54" s="146" t="str">
        <f t="shared" si="3"/>
        <v>Y</v>
      </c>
    </row>
    <row r="55" spans="1:19" ht="16.5" thickBot="1" x14ac:dyDescent="0.3">
      <c r="A55" s="93">
        <v>46</v>
      </c>
      <c r="B55" s="147" t="s">
        <v>368</v>
      </c>
      <c r="C55" s="145" t="s">
        <v>418</v>
      </c>
      <c r="D55" s="36">
        <v>6</v>
      </c>
      <c r="E55" s="36">
        <v>5</v>
      </c>
      <c r="F55" s="36">
        <v>6</v>
      </c>
      <c r="G55" s="36">
        <v>6</v>
      </c>
      <c r="H55" s="36">
        <v>9</v>
      </c>
      <c r="I55" s="36">
        <v>9</v>
      </c>
      <c r="J55" s="146">
        <f t="shared" si="2"/>
        <v>40</v>
      </c>
      <c r="K55" s="146">
        <f t="shared" si="2"/>
        <v>33.333333333333329</v>
      </c>
      <c r="L55" s="146">
        <f t="shared" si="2"/>
        <v>40</v>
      </c>
      <c r="M55" s="146">
        <f t="shared" si="2"/>
        <v>40</v>
      </c>
      <c r="N55" s="146">
        <f t="shared" si="2"/>
        <v>60</v>
      </c>
      <c r="O55" s="146" t="str">
        <f t="shared" si="3"/>
        <v>N</v>
      </c>
      <c r="P55" s="146" t="str">
        <f t="shared" si="3"/>
        <v>N</v>
      </c>
      <c r="Q55" s="146" t="str">
        <f t="shared" si="3"/>
        <v>N</v>
      </c>
      <c r="R55" s="146" t="str">
        <f t="shared" si="3"/>
        <v>N</v>
      </c>
      <c r="S55" s="146" t="str">
        <f t="shared" si="3"/>
        <v>Y</v>
      </c>
    </row>
    <row r="56" spans="1:19" s="73" customFormat="1" ht="16.5" thickBot="1" x14ac:dyDescent="0.3">
      <c r="A56" s="93">
        <v>47</v>
      </c>
      <c r="B56" s="147" t="s">
        <v>369</v>
      </c>
      <c r="C56" s="145" t="s">
        <v>419</v>
      </c>
      <c r="D56" s="36">
        <v>7</v>
      </c>
      <c r="E56" s="36">
        <v>7</v>
      </c>
      <c r="F56" s="36">
        <v>9</v>
      </c>
      <c r="G56" s="36">
        <v>9</v>
      </c>
      <c r="H56" s="36">
        <v>9</v>
      </c>
      <c r="I56" s="36">
        <v>9</v>
      </c>
      <c r="J56" s="146">
        <f t="shared" si="2"/>
        <v>46.666666666666664</v>
      </c>
      <c r="K56" s="146">
        <f t="shared" si="2"/>
        <v>46.666666666666664</v>
      </c>
      <c r="L56" s="146">
        <f t="shared" si="2"/>
        <v>60</v>
      </c>
      <c r="M56" s="146">
        <f t="shared" si="2"/>
        <v>60</v>
      </c>
      <c r="N56" s="146">
        <f t="shared" si="2"/>
        <v>60</v>
      </c>
      <c r="O56" s="146" t="str">
        <f t="shared" si="3"/>
        <v>N</v>
      </c>
      <c r="P56" s="146" t="str">
        <f t="shared" si="3"/>
        <v>N</v>
      </c>
      <c r="Q56" s="146" t="str">
        <f t="shared" si="3"/>
        <v>Y</v>
      </c>
      <c r="R56" s="146" t="str">
        <f t="shared" si="3"/>
        <v>Y</v>
      </c>
      <c r="S56" s="146" t="str">
        <f t="shared" si="3"/>
        <v>Y</v>
      </c>
    </row>
    <row r="57" spans="1:19" s="73" customFormat="1" ht="16.5" thickBot="1" x14ac:dyDescent="0.3">
      <c r="A57" s="93">
        <v>48</v>
      </c>
      <c r="B57" s="147" t="s">
        <v>370</v>
      </c>
      <c r="C57" s="145" t="s">
        <v>420</v>
      </c>
      <c r="D57" s="36">
        <v>6</v>
      </c>
      <c r="E57" s="36">
        <v>6</v>
      </c>
      <c r="F57" s="36">
        <v>6</v>
      </c>
      <c r="G57" s="36">
        <v>6</v>
      </c>
      <c r="H57" s="36">
        <v>7</v>
      </c>
      <c r="I57" s="36">
        <v>7</v>
      </c>
      <c r="J57" s="146">
        <f t="shared" si="2"/>
        <v>40</v>
      </c>
      <c r="K57" s="146">
        <f t="shared" si="2"/>
        <v>40</v>
      </c>
      <c r="L57" s="146">
        <f t="shared" si="2"/>
        <v>40</v>
      </c>
      <c r="M57" s="146">
        <f t="shared" si="2"/>
        <v>40</v>
      </c>
      <c r="N57" s="146">
        <f t="shared" si="2"/>
        <v>46.666666666666664</v>
      </c>
      <c r="O57" s="146" t="str">
        <f t="shared" si="3"/>
        <v>N</v>
      </c>
      <c r="P57" s="146" t="str">
        <f t="shared" si="3"/>
        <v>N</v>
      </c>
      <c r="Q57" s="146" t="str">
        <f t="shared" si="3"/>
        <v>N</v>
      </c>
      <c r="R57" s="146" t="str">
        <f t="shared" si="3"/>
        <v>N</v>
      </c>
      <c r="S57" s="146" t="str">
        <f t="shared" si="3"/>
        <v>N</v>
      </c>
    </row>
    <row r="58" spans="1:19" s="73" customFormat="1" ht="16.5" thickBot="1" x14ac:dyDescent="0.3">
      <c r="A58" s="93">
        <v>49</v>
      </c>
      <c r="B58" s="147" t="s">
        <v>371</v>
      </c>
      <c r="C58" s="145" t="s">
        <v>421</v>
      </c>
      <c r="D58" s="36">
        <v>7</v>
      </c>
      <c r="E58" s="36">
        <v>7</v>
      </c>
      <c r="F58" s="36">
        <v>5</v>
      </c>
      <c r="G58" s="36">
        <v>5</v>
      </c>
      <c r="H58" s="36" t="s">
        <v>423</v>
      </c>
      <c r="I58" s="36" t="s">
        <v>423</v>
      </c>
      <c r="J58" s="146">
        <f t="shared" si="2"/>
        <v>46.666666666666664</v>
      </c>
      <c r="K58" s="146">
        <f t="shared" si="2"/>
        <v>46.666666666666664</v>
      </c>
      <c r="L58" s="146">
        <f t="shared" si="2"/>
        <v>33.333333333333329</v>
      </c>
      <c r="M58" s="146">
        <f t="shared" si="2"/>
        <v>33.333333333333329</v>
      </c>
      <c r="N58" s="146">
        <f t="shared" si="2"/>
        <v>0</v>
      </c>
      <c r="O58" s="146" t="str">
        <f t="shared" si="3"/>
        <v>N</v>
      </c>
      <c r="P58" s="146" t="str">
        <f t="shared" si="3"/>
        <v>N</v>
      </c>
      <c r="Q58" s="146" t="str">
        <f t="shared" si="3"/>
        <v>N</v>
      </c>
      <c r="R58" s="146" t="str">
        <f t="shared" si="3"/>
        <v>N</v>
      </c>
      <c r="S58" s="146" t="str">
        <f t="shared" si="3"/>
        <v>N</v>
      </c>
    </row>
    <row r="59" spans="1:19" s="73" customFormat="1" ht="16.5" thickBot="1" x14ac:dyDescent="0.3">
      <c r="A59" s="93">
        <v>50</v>
      </c>
      <c r="B59" s="147" t="s">
        <v>372</v>
      </c>
      <c r="C59" s="145" t="s">
        <v>422</v>
      </c>
      <c r="D59" s="36">
        <v>10</v>
      </c>
      <c r="E59" s="36">
        <v>9</v>
      </c>
      <c r="F59" s="36">
        <v>10</v>
      </c>
      <c r="G59" s="36">
        <v>7</v>
      </c>
      <c r="H59" s="36">
        <v>10</v>
      </c>
      <c r="I59" s="36">
        <v>10</v>
      </c>
      <c r="J59" s="146">
        <f t="shared" si="2"/>
        <v>66.666666666666657</v>
      </c>
      <c r="K59" s="146">
        <f t="shared" si="2"/>
        <v>60</v>
      </c>
      <c r="L59" s="146">
        <f t="shared" si="2"/>
        <v>66.666666666666657</v>
      </c>
      <c r="M59" s="146">
        <f t="shared" si="2"/>
        <v>46.666666666666664</v>
      </c>
      <c r="N59" s="146">
        <f t="shared" si="2"/>
        <v>66.666666666666657</v>
      </c>
      <c r="O59" s="146" t="str">
        <f t="shared" si="3"/>
        <v>Y</v>
      </c>
      <c r="P59" s="146" t="str">
        <f t="shared" si="3"/>
        <v>Y</v>
      </c>
      <c r="Q59" s="146" t="str">
        <f t="shared" si="3"/>
        <v>Y</v>
      </c>
      <c r="R59" s="146" t="str">
        <f t="shared" si="3"/>
        <v>N</v>
      </c>
      <c r="S59" s="146" t="str">
        <f t="shared" si="3"/>
        <v>Y</v>
      </c>
    </row>
    <row r="60" spans="1:19" s="73" customFormat="1" x14ac:dyDescent="0.25">
      <c r="A60" s="93">
        <v>51</v>
      </c>
      <c r="B60" s="149" t="s">
        <v>424</v>
      </c>
      <c r="C60" s="150" t="s">
        <v>471</v>
      </c>
      <c r="D60" s="151">
        <v>8</v>
      </c>
      <c r="E60" s="151">
        <v>7</v>
      </c>
      <c r="F60" s="151">
        <v>8</v>
      </c>
      <c r="G60" s="151">
        <v>8</v>
      </c>
      <c r="H60" s="152">
        <v>10</v>
      </c>
      <c r="I60" s="152">
        <v>9</v>
      </c>
      <c r="J60" s="146">
        <f t="shared" si="2"/>
        <v>53.333333333333336</v>
      </c>
      <c r="K60" s="146">
        <f t="shared" si="2"/>
        <v>46.666666666666664</v>
      </c>
      <c r="L60" s="146">
        <f t="shared" si="2"/>
        <v>53.333333333333336</v>
      </c>
      <c r="M60" s="146">
        <f t="shared" si="2"/>
        <v>53.333333333333336</v>
      </c>
      <c r="N60" s="146">
        <f t="shared" si="2"/>
        <v>66.666666666666657</v>
      </c>
      <c r="O60" s="146" t="str">
        <f t="shared" si="3"/>
        <v>Y</v>
      </c>
      <c r="P60" s="146" t="str">
        <f t="shared" si="3"/>
        <v>N</v>
      </c>
      <c r="Q60" s="146" t="str">
        <f t="shared" si="3"/>
        <v>Y</v>
      </c>
      <c r="R60" s="146" t="str">
        <f t="shared" si="3"/>
        <v>Y</v>
      </c>
      <c r="S60" s="146" t="str">
        <f t="shared" si="3"/>
        <v>Y</v>
      </c>
    </row>
    <row r="61" spans="1:19" x14ac:dyDescent="0.25">
      <c r="A61" s="93">
        <v>52</v>
      </c>
      <c r="B61" s="149" t="s">
        <v>425</v>
      </c>
      <c r="C61" s="150" t="s">
        <v>472</v>
      </c>
      <c r="D61" s="153">
        <v>0</v>
      </c>
      <c r="E61" s="152">
        <v>1</v>
      </c>
      <c r="F61" s="152">
        <v>5</v>
      </c>
      <c r="G61" s="152">
        <v>5</v>
      </c>
      <c r="H61" s="151">
        <v>7</v>
      </c>
      <c r="I61" s="151">
        <v>7</v>
      </c>
      <c r="J61" s="146">
        <f t="shared" si="2"/>
        <v>0</v>
      </c>
      <c r="K61" s="146">
        <f t="shared" si="2"/>
        <v>6.666666666666667</v>
      </c>
      <c r="L61" s="146">
        <f t="shared" si="2"/>
        <v>33.333333333333329</v>
      </c>
      <c r="M61" s="146">
        <f t="shared" si="2"/>
        <v>33.333333333333329</v>
      </c>
      <c r="N61" s="146">
        <f t="shared" si="2"/>
        <v>46.666666666666664</v>
      </c>
      <c r="O61" s="146" t="str">
        <f t="shared" si="3"/>
        <v>N</v>
      </c>
      <c r="P61" s="146" t="str">
        <f t="shared" si="3"/>
        <v>N</v>
      </c>
      <c r="Q61" s="146" t="str">
        <f t="shared" si="3"/>
        <v>N</v>
      </c>
      <c r="R61" s="146" t="str">
        <f t="shared" si="3"/>
        <v>N</v>
      </c>
      <c r="S61" s="146" t="str">
        <f t="shared" si="3"/>
        <v>N</v>
      </c>
    </row>
    <row r="62" spans="1:19" x14ac:dyDescent="0.25">
      <c r="A62" s="93">
        <v>53</v>
      </c>
      <c r="B62" s="149" t="s">
        <v>426</v>
      </c>
      <c r="C62" s="150" t="s">
        <v>473</v>
      </c>
      <c r="D62" s="153">
        <v>2</v>
      </c>
      <c r="E62" s="152">
        <v>2</v>
      </c>
      <c r="F62" s="151">
        <v>7</v>
      </c>
      <c r="G62" s="151">
        <v>7</v>
      </c>
      <c r="H62" s="154">
        <v>10</v>
      </c>
      <c r="I62" s="154">
        <v>9</v>
      </c>
      <c r="J62" s="146">
        <f t="shared" si="2"/>
        <v>13.333333333333334</v>
      </c>
      <c r="K62" s="146">
        <f t="shared" si="2"/>
        <v>13.333333333333334</v>
      </c>
      <c r="L62" s="146">
        <f t="shared" si="2"/>
        <v>46.666666666666664</v>
      </c>
      <c r="M62" s="146">
        <f t="shared" si="2"/>
        <v>46.666666666666664</v>
      </c>
      <c r="N62" s="146">
        <f t="shared" si="2"/>
        <v>66.666666666666657</v>
      </c>
      <c r="O62" s="146" t="str">
        <f t="shared" si="3"/>
        <v>N</v>
      </c>
      <c r="P62" s="146" t="str">
        <f t="shared" si="3"/>
        <v>N</v>
      </c>
      <c r="Q62" s="146" t="str">
        <f t="shared" si="3"/>
        <v>N</v>
      </c>
      <c r="R62" s="146" t="str">
        <f t="shared" si="3"/>
        <v>N</v>
      </c>
      <c r="S62" s="146" t="str">
        <f t="shared" si="3"/>
        <v>Y</v>
      </c>
    </row>
    <row r="63" spans="1:19" x14ac:dyDescent="0.25">
      <c r="A63" s="93">
        <v>54</v>
      </c>
      <c r="B63" s="149" t="s">
        <v>427</v>
      </c>
      <c r="C63" s="150" t="s">
        <v>474</v>
      </c>
      <c r="D63" s="154">
        <v>0</v>
      </c>
      <c r="E63" s="154">
        <v>0</v>
      </c>
      <c r="F63" s="152">
        <v>7</v>
      </c>
      <c r="G63" s="152">
        <v>7</v>
      </c>
      <c r="H63" s="151">
        <v>10</v>
      </c>
      <c r="I63" s="151">
        <v>7</v>
      </c>
      <c r="J63" s="146">
        <f t="shared" si="2"/>
        <v>0</v>
      </c>
      <c r="K63" s="146">
        <f t="shared" si="2"/>
        <v>0</v>
      </c>
      <c r="L63" s="146">
        <f t="shared" si="2"/>
        <v>46.666666666666664</v>
      </c>
      <c r="M63" s="146">
        <f t="shared" si="2"/>
        <v>46.666666666666664</v>
      </c>
      <c r="N63" s="146">
        <f t="shared" si="2"/>
        <v>66.666666666666657</v>
      </c>
      <c r="O63" s="146" t="str">
        <f t="shared" si="3"/>
        <v>N</v>
      </c>
      <c r="P63" s="146" t="str">
        <f t="shared" si="3"/>
        <v>N</v>
      </c>
      <c r="Q63" s="146" t="str">
        <f t="shared" si="3"/>
        <v>N</v>
      </c>
      <c r="R63" s="146" t="str">
        <f t="shared" si="3"/>
        <v>N</v>
      </c>
      <c r="S63" s="146" t="str">
        <f t="shared" si="3"/>
        <v>Y</v>
      </c>
    </row>
    <row r="64" spans="1:19" x14ac:dyDescent="0.25">
      <c r="A64" s="93">
        <v>55</v>
      </c>
      <c r="B64" s="149" t="s">
        <v>428</v>
      </c>
      <c r="C64" s="150" t="s">
        <v>475</v>
      </c>
      <c r="D64" s="153">
        <v>2</v>
      </c>
      <c r="E64" s="152">
        <v>2</v>
      </c>
      <c r="F64" s="152">
        <v>7</v>
      </c>
      <c r="G64" s="152">
        <v>7</v>
      </c>
      <c r="H64" s="152">
        <v>8</v>
      </c>
      <c r="I64" s="152">
        <v>7</v>
      </c>
      <c r="J64" s="146">
        <f t="shared" si="2"/>
        <v>13.333333333333334</v>
      </c>
      <c r="K64" s="146">
        <f t="shared" si="2"/>
        <v>13.333333333333334</v>
      </c>
      <c r="L64" s="146">
        <f t="shared" si="2"/>
        <v>46.666666666666664</v>
      </c>
      <c r="M64" s="146">
        <f t="shared" si="2"/>
        <v>46.666666666666664</v>
      </c>
      <c r="N64" s="146">
        <f t="shared" si="2"/>
        <v>53.333333333333336</v>
      </c>
      <c r="O64" s="146" t="str">
        <f t="shared" si="3"/>
        <v>N</v>
      </c>
      <c r="P64" s="146" t="str">
        <f t="shared" si="3"/>
        <v>N</v>
      </c>
      <c r="Q64" s="146" t="str">
        <f t="shared" si="3"/>
        <v>N</v>
      </c>
      <c r="R64" s="146" t="str">
        <f t="shared" si="3"/>
        <v>N</v>
      </c>
      <c r="S64" s="146" t="str">
        <f t="shared" si="3"/>
        <v>Y</v>
      </c>
    </row>
    <row r="65" spans="1:19" x14ac:dyDescent="0.25">
      <c r="A65" s="93">
        <v>56</v>
      </c>
      <c r="B65" s="149" t="s">
        <v>429</v>
      </c>
      <c r="C65" s="150" t="s">
        <v>476</v>
      </c>
      <c r="D65" s="153">
        <v>3</v>
      </c>
      <c r="E65" s="152">
        <v>2</v>
      </c>
      <c r="F65" s="152">
        <v>6</v>
      </c>
      <c r="G65" s="152">
        <v>6</v>
      </c>
      <c r="H65" s="152">
        <v>10</v>
      </c>
      <c r="I65" s="152">
        <v>7</v>
      </c>
      <c r="J65" s="146">
        <f t="shared" si="2"/>
        <v>20</v>
      </c>
      <c r="K65" s="146">
        <f t="shared" si="2"/>
        <v>13.333333333333334</v>
      </c>
      <c r="L65" s="146">
        <f t="shared" si="2"/>
        <v>40</v>
      </c>
      <c r="M65" s="146">
        <f t="shared" si="2"/>
        <v>40</v>
      </c>
      <c r="N65" s="146">
        <f t="shared" si="2"/>
        <v>66.666666666666657</v>
      </c>
      <c r="O65" s="146" t="str">
        <f t="shared" si="3"/>
        <v>N</v>
      </c>
      <c r="P65" s="146" t="str">
        <f t="shared" si="3"/>
        <v>N</v>
      </c>
      <c r="Q65" s="146" t="str">
        <f t="shared" si="3"/>
        <v>N</v>
      </c>
      <c r="R65" s="146" t="str">
        <f t="shared" si="3"/>
        <v>N</v>
      </c>
      <c r="S65" s="146" t="str">
        <f t="shared" si="3"/>
        <v>Y</v>
      </c>
    </row>
    <row r="66" spans="1:19" x14ac:dyDescent="0.25">
      <c r="A66" s="93">
        <v>57</v>
      </c>
      <c r="B66" s="149" t="s">
        <v>430</v>
      </c>
      <c r="C66" s="150" t="s">
        <v>477</v>
      </c>
      <c r="D66" s="155">
        <v>10</v>
      </c>
      <c r="E66" s="155">
        <v>7</v>
      </c>
      <c r="F66" s="153">
        <v>10</v>
      </c>
      <c r="G66" s="152">
        <v>9</v>
      </c>
      <c r="H66" s="152">
        <v>10</v>
      </c>
      <c r="I66" s="152">
        <v>10</v>
      </c>
      <c r="J66" s="146">
        <f t="shared" si="2"/>
        <v>66.666666666666657</v>
      </c>
      <c r="K66" s="146">
        <f t="shared" si="2"/>
        <v>46.666666666666664</v>
      </c>
      <c r="L66" s="146">
        <f t="shared" si="2"/>
        <v>66.666666666666657</v>
      </c>
      <c r="M66" s="146">
        <f t="shared" si="2"/>
        <v>60</v>
      </c>
      <c r="N66" s="146">
        <f t="shared" si="2"/>
        <v>66.666666666666657</v>
      </c>
      <c r="O66" s="146" t="str">
        <f t="shared" si="3"/>
        <v>Y</v>
      </c>
      <c r="P66" s="146" t="str">
        <f t="shared" si="3"/>
        <v>N</v>
      </c>
      <c r="Q66" s="146" t="str">
        <f t="shared" si="3"/>
        <v>Y</v>
      </c>
      <c r="R66" s="146" t="str">
        <f t="shared" si="3"/>
        <v>Y</v>
      </c>
      <c r="S66" s="146" t="str">
        <f t="shared" si="3"/>
        <v>Y</v>
      </c>
    </row>
    <row r="67" spans="1:19" x14ac:dyDescent="0.25">
      <c r="A67" s="39">
        <v>58</v>
      </c>
      <c r="B67" s="149" t="s">
        <v>431</v>
      </c>
      <c r="C67" s="150" t="s">
        <v>478</v>
      </c>
      <c r="D67" s="153">
        <v>7</v>
      </c>
      <c r="E67" s="152">
        <v>7</v>
      </c>
      <c r="F67" s="152">
        <v>9</v>
      </c>
      <c r="G67" s="152">
        <v>9</v>
      </c>
      <c r="H67" s="152">
        <v>10</v>
      </c>
      <c r="I67" s="152">
        <v>10</v>
      </c>
      <c r="J67" s="146">
        <f t="shared" si="2"/>
        <v>46.666666666666664</v>
      </c>
      <c r="K67" s="146">
        <f t="shared" si="2"/>
        <v>46.666666666666664</v>
      </c>
      <c r="L67" s="146">
        <f t="shared" si="2"/>
        <v>60</v>
      </c>
      <c r="M67" s="146">
        <f t="shared" si="2"/>
        <v>60</v>
      </c>
      <c r="N67" s="146">
        <f t="shared" si="2"/>
        <v>66.666666666666657</v>
      </c>
      <c r="O67" s="146" t="str">
        <f t="shared" si="3"/>
        <v>N</v>
      </c>
      <c r="P67" s="146" t="str">
        <f t="shared" si="3"/>
        <v>N</v>
      </c>
      <c r="Q67" s="146" t="str">
        <f t="shared" si="3"/>
        <v>Y</v>
      </c>
      <c r="R67" s="146" t="str">
        <f t="shared" si="3"/>
        <v>Y</v>
      </c>
      <c r="S67" s="146" t="str">
        <f t="shared" si="3"/>
        <v>Y</v>
      </c>
    </row>
    <row r="68" spans="1:19" x14ac:dyDescent="0.25">
      <c r="A68" s="39">
        <v>59</v>
      </c>
      <c r="B68" s="149" t="s">
        <v>432</v>
      </c>
      <c r="C68" s="150" t="s">
        <v>479</v>
      </c>
      <c r="D68" s="153">
        <v>8</v>
      </c>
      <c r="E68" s="152">
        <v>5</v>
      </c>
      <c r="F68" s="152">
        <v>6</v>
      </c>
      <c r="G68" s="152">
        <v>6</v>
      </c>
      <c r="H68" s="152">
        <v>7</v>
      </c>
      <c r="I68" s="152">
        <v>7</v>
      </c>
      <c r="J68" s="146">
        <f t="shared" si="2"/>
        <v>53.333333333333336</v>
      </c>
      <c r="K68" s="146">
        <f t="shared" si="2"/>
        <v>33.333333333333329</v>
      </c>
      <c r="L68" s="146">
        <f t="shared" si="2"/>
        <v>40</v>
      </c>
      <c r="M68" s="146">
        <f t="shared" si="2"/>
        <v>40</v>
      </c>
      <c r="N68" s="146">
        <f t="shared" si="2"/>
        <v>46.666666666666664</v>
      </c>
      <c r="O68" s="146" t="str">
        <f t="shared" si="3"/>
        <v>Y</v>
      </c>
      <c r="P68" s="146" t="str">
        <f t="shared" si="3"/>
        <v>N</v>
      </c>
      <c r="Q68" s="146" t="str">
        <f t="shared" si="3"/>
        <v>N</v>
      </c>
      <c r="R68" s="146" t="str">
        <f t="shared" si="3"/>
        <v>N</v>
      </c>
      <c r="S68" s="146" t="str">
        <f t="shared" si="3"/>
        <v>N</v>
      </c>
    </row>
    <row r="69" spans="1:19" x14ac:dyDescent="0.25">
      <c r="A69" s="39">
        <v>60</v>
      </c>
      <c r="B69" s="149" t="s">
        <v>433</v>
      </c>
      <c r="C69" s="150" t="s">
        <v>480</v>
      </c>
      <c r="D69" s="151">
        <v>4</v>
      </c>
      <c r="E69" s="151">
        <v>5</v>
      </c>
      <c r="F69" s="151">
        <v>8</v>
      </c>
      <c r="G69" s="151">
        <v>8</v>
      </c>
      <c r="H69" s="151">
        <v>10</v>
      </c>
      <c r="I69" s="151">
        <v>10</v>
      </c>
      <c r="J69" s="146">
        <f t="shared" si="2"/>
        <v>26.666666666666668</v>
      </c>
      <c r="K69" s="146">
        <f t="shared" si="2"/>
        <v>33.333333333333329</v>
      </c>
      <c r="L69" s="146">
        <f t="shared" si="2"/>
        <v>53.333333333333336</v>
      </c>
      <c r="M69" s="146">
        <f t="shared" si="2"/>
        <v>53.333333333333336</v>
      </c>
      <c r="N69" s="146">
        <f t="shared" si="2"/>
        <v>66.666666666666657</v>
      </c>
      <c r="O69" s="146" t="str">
        <f t="shared" si="3"/>
        <v>N</v>
      </c>
      <c r="P69" s="146" t="str">
        <f t="shared" si="3"/>
        <v>N</v>
      </c>
      <c r="Q69" s="146" t="str">
        <f t="shared" si="3"/>
        <v>Y</v>
      </c>
      <c r="R69" s="146" t="str">
        <f t="shared" si="3"/>
        <v>Y</v>
      </c>
      <c r="S69" s="146" t="str">
        <f t="shared" si="3"/>
        <v>Y</v>
      </c>
    </row>
    <row r="70" spans="1:19" x14ac:dyDescent="0.25">
      <c r="A70" s="39">
        <v>61</v>
      </c>
      <c r="B70" s="149" t="s">
        <v>434</v>
      </c>
      <c r="C70" s="150" t="s">
        <v>481</v>
      </c>
      <c r="D70" s="156">
        <v>8</v>
      </c>
      <c r="E70" s="156">
        <v>8</v>
      </c>
      <c r="F70" s="151">
        <v>10</v>
      </c>
      <c r="G70" s="151">
        <v>10</v>
      </c>
      <c r="H70" s="151">
        <v>10</v>
      </c>
      <c r="I70" s="151">
        <v>10</v>
      </c>
      <c r="J70" s="146">
        <f t="shared" si="2"/>
        <v>53.333333333333336</v>
      </c>
      <c r="K70" s="146">
        <f t="shared" si="2"/>
        <v>53.333333333333336</v>
      </c>
      <c r="L70" s="146">
        <f t="shared" si="2"/>
        <v>66.666666666666657</v>
      </c>
      <c r="M70" s="146">
        <f t="shared" si="2"/>
        <v>66.666666666666657</v>
      </c>
      <c r="N70" s="146">
        <f t="shared" si="2"/>
        <v>66.666666666666657</v>
      </c>
      <c r="O70" s="146" t="str">
        <f t="shared" si="3"/>
        <v>Y</v>
      </c>
      <c r="P70" s="146" t="str">
        <f t="shared" si="3"/>
        <v>Y</v>
      </c>
      <c r="Q70" s="146" t="str">
        <f t="shared" si="3"/>
        <v>Y</v>
      </c>
      <c r="R70" s="146" t="str">
        <f t="shared" si="3"/>
        <v>Y</v>
      </c>
      <c r="S70" s="146" t="str">
        <f t="shared" si="3"/>
        <v>Y</v>
      </c>
    </row>
    <row r="71" spans="1:19" x14ac:dyDescent="0.25">
      <c r="A71" s="39">
        <v>62</v>
      </c>
      <c r="B71" s="149" t="s">
        <v>435</v>
      </c>
      <c r="C71" s="150" t="s">
        <v>482</v>
      </c>
      <c r="D71" s="156">
        <v>3</v>
      </c>
      <c r="E71" s="156">
        <v>3</v>
      </c>
      <c r="F71" s="151">
        <v>8</v>
      </c>
      <c r="G71" s="151">
        <v>7</v>
      </c>
      <c r="H71" s="151">
        <v>10</v>
      </c>
      <c r="I71" s="151">
        <v>9</v>
      </c>
      <c r="J71" s="146">
        <f t="shared" si="2"/>
        <v>20</v>
      </c>
      <c r="K71" s="146">
        <f t="shared" si="2"/>
        <v>20</v>
      </c>
      <c r="L71" s="146">
        <f t="shared" si="2"/>
        <v>53.333333333333336</v>
      </c>
      <c r="M71" s="146">
        <f t="shared" si="2"/>
        <v>46.666666666666664</v>
      </c>
      <c r="N71" s="146">
        <f t="shared" si="2"/>
        <v>66.666666666666657</v>
      </c>
      <c r="O71" s="146" t="str">
        <f t="shared" si="3"/>
        <v>N</v>
      </c>
      <c r="P71" s="146" t="str">
        <f t="shared" si="3"/>
        <v>N</v>
      </c>
      <c r="Q71" s="146" t="str">
        <f t="shared" si="3"/>
        <v>Y</v>
      </c>
      <c r="R71" s="146" t="str">
        <f t="shared" si="3"/>
        <v>N</v>
      </c>
      <c r="S71" s="146" t="str">
        <f t="shared" si="3"/>
        <v>Y</v>
      </c>
    </row>
    <row r="72" spans="1:19" x14ac:dyDescent="0.25">
      <c r="A72" s="39">
        <v>63</v>
      </c>
      <c r="B72" s="149" t="s">
        <v>436</v>
      </c>
      <c r="C72" s="150" t="s">
        <v>483</v>
      </c>
      <c r="D72" s="151">
        <v>3</v>
      </c>
      <c r="E72" s="151">
        <v>3</v>
      </c>
      <c r="F72" s="151">
        <v>4</v>
      </c>
      <c r="G72" s="151">
        <v>4</v>
      </c>
      <c r="H72" s="151">
        <v>10</v>
      </c>
      <c r="I72" s="151">
        <v>9</v>
      </c>
      <c r="J72" s="146">
        <f t="shared" si="2"/>
        <v>20</v>
      </c>
      <c r="K72" s="146">
        <f t="shared" si="2"/>
        <v>20</v>
      </c>
      <c r="L72" s="146">
        <f t="shared" si="2"/>
        <v>26.666666666666668</v>
      </c>
      <c r="M72" s="146">
        <f t="shared" si="2"/>
        <v>26.666666666666668</v>
      </c>
      <c r="N72" s="146">
        <f t="shared" si="2"/>
        <v>66.666666666666657</v>
      </c>
      <c r="O72" s="146" t="str">
        <f t="shared" si="3"/>
        <v>N</v>
      </c>
      <c r="P72" s="146" t="str">
        <f t="shared" si="3"/>
        <v>N</v>
      </c>
      <c r="Q72" s="146" t="str">
        <f t="shared" si="3"/>
        <v>N</v>
      </c>
      <c r="R72" s="146" t="str">
        <f t="shared" si="3"/>
        <v>N</v>
      </c>
      <c r="S72" s="146" t="str">
        <f t="shared" si="3"/>
        <v>Y</v>
      </c>
    </row>
    <row r="73" spans="1:19" x14ac:dyDescent="0.25">
      <c r="A73" s="39">
        <v>64</v>
      </c>
      <c r="B73" s="149" t="s">
        <v>437</v>
      </c>
      <c r="C73" s="150" t="s">
        <v>484</v>
      </c>
      <c r="D73" s="156">
        <v>5</v>
      </c>
      <c r="E73" s="156">
        <v>5</v>
      </c>
      <c r="F73" s="152">
        <v>8</v>
      </c>
      <c r="G73" s="152">
        <v>5</v>
      </c>
      <c r="H73" s="151">
        <v>10</v>
      </c>
      <c r="I73" s="151">
        <v>10</v>
      </c>
      <c r="J73" s="146">
        <f t="shared" si="2"/>
        <v>33.333333333333329</v>
      </c>
      <c r="K73" s="146">
        <f t="shared" si="2"/>
        <v>33.333333333333329</v>
      </c>
      <c r="L73" s="146">
        <f t="shared" si="2"/>
        <v>53.333333333333336</v>
      </c>
      <c r="M73" s="146">
        <f t="shared" si="2"/>
        <v>33.333333333333329</v>
      </c>
      <c r="N73" s="146">
        <f t="shared" si="2"/>
        <v>66.666666666666657</v>
      </c>
      <c r="O73" s="146" t="str">
        <f t="shared" si="3"/>
        <v>N</v>
      </c>
      <c r="P73" s="146" t="str">
        <f t="shared" si="3"/>
        <v>N</v>
      </c>
      <c r="Q73" s="146" t="str">
        <f t="shared" si="3"/>
        <v>Y</v>
      </c>
      <c r="R73" s="146" t="str">
        <f t="shared" si="3"/>
        <v>N</v>
      </c>
      <c r="S73" s="146" t="str">
        <f t="shared" si="3"/>
        <v>Y</v>
      </c>
    </row>
    <row r="74" spans="1:19" x14ac:dyDescent="0.25">
      <c r="A74" s="39">
        <v>65</v>
      </c>
      <c r="B74" s="149" t="s">
        <v>438</v>
      </c>
      <c r="C74" s="150" t="s">
        <v>485</v>
      </c>
      <c r="D74" s="156">
        <v>0</v>
      </c>
      <c r="E74" s="156">
        <v>1</v>
      </c>
      <c r="F74" s="151">
        <v>0</v>
      </c>
      <c r="G74" s="151">
        <v>0</v>
      </c>
      <c r="H74" s="151">
        <v>10</v>
      </c>
      <c r="I74" s="151">
        <v>7</v>
      </c>
      <c r="J74" s="146">
        <f t="shared" ref="J74:N137" si="4">IF(D74="AB",0,D74/15*100)</f>
        <v>0</v>
      </c>
      <c r="K74" s="146">
        <f t="shared" si="4"/>
        <v>6.666666666666667</v>
      </c>
      <c r="L74" s="146">
        <f t="shared" si="4"/>
        <v>0</v>
      </c>
      <c r="M74" s="146">
        <f t="shared" si="4"/>
        <v>0</v>
      </c>
      <c r="N74" s="146">
        <f t="shared" si="4"/>
        <v>66.666666666666657</v>
      </c>
      <c r="O74" s="146" t="str">
        <f t="shared" ref="O74:S137" si="5">IF(J74&lt;50,"N","Y")</f>
        <v>N</v>
      </c>
      <c r="P74" s="146" t="str">
        <f t="shared" si="5"/>
        <v>N</v>
      </c>
      <c r="Q74" s="146" t="str">
        <f t="shared" si="5"/>
        <v>N</v>
      </c>
      <c r="R74" s="146" t="str">
        <f t="shared" si="5"/>
        <v>N</v>
      </c>
      <c r="S74" s="146" t="str">
        <f t="shared" si="5"/>
        <v>Y</v>
      </c>
    </row>
    <row r="75" spans="1:19" ht="21.75" customHeight="1" x14ac:dyDescent="0.25">
      <c r="A75" s="39">
        <v>66</v>
      </c>
      <c r="B75" s="149" t="s">
        <v>439</v>
      </c>
      <c r="C75" s="150" t="s">
        <v>486</v>
      </c>
      <c r="D75" s="151">
        <v>10</v>
      </c>
      <c r="E75" s="151">
        <v>7</v>
      </c>
      <c r="F75" s="151">
        <v>8</v>
      </c>
      <c r="G75" s="151">
        <v>7</v>
      </c>
      <c r="H75" s="151">
        <v>10</v>
      </c>
      <c r="I75" s="151">
        <v>10</v>
      </c>
      <c r="J75" s="146">
        <f t="shared" si="4"/>
        <v>66.666666666666657</v>
      </c>
      <c r="K75" s="146">
        <f t="shared" si="4"/>
        <v>46.666666666666664</v>
      </c>
      <c r="L75" s="146">
        <f t="shared" si="4"/>
        <v>53.333333333333336</v>
      </c>
      <c r="M75" s="146">
        <f t="shared" si="4"/>
        <v>46.666666666666664</v>
      </c>
      <c r="N75" s="146">
        <f t="shared" si="4"/>
        <v>66.666666666666657</v>
      </c>
      <c r="O75" s="146" t="str">
        <f t="shared" si="5"/>
        <v>Y</v>
      </c>
      <c r="P75" s="146" t="str">
        <f t="shared" si="5"/>
        <v>N</v>
      </c>
      <c r="Q75" s="146" t="str">
        <f t="shared" si="5"/>
        <v>Y</v>
      </c>
      <c r="R75" s="146" t="str">
        <f t="shared" si="5"/>
        <v>N</v>
      </c>
      <c r="S75" s="146" t="str">
        <f t="shared" si="5"/>
        <v>Y</v>
      </c>
    </row>
    <row r="76" spans="1:19" x14ac:dyDescent="0.25">
      <c r="A76" s="39">
        <v>67</v>
      </c>
      <c r="B76" s="149" t="s">
        <v>440</v>
      </c>
      <c r="C76" s="150" t="s">
        <v>487</v>
      </c>
      <c r="D76" s="151">
        <v>8</v>
      </c>
      <c r="E76" s="151">
        <v>8</v>
      </c>
      <c r="F76" s="151">
        <v>10</v>
      </c>
      <c r="G76" s="151">
        <v>10</v>
      </c>
      <c r="H76" s="156">
        <v>10</v>
      </c>
      <c r="I76" s="156">
        <v>10</v>
      </c>
      <c r="J76" s="146">
        <f t="shared" si="4"/>
        <v>53.333333333333336</v>
      </c>
      <c r="K76" s="146">
        <f t="shared" si="4"/>
        <v>53.333333333333336</v>
      </c>
      <c r="L76" s="146">
        <f t="shared" si="4"/>
        <v>66.666666666666657</v>
      </c>
      <c r="M76" s="146">
        <f t="shared" si="4"/>
        <v>66.666666666666657</v>
      </c>
      <c r="N76" s="146">
        <f t="shared" si="4"/>
        <v>66.666666666666657</v>
      </c>
      <c r="O76" s="146" t="str">
        <f t="shared" si="5"/>
        <v>Y</v>
      </c>
      <c r="P76" s="146" t="str">
        <f t="shared" si="5"/>
        <v>Y</v>
      </c>
      <c r="Q76" s="146" t="str">
        <f t="shared" si="5"/>
        <v>Y</v>
      </c>
      <c r="R76" s="146" t="str">
        <f t="shared" si="5"/>
        <v>Y</v>
      </c>
      <c r="S76" s="146" t="str">
        <f t="shared" si="5"/>
        <v>Y</v>
      </c>
    </row>
    <row r="77" spans="1:19" x14ac:dyDescent="0.25">
      <c r="A77" s="39">
        <v>68</v>
      </c>
      <c r="B77" s="149" t="s">
        <v>441</v>
      </c>
      <c r="C77" s="150" t="s">
        <v>488</v>
      </c>
      <c r="D77" s="151">
        <v>7</v>
      </c>
      <c r="E77" s="151">
        <v>7</v>
      </c>
      <c r="F77" s="151">
        <v>10</v>
      </c>
      <c r="G77" s="151">
        <v>10</v>
      </c>
      <c r="H77" s="151">
        <v>10</v>
      </c>
      <c r="I77" s="151">
        <v>10</v>
      </c>
      <c r="J77" s="146">
        <f t="shared" si="4"/>
        <v>46.666666666666664</v>
      </c>
      <c r="K77" s="146">
        <f t="shared" si="4"/>
        <v>46.666666666666664</v>
      </c>
      <c r="L77" s="146">
        <f t="shared" si="4"/>
        <v>66.666666666666657</v>
      </c>
      <c r="M77" s="146">
        <f t="shared" si="4"/>
        <v>66.666666666666657</v>
      </c>
      <c r="N77" s="146">
        <f t="shared" si="4"/>
        <v>66.666666666666657</v>
      </c>
      <c r="O77" s="146" t="str">
        <f t="shared" si="5"/>
        <v>N</v>
      </c>
      <c r="P77" s="146" t="str">
        <f t="shared" si="5"/>
        <v>N</v>
      </c>
      <c r="Q77" s="146" t="str">
        <f t="shared" si="5"/>
        <v>Y</v>
      </c>
      <c r="R77" s="146" t="str">
        <f t="shared" si="5"/>
        <v>Y</v>
      </c>
      <c r="S77" s="146" t="str">
        <f t="shared" si="5"/>
        <v>Y</v>
      </c>
    </row>
    <row r="78" spans="1:19" x14ac:dyDescent="0.25">
      <c r="A78" s="39">
        <v>69</v>
      </c>
      <c r="B78" s="149" t="s">
        <v>442</v>
      </c>
      <c r="C78" s="150" t="s">
        <v>489</v>
      </c>
      <c r="D78" s="151">
        <v>6</v>
      </c>
      <c r="E78" s="151">
        <v>6</v>
      </c>
      <c r="F78" s="151">
        <v>8</v>
      </c>
      <c r="G78" s="151">
        <v>8</v>
      </c>
      <c r="H78" s="151">
        <v>8</v>
      </c>
      <c r="I78" s="151">
        <v>7</v>
      </c>
      <c r="J78" s="146">
        <f t="shared" si="4"/>
        <v>40</v>
      </c>
      <c r="K78" s="146">
        <f t="shared" si="4"/>
        <v>40</v>
      </c>
      <c r="L78" s="146">
        <f t="shared" si="4"/>
        <v>53.333333333333336</v>
      </c>
      <c r="M78" s="146">
        <f t="shared" si="4"/>
        <v>53.333333333333336</v>
      </c>
      <c r="N78" s="146">
        <f t="shared" si="4"/>
        <v>53.333333333333336</v>
      </c>
      <c r="O78" s="146" t="str">
        <f t="shared" si="5"/>
        <v>N</v>
      </c>
      <c r="P78" s="146" t="str">
        <f t="shared" si="5"/>
        <v>N</v>
      </c>
      <c r="Q78" s="146" t="str">
        <f t="shared" si="5"/>
        <v>Y</v>
      </c>
      <c r="R78" s="146" t="str">
        <f t="shared" si="5"/>
        <v>Y</v>
      </c>
      <c r="S78" s="146" t="str">
        <f t="shared" si="5"/>
        <v>Y</v>
      </c>
    </row>
    <row r="79" spans="1:19" x14ac:dyDescent="0.25">
      <c r="A79" s="39">
        <v>70</v>
      </c>
      <c r="B79" s="149" t="s">
        <v>443</v>
      </c>
      <c r="C79" s="150" t="s">
        <v>490</v>
      </c>
      <c r="D79" s="151">
        <v>3</v>
      </c>
      <c r="E79" s="151">
        <v>2</v>
      </c>
      <c r="F79" s="151">
        <v>4</v>
      </c>
      <c r="G79" s="151">
        <v>4</v>
      </c>
      <c r="H79" s="156">
        <v>6</v>
      </c>
      <c r="I79" s="156">
        <v>6</v>
      </c>
      <c r="J79" s="146">
        <f t="shared" si="4"/>
        <v>20</v>
      </c>
      <c r="K79" s="146">
        <f t="shared" si="4"/>
        <v>13.333333333333334</v>
      </c>
      <c r="L79" s="146">
        <f t="shared" si="4"/>
        <v>26.666666666666668</v>
      </c>
      <c r="M79" s="146">
        <f t="shared" si="4"/>
        <v>26.666666666666668</v>
      </c>
      <c r="N79" s="146">
        <f t="shared" si="4"/>
        <v>40</v>
      </c>
      <c r="O79" s="146" t="str">
        <f t="shared" si="5"/>
        <v>N</v>
      </c>
      <c r="P79" s="146" t="str">
        <f t="shared" si="5"/>
        <v>N</v>
      </c>
      <c r="Q79" s="146" t="str">
        <f t="shared" si="5"/>
        <v>N</v>
      </c>
      <c r="R79" s="146" t="str">
        <f t="shared" si="5"/>
        <v>N</v>
      </c>
      <c r="S79" s="146" t="str">
        <f t="shared" si="5"/>
        <v>N</v>
      </c>
    </row>
    <row r="80" spans="1:19" x14ac:dyDescent="0.25">
      <c r="A80" s="39">
        <v>71</v>
      </c>
      <c r="B80" s="149" t="s">
        <v>444</v>
      </c>
      <c r="C80" s="150" t="s">
        <v>491</v>
      </c>
      <c r="D80" s="151">
        <v>3</v>
      </c>
      <c r="E80" s="151">
        <v>3</v>
      </c>
      <c r="F80" s="151">
        <v>10</v>
      </c>
      <c r="G80" s="151">
        <v>10</v>
      </c>
      <c r="H80" s="156">
        <v>10</v>
      </c>
      <c r="I80" s="156">
        <v>10</v>
      </c>
      <c r="J80" s="146">
        <f t="shared" si="4"/>
        <v>20</v>
      </c>
      <c r="K80" s="146">
        <f t="shared" si="4"/>
        <v>20</v>
      </c>
      <c r="L80" s="146">
        <f t="shared" si="4"/>
        <v>66.666666666666657</v>
      </c>
      <c r="M80" s="146">
        <f t="shared" si="4"/>
        <v>66.666666666666657</v>
      </c>
      <c r="N80" s="146">
        <f t="shared" si="4"/>
        <v>66.666666666666657</v>
      </c>
      <c r="O80" s="146" t="str">
        <f t="shared" si="5"/>
        <v>N</v>
      </c>
      <c r="P80" s="146" t="str">
        <f t="shared" si="5"/>
        <v>N</v>
      </c>
      <c r="Q80" s="146" t="str">
        <f t="shared" si="5"/>
        <v>Y</v>
      </c>
      <c r="R80" s="146" t="str">
        <f t="shared" si="5"/>
        <v>Y</v>
      </c>
      <c r="S80" s="146" t="str">
        <f t="shared" si="5"/>
        <v>Y</v>
      </c>
    </row>
    <row r="81" spans="1:19" x14ac:dyDescent="0.25">
      <c r="A81" s="39">
        <v>72</v>
      </c>
      <c r="B81" s="149" t="s">
        <v>445</v>
      </c>
      <c r="C81" s="150" t="s">
        <v>492</v>
      </c>
      <c r="D81" s="151">
        <v>10</v>
      </c>
      <c r="E81" s="151">
        <v>9</v>
      </c>
      <c r="F81" s="151">
        <v>8</v>
      </c>
      <c r="G81" s="151">
        <v>8</v>
      </c>
      <c r="H81" s="156">
        <v>10</v>
      </c>
      <c r="I81" s="156">
        <v>10</v>
      </c>
      <c r="J81" s="146">
        <f t="shared" si="4"/>
        <v>66.666666666666657</v>
      </c>
      <c r="K81" s="146">
        <f t="shared" si="4"/>
        <v>60</v>
      </c>
      <c r="L81" s="146">
        <f t="shared" si="4"/>
        <v>53.333333333333336</v>
      </c>
      <c r="M81" s="146">
        <f t="shared" si="4"/>
        <v>53.333333333333336</v>
      </c>
      <c r="N81" s="146">
        <f t="shared" si="4"/>
        <v>66.666666666666657</v>
      </c>
      <c r="O81" s="146" t="str">
        <f t="shared" si="5"/>
        <v>Y</v>
      </c>
      <c r="P81" s="146" t="str">
        <f t="shared" si="5"/>
        <v>Y</v>
      </c>
      <c r="Q81" s="146" t="str">
        <f t="shared" si="5"/>
        <v>Y</v>
      </c>
      <c r="R81" s="146" t="str">
        <f t="shared" si="5"/>
        <v>Y</v>
      </c>
      <c r="S81" s="146" t="str">
        <f t="shared" si="5"/>
        <v>Y</v>
      </c>
    </row>
    <row r="82" spans="1:19" x14ac:dyDescent="0.25">
      <c r="A82" s="39">
        <v>73</v>
      </c>
      <c r="B82" s="149" t="s">
        <v>446</v>
      </c>
      <c r="C82" s="150" t="s">
        <v>493</v>
      </c>
      <c r="D82" s="151">
        <v>2</v>
      </c>
      <c r="E82" s="151">
        <v>2</v>
      </c>
      <c r="F82" s="152">
        <v>6</v>
      </c>
      <c r="G82" s="152">
        <v>6</v>
      </c>
      <c r="H82" s="151">
        <v>9</v>
      </c>
      <c r="I82" s="151">
        <v>9</v>
      </c>
      <c r="J82" s="146">
        <f t="shared" si="4"/>
        <v>13.333333333333334</v>
      </c>
      <c r="K82" s="146">
        <f t="shared" si="4"/>
        <v>13.333333333333334</v>
      </c>
      <c r="L82" s="146">
        <f t="shared" si="4"/>
        <v>40</v>
      </c>
      <c r="M82" s="146">
        <f t="shared" si="4"/>
        <v>40</v>
      </c>
      <c r="N82" s="146">
        <f t="shared" si="4"/>
        <v>60</v>
      </c>
      <c r="O82" s="146" t="str">
        <f t="shared" si="5"/>
        <v>N</v>
      </c>
      <c r="P82" s="146" t="str">
        <f t="shared" si="5"/>
        <v>N</v>
      </c>
      <c r="Q82" s="146" t="str">
        <f t="shared" si="5"/>
        <v>N</v>
      </c>
      <c r="R82" s="146" t="str">
        <f t="shared" si="5"/>
        <v>N</v>
      </c>
      <c r="S82" s="146" t="str">
        <f t="shared" si="5"/>
        <v>Y</v>
      </c>
    </row>
    <row r="83" spans="1:19" x14ac:dyDescent="0.25">
      <c r="A83" s="39">
        <v>74</v>
      </c>
      <c r="B83" s="149" t="s">
        <v>447</v>
      </c>
      <c r="C83" s="150" t="s">
        <v>494</v>
      </c>
      <c r="D83" s="151">
        <v>8</v>
      </c>
      <c r="E83" s="151">
        <v>7</v>
      </c>
      <c r="F83" s="156">
        <v>10</v>
      </c>
      <c r="G83" s="156">
        <v>10</v>
      </c>
      <c r="H83" s="151">
        <v>10</v>
      </c>
      <c r="I83" s="151">
        <v>10</v>
      </c>
      <c r="J83" s="146">
        <f t="shared" si="4"/>
        <v>53.333333333333336</v>
      </c>
      <c r="K83" s="146">
        <f t="shared" si="4"/>
        <v>46.666666666666664</v>
      </c>
      <c r="L83" s="146">
        <f t="shared" si="4"/>
        <v>66.666666666666657</v>
      </c>
      <c r="M83" s="146">
        <f t="shared" si="4"/>
        <v>66.666666666666657</v>
      </c>
      <c r="N83" s="146">
        <f t="shared" si="4"/>
        <v>66.666666666666657</v>
      </c>
      <c r="O83" s="146" t="str">
        <f t="shared" si="5"/>
        <v>Y</v>
      </c>
      <c r="P83" s="146" t="str">
        <f t="shared" si="5"/>
        <v>N</v>
      </c>
      <c r="Q83" s="146" t="str">
        <f t="shared" si="5"/>
        <v>Y</v>
      </c>
      <c r="R83" s="146" t="str">
        <f t="shared" si="5"/>
        <v>Y</v>
      </c>
      <c r="S83" s="146" t="str">
        <f t="shared" si="5"/>
        <v>Y</v>
      </c>
    </row>
    <row r="84" spans="1:19" x14ac:dyDescent="0.25">
      <c r="A84" s="39">
        <v>75</v>
      </c>
      <c r="B84" s="149" t="s">
        <v>448</v>
      </c>
      <c r="C84" s="150" t="s">
        <v>495</v>
      </c>
      <c r="D84" s="151">
        <v>10</v>
      </c>
      <c r="E84" s="151">
        <v>7</v>
      </c>
      <c r="F84" s="151">
        <v>5</v>
      </c>
      <c r="G84" s="151">
        <v>5</v>
      </c>
      <c r="H84" s="151">
        <v>8</v>
      </c>
      <c r="I84" s="151">
        <v>8</v>
      </c>
      <c r="J84" s="146">
        <f t="shared" si="4"/>
        <v>66.666666666666657</v>
      </c>
      <c r="K84" s="146">
        <f t="shared" si="4"/>
        <v>46.666666666666664</v>
      </c>
      <c r="L84" s="146">
        <f t="shared" si="4"/>
        <v>33.333333333333329</v>
      </c>
      <c r="M84" s="146">
        <f t="shared" si="4"/>
        <v>33.333333333333329</v>
      </c>
      <c r="N84" s="146">
        <f t="shared" si="4"/>
        <v>53.333333333333336</v>
      </c>
      <c r="O84" s="146" t="str">
        <f t="shared" si="5"/>
        <v>Y</v>
      </c>
      <c r="P84" s="146" t="str">
        <f t="shared" si="5"/>
        <v>N</v>
      </c>
      <c r="Q84" s="146" t="str">
        <f t="shared" si="5"/>
        <v>N</v>
      </c>
      <c r="R84" s="146" t="str">
        <f t="shared" si="5"/>
        <v>N</v>
      </c>
      <c r="S84" s="146" t="str">
        <f t="shared" si="5"/>
        <v>Y</v>
      </c>
    </row>
    <row r="85" spans="1:19" x14ac:dyDescent="0.25">
      <c r="A85" s="39">
        <v>76</v>
      </c>
      <c r="B85" s="149" t="s">
        <v>449</v>
      </c>
      <c r="C85" s="150" t="s">
        <v>496</v>
      </c>
      <c r="D85" s="151">
        <v>4</v>
      </c>
      <c r="E85" s="151">
        <v>5</v>
      </c>
      <c r="F85" s="152">
        <v>8</v>
      </c>
      <c r="G85" s="152">
        <v>5</v>
      </c>
      <c r="H85" s="156">
        <v>10</v>
      </c>
      <c r="I85" s="156">
        <v>7</v>
      </c>
      <c r="J85" s="146">
        <f t="shared" si="4"/>
        <v>26.666666666666668</v>
      </c>
      <c r="K85" s="146">
        <f t="shared" si="4"/>
        <v>33.333333333333329</v>
      </c>
      <c r="L85" s="146">
        <f t="shared" si="4"/>
        <v>53.333333333333336</v>
      </c>
      <c r="M85" s="146">
        <f t="shared" si="4"/>
        <v>33.333333333333329</v>
      </c>
      <c r="N85" s="146">
        <f t="shared" si="4"/>
        <v>66.666666666666657</v>
      </c>
      <c r="O85" s="146" t="str">
        <f t="shared" si="5"/>
        <v>N</v>
      </c>
      <c r="P85" s="146" t="str">
        <f t="shared" si="5"/>
        <v>N</v>
      </c>
      <c r="Q85" s="146" t="str">
        <f t="shared" si="5"/>
        <v>Y</v>
      </c>
      <c r="R85" s="146" t="str">
        <f t="shared" si="5"/>
        <v>N</v>
      </c>
      <c r="S85" s="146" t="str">
        <f t="shared" si="5"/>
        <v>Y</v>
      </c>
    </row>
    <row r="86" spans="1:19" x14ac:dyDescent="0.25">
      <c r="A86" s="39">
        <v>77</v>
      </c>
      <c r="B86" s="149" t="s">
        <v>450</v>
      </c>
      <c r="C86" s="150" t="s">
        <v>497</v>
      </c>
      <c r="D86" s="151">
        <v>10</v>
      </c>
      <c r="E86" s="151">
        <v>7</v>
      </c>
      <c r="F86" s="151">
        <v>10</v>
      </c>
      <c r="G86" s="151">
        <v>9</v>
      </c>
      <c r="H86" s="151">
        <v>10</v>
      </c>
      <c r="I86" s="151">
        <v>10</v>
      </c>
      <c r="J86" s="146">
        <f t="shared" si="4"/>
        <v>66.666666666666657</v>
      </c>
      <c r="K86" s="146">
        <f t="shared" si="4"/>
        <v>46.666666666666664</v>
      </c>
      <c r="L86" s="146">
        <f t="shared" si="4"/>
        <v>66.666666666666657</v>
      </c>
      <c r="M86" s="146">
        <f t="shared" si="4"/>
        <v>60</v>
      </c>
      <c r="N86" s="146">
        <f t="shared" si="4"/>
        <v>66.666666666666657</v>
      </c>
      <c r="O86" s="146" t="str">
        <f t="shared" si="5"/>
        <v>Y</v>
      </c>
      <c r="P86" s="146" t="str">
        <f t="shared" si="5"/>
        <v>N</v>
      </c>
      <c r="Q86" s="146" t="str">
        <f t="shared" si="5"/>
        <v>Y</v>
      </c>
      <c r="R86" s="146" t="str">
        <f t="shared" si="5"/>
        <v>Y</v>
      </c>
      <c r="S86" s="146" t="str">
        <f t="shared" si="5"/>
        <v>Y</v>
      </c>
    </row>
    <row r="87" spans="1:19" x14ac:dyDescent="0.25">
      <c r="A87" s="39">
        <v>78</v>
      </c>
      <c r="B87" s="149" t="s">
        <v>451</v>
      </c>
      <c r="C87" s="150" t="s">
        <v>498</v>
      </c>
      <c r="D87" s="151">
        <v>10</v>
      </c>
      <c r="E87" s="151">
        <v>7</v>
      </c>
      <c r="F87" s="151">
        <v>10</v>
      </c>
      <c r="G87" s="151">
        <v>5</v>
      </c>
      <c r="H87" s="151">
        <v>10</v>
      </c>
      <c r="I87" s="151">
        <v>4</v>
      </c>
      <c r="J87" s="146">
        <f t="shared" si="4"/>
        <v>66.666666666666657</v>
      </c>
      <c r="K87" s="146">
        <f t="shared" si="4"/>
        <v>46.666666666666664</v>
      </c>
      <c r="L87" s="146">
        <f t="shared" si="4"/>
        <v>66.666666666666657</v>
      </c>
      <c r="M87" s="146">
        <f t="shared" si="4"/>
        <v>33.333333333333329</v>
      </c>
      <c r="N87" s="146">
        <f t="shared" si="4"/>
        <v>66.666666666666657</v>
      </c>
      <c r="O87" s="146" t="str">
        <f t="shared" si="5"/>
        <v>Y</v>
      </c>
      <c r="P87" s="146" t="str">
        <f t="shared" si="5"/>
        <v>N</v>
      </c>
      <c r="Q87" s="146" t="str">
        <f t="shared" si="5"/>
        <v>Y</v>
      </c>
      <c r="R87" s="146" t="str">
        <f t="shared" si="5"/>
        <v>N</v>
      </c>
      <c r="S87" s="146" t="str">
        <f t="shared" si="5"/>
        <v>Y</v>
      </c>
    </row>
    <row r="88" spans="1:19" x14ac:dyDescent="0.25">
      <c r="A88" s="39">
        <v>79</v>
      </c>
      <c r="B88" s="149" t="s">
        <v>452</v>
      </c>
      <c r="C88" s="150" t="s">
        <v>499</v>
      </c>
      <c r="D88" s="151">
        <v>3</v>
      </c>
      <c r="E88" s="151">
        <v>2</v>
      </c>
      <c r="F88" s="152">
        <v>1</v>
      </c>
      <c r="G88" s="152">
        <v>2</v>
      </c>
      <c r="H88" s="156">
        <v>10</v>
      </c>
      <c r="I88" s="156">
        <v>10</v>
      </c>
      <c r="J88" s="146">
        <f t="shared" si="4"/>
        <v>20</v>
      </c>
      <c r="K88" s="146">
        <f t="shared" si="4"/>
        <v>13.333333333333334</v>
      </c>
      <c r="L88" s="146">
        <f t="shared" si="4"/>
        <v>6.666666666666667</v>
      </c>
      <c r="M88" s="146">
        <f t="shared" si="4"/>
        <v>13.333333333333334</v>
      </c>
      <c r="N88" s="146">
        <f t="shared" si="4"/>
        <v>66.666666666666657</v>
      </c>
      <c r="O88" s="146" t="str">
        <f t="shared" si="5"/>
        <v>N</v>
      </c>
      <c r="P88" s="146" t="str">
        <f t="shared" si="5"/>
        <v>N</v>
      </c>
      <c r="Q88" s="146" t="str">
        <f t="shared" si="5"/>
        <v>N</v>
      </c>
      <c r="R88" s="146" t="str">
        <f t="shared" si="5"/>
        <v>N</v>
      </c>
      <c r="S88" s="146" t="str">
        <f t="shared" si="5"/>
        <v>Y</v>
      </c>
    </row>
    <row r="89" spans="1:19" x14ac:dyDescent="0.25">
      <c r="A89" s="39">
        <v>80</v>
      </c>
      <c r="B89" s="149" t="s">
        <v>453</v>
      </c>
      <c r="C89" s="150" t="s">
        <v>500</v>
      </c>
      <c r="D89" s="151">
        <v>10</v>
      </c>
      <c r="E89" s="151">
        <v>5</v>
      </c>
      <c r="F89" s="156">
        <v>5</v>
      </c>
      <c r="G89" s="156">
        <v>5</v>
      </c>
      <c r="H89" s="151">
        <v>8</v>
      </c>
      <c r="I89" s="151">
        <v>7</v>
      </c>
      <c r="J89" s="146">
        <f t="shared" si="4"/>
        <v>66.666666666666657</v>
      </c>
      <c r="K89" s="146">
        <f t="shared" si="4"/>
        <v>33.333333333333329</v>
      </c>
      <c r="L89" s="146">
        <f t="shared" si="4"/>
        <v>33.333333333333329</v>
      </c>
      <c r="M89" s="146">
        <f t="shared" si="4"/>
        <v>33.333333333333329</v>
      </c>
      <c r="N89" s="146">
        <f t="shared" si="4"/>
        <v>53.333333333333336</v>
      </c>
      <c r="O89" s="146" t="str">
        <f t="shared" si="5"/>
        <v>Y</v>
      </c>
      <c r="P89" s="146" t="str">
        <f t="shared" si="5"/>
        <v>N</v>
      </c>
      <c r="Q89" s="146" t="str">
        <f t="shared" si="5"/>
        <v>N</v>
      </c>
      <c r="R89" s="146" t="str">
        <f t="shared" si="5"/>
        <v>N</v>
      </c>
      <c r="S89" s="146" t="str">
        <f t="shared" si="5"/>
        <v>Y</v>
      </c>
    </row>
    <row r="90" spans="1:19" x14ac:dyDescent="0.25">
      <c r="A90" s="39">
        <v>81</v>
      </c>
      <c r="B90" s="149" t="s">
        <v>454</v>
      </c>
      <c r="C90" s="150" t="s">
        <v>501</v>
      </c>
      <c r="D90" s="151">
        <v>8</v>
      </c>
      <c r="E90" s="151">
        <v>7</v>
      </c>
      <c r="F90" s="151">
        <v>7</v>
      </c>
      <c r="G90" s="151">
        <v>7</v>
      </c>
      <c r="H90" s="156">
        <v>8</v>
      </c>
      <c r="I90" s="156">
        <v>8</v>
      </c>
      <c r="J90" s="146">
        <f t="shared" si="4"/>
        <v>53.333333333333336</v>
      </c>
      <c r="K90" s="146">
        <f t="shared" si="4"/>
        <v>46.666666666666664</v>
      </c>
      <c r="L90" s="146">
        <f t="shared" si="4"/>
        <v>46.666666666666664</v>
      </c>
      <c r="M90" s="146">
        <f t="shared" si="4"/>
        <v>46.666666666666664</v>
      </c>
      <c r="N90" s="146">
        <f t="shared" si="4"/>
        <v>53.333333333333336</v>
      </c>
      <c r="O90" s="146" t="str">
        <f t="shared" si="5"/>
        <v>Y</v>
      </c>
      <c r="P90" s="146" t="str">
        <f t="shared" si="5"/>
        <v>N</v>
      </c>
      <c r="Q90" s="146" t="str">
        <f t="shared" si="5"/>
        <v>N</v>
      </c>
      <c r="R90" s="146" t="str">
        <f t="shared" si="5"/>
        <v>N</v>
      </c>
      <c r="S90" s="146" t="str">
        <f t="shared" si="5"/>
        <v>Y</v>
      </c>
    </row>
    <row r="91" spans="1:19" x14ac:dyDescent="0.25">
      <c r="A91" s="39">
        <v>82</v>
      </c>
      <c r="B91" s="149" t="s">
        <v>455</v>
      </c>
      <c r="C91" s="150" t="s">
        <v>502</v>
      </c>
      <c r="D91" s="151">
        <v>8</v>
      </c>
      <c r="E91" s="151">
        <v>8</v>
      </c>
      <c r="F91" s="151">
        <v>8</v>
      </c>
      <c r="G91" s="151">
        <v>7</v>
      </c>
      <c r="H91" s="156">
        <v>10</v>
      </c>
      <c r="I91" s="156">
        <v>8</v>
      </c>
      <c r="J91" s="146">
        <f t="shared" si="4"/>
        <v>53.333333333333336</v>
      </c>
      <c r="K91" s="146">
        <f t="shared" si="4"/>
        <v>53.333333333333336</v>
      </c>
      <c r="L91" s="146">
        <f t="shared" si="4"/>
        <v>53.333333333333336</v>
      </c>
      <c r="M91" s="146">
        <f t="shared" si="4"/>
        <v>46.666666666666664</v>
      </c>
      <c r="N91" s="146">
        <f t="shared" si="4"/>
        <v>66.666666666666657</v>
      </c>
      <c r="O91" s="146" t="str">
        <f t="shared" si="5"/>
        <v>Y</v>
      </c>
      <c r="P91" s="146" t="str">
        <f t="shared" si="5"/>
        <v>Y</v>
      </c>
      <c r="Q91" s="146" t="str">
        <f t="shared" si="5"/>
        <v>Y</v>
      </c>
      <c r="R91" s="146" t="str">
        <f t="shared" si="5"/>
        <v>N</v>
      </c>
      <c r="S91" s="146" t="str">
        <f t="shared" si="5"/>
        <v>Y</v>
      </c>
    </row>
    <row r="92" spans="1:19" x14ac:dyDescent="0.25">
      <c r="A92" s="39">
        <v>83</v>
      </c>
      <c r="B92" s="149" t="s">
        <v>456</v>
      </c>
      <c r="C92" s="150" t="s">
        <v>503</v>
      </c>
      <c r="D92" s="151">
        <v>8</v>
      </c>
      <c r="E92" s="151">
        <v>7</v>
      </c>
      <c r="F92" s="151">
        <v>8</v>
      </c>
      <c r="G92" s="151">
        <v>7</v>
      </c>
      <c r="H92" s="152">
        <v>9</v>
      </c>
      <c r="I92" s="152">
        <v>9</v>
      </c>
      <c r="J92" s="146">
        <f t="shared" si="4"/>
        <v>53.333333333333336</v>
      </c>
      <c r="K92" s="146">
        <f t="shared" si="4"/>
        <v>46.666666666666664</v>
      </c>
      <c r="L92" s="146">
        <f t="shared" si="4"/>
        <v>53.333333333333336</v>
      </c>
      <c r="M92" s="146">
        <f t="shared" si="4"/>
        <v>46.666666666666664</v>
      </c>
      <c r="N92" s="146">
        <f t="shared" si="4"/>
        <v>60</v>
      </c>
      <c r="O92" s="146" t="str">
        <f t="shared" si="5"/>
        <v>Y</v>
      </c>
      <c r="P92" s="146" t="str">
        <f t="shared" si="5"/>
        <v>N</v>
      </c>
      <c r="Q92" s="146" t="str">
        <f t="shared" si="5"/>
        <v>Y</v>
      </c>
      <c r="R92" s="146" t="str">
        <f t="shared" si="5"/>
        <v>N</v>
      </c>
      <c r="S92" s="146" t="str">
        <f t="shared" si="5"/>
        <v>Y</v>
      </c>
    </row>
    <row r="93" spans="1:19" x14ac:dyDescent="0.25">
      <c r="A93" s="39">
        <v>84</v>
      </c>
      <c r="B93" s="149" t="s">
        <v>457</v>
      </c>
      <c r="C93" s="150" t="s">
        <v>504</v>
      </c>
      <c r="D93" s="151">
        <v>6</v>
      </c>
      <c r="E93" s="151">
        <v>6</v>
      </c>
      <c r="F93" s="152">
        <v>5</v>
      </c>
      <c r="G93" s="152">
        <v>5</v>
      </c>
      <c r="H93" s="151">
        <v>9</v>
      </c>
      <c r="I93" s="151">
        <v>9</v>
      </c>
      <c r="J93" s="146">
        <f t="shared" si="4"/>
        <v>40</v>
      </c>
      <c r="K93" s="146">
        <f t="shared" si="4"/>
        <v>40</v>
      </c>
      <c r="L93" s="146">
        <f t="shared" si="4"/>
        <v>33.333333333333329</v>
      </c>
      <c r="M93" s="146">
        <f t="shared" si="4"/>
        <v>33.333333333333329</v>
      </c>
      <c r="N93" s="146">
        <f t="shared" si="4"/>
        <v>60</v>
      </c>
      <c r="O93" s="146" t="str">
        <f t="shared" si="5"/>
        <v>N</v>
      </c>
      <c r="P93" s="146" t="str">
        <f t="shared" si="5"/>
        <v>N</v>
      </c>
      <c r="Q93" s="146" t="str">
        <f t="shared" si="5"/>
        <v>N</v>
      </c>
      <c r="R93" s="146" t="str">
        <f t="shared" si="5"/>
        <v>N</v>
      </c>
      <c r="S93" s="146" t="str">
        <f t="shared" si="5"/>
        <v>Y</v>
      </c>
    </row>
    <row r="94" spans="1:19" x14ac:dyDescent="0.25">
      <c r="A94" s="39">
        <v>85</v>
      </c>
      <c r="B94" s="149" t="s">
        <v>458</v>
      </c>
      <c r="C94" s="150" t="s">
        <v>505</v>
      </c>
      <c r="D94" s="151">
        <v>6</v>
      </c>
      <c r="E94" s="151">
        <v>6</v>
      </c>
      <c r="F94" s="151">
        <v>8</v>
      </c>
      <c r="G94" s="151">
        <v>7</v>
      </c>
      <c r="H94" s="152">
        <v>7</v>
      </c>
      <c r="I94" s="152">
        <v>7</v>
      </c>
      <c r="J94" s="146">
        <f t="shared" si="4"/>
        <v>40</v>
      </c>
      <c r="K94" s="146">
        <f t="shared" si="4"/>
        <v>40</v>
      </c>
      <c r="L94" s="146">
        <f t="shared" si="4"/>
        <v>53.333333333333336</v>
      </c>
      <c r="M94" s="146">
        <f t="shared" si="4"/>
        <v>46.666666666666664</v>
      </c>
      <c r="N94" s="146">
        <f t="shared" si="4"/>
        <v>46.666666666666664</v>
      </c>
      <c r="O94" s="146" t="str">
        <f t="shared" si="5"/>
        <v>N</v>
      </c>
      <c r="P94" s="146" t="str">
        <f t="shared" si="5"/>
        <v>N</v>
      </c>
      <c r="Q94" s="146" t="str">
        <f t="shared" si="5"/>
        <v>Y</v>
      </c>
      <c r="R94" s="146" t="str">
        <f t="shared" si="5"/>
        <v>N</v>
      </c>
      <c r="S94" s="146" t="str">
        <f t="shared" si="5"/>
        <v>N</v>
      </c>
    </row>
    <row r="95" spans="1:19" x14ac:dyDescent="0.25">
      <c r="A95" s="39">
        <v>86</v>
      </c>
      <c r="B95" s="149" t="s">
        <v>459</v>
      </c>
      <c r="C95" s="150" t="s">
        <v>506</v>
      </c>
      <c r="D95" s="156">
        <v>6</v>
      </c>
      <c r="E95" s="156">
        <v>6</v>
      </c>
      <c r="F95" s="151">
        <v>6</v>
      </c>
      <c r="G95" s="151">
        <v>6</v>
      </c>
      <c r="H95" s="151">
        <v>10</v>
      </c>
      <c r="I95" s="151">
        <v>7</v>
      </c>
      <c r="J95" s="146">
        <f t="shared" si="4"/>
        <v>40</v>
      </c>
      <c r="K95" s="146">
        <f t="shared" si="4"/>
        <v>40</v>
      </c>
      <c r="L95" s="146">
        <f t="shared" si="4"/>
        <v>40</v>
      </c>
      <c r="M95" s="146">
        <f t="shared" si="4"/>
        <v>40</v>
      </c>
      <c r="N95" s="146">
        <f t="shared" si="4"/>
        <v>66.666666666666657</v>
      </c>
      <c r="O95" s="146" t="str">
        <f t="shared" si="5"/>
        <v>N</v>
      </c>
      <c r="P95" s="146" t="str">
        <f t="shared" si="5"/>
        <v>N</v>
      </c>
      <c r="Q95" s="146" t="str">
        <f t="shared" si="5"/>
        <v>N</v>
      </c>
      <c r="R95" s="146" t="str">
        <f t="shared" si="5"/>
        <v>N</v>
      </c>
      <c r="S95" s="146" t="str">
        <f t="shared" si="5"/>
        <v>Y</v>
      </c>
    </row>
    <row r="96" spans="1:19" x14ac:dyDescent="0.25">
      <c r="A96" s="39">
        <v>87</v>
      </c>
      <c r="B96" s="149" t="s">
        <v>460</v>
      </c>
      <c r="C96" s="150" t="s">
        <v>507</v>
      </c>
      <c r="D96" s="151">
        <v>10</v>
      </c>
      <c r="E96" s="151">
        <v>5</v>
      </c>
      <c r="F96" s="151">
        <v>9</v>
      </c>
      <c r="G96" s="151">
        <v>9</v>
      </c>
      <c r="H96" s="152"/>
      <c r="I96" s="152"/>
      <c r="J96" s="146">
        <f t="shared" si="4"/>
        <v>66.666666666666657</v>
      </c>
      <c r="K96" s="146">
        <f t="shared" si="4"/>
        <v>33.333333333333329</v>
      </c>
      <c r="L96" s="146">
        <f t="shared" si="4"/>
        <v>60</v>
      </c>
      <c r="M96" s="146">
        <f t="shared" si="4"/>
        <v>60</v>
      </c>
      <c r="N96" s="146">
        <f t="shared" si="4"/>
        <v>0</v>
      </c>
      <c r="O96" s="146" t="str">
        <f t="shared" si="5"/>
        <v>Y</v>
      </c>
      <c r="P96" s="146" t="str">
        <f t="shared" si="5"/>
        <v>N</v>
      </c>
      <c r="Q96" s="146" t="str">
        <f t="shared" si="5"/>
        <v>Y</v>
      </c>
      <c r="R96" s="146" t="str">
        <f t="shared" si="5"/>
        <v>Y</v>
      </c>
      <c r="S96" s="146" t="str">
        <f t="shared" si="5"/>
        <v>N</v>
      </c>
    </row>
    <row r="97" spans="1:19" x14ac:dyDescent="0.25">
      <c r="A97" s="39">
        <v>88</v>
      </c>
      <c r="B97" s="149" t="s">
        <v>461</v>
      </c>
      <c r="C97" s="150" t="s">
        <v>508</v>
      </c>
      <c r="D97" s="151">
        <v>9</v>
      </c>
      <c r="E97" s="151">
        <v>9</v>
      </c>
      <c r="F97" s="151">
        <v>10</v>
      </c>
      <c r="G97" s="151">
        <v>9</v>
      </c>
      <c r="H97" s="152">
        <v>10</v>
      </c>
      <c r="I97" s="152">
        <v>10</v>
      </c>
      <c r="J97" s="146">
        <f t="shared" si="4"/>
        <v>60</v>
      </c>
      <c r="K97" s="146">
        <f t="shared" si="4"/>
        <v>60</v>
      </c>
      <c r="L97" s="146">
        <f t="shared" si="4"/>
        <v>66.666666666666657</v>
      </c>
      <c r="M97" s="146">
        <f t="shared" si="4"/>
        <v>60</v>
      </c>
      <c r="N97" s="146">
        <f t="shared" si="4"/>
        <v>66.666666666666657</v>
      </c>
      <c r="O97" s="146" t="str">
        <f t="shared" si="5"/>
        <v>Y</v>
      </c>
      <c r="P97" s="146" t="str">
        <f t="shared" si="5"/>
        <v>Y</v>
      </c>
      <c r="Q97" s="146" t="str">
        <f t="shared" si="5"/>
        <v>Y</v>
      </c>
      <c r="R97" s="146" t="str">
        <f t="shared" si="5"/>
        <v>Y</v>
      </c>
      <c r="S97" s="146" t="str">
        <f t="shared" si="5"/>
        <v>Y</v>
      </c>
    </row>
    <row r="98" spans="1:19" x14ac:dyDescent="0.25">
      <c r="A98" s="39">
        <v>89</v>
      </c>
      <c r="B98" s="149" t="s">
        <v>462</v>
      </c>
      <c r="C98" s="150" t="s">
        <v>509</v>
      </c>
      <c r="D98" s="151">
        <v>10</v>
      </c>
      <c r="E98" s="151">
        <v>7</v>
      </c>
      <c r="F98" s="151">
        <v>10</v>
      </c>
      <c r="G98" s="151">
        <v>5</v>
      </c>
      <c r="H98" s="151">
        <v>10</v>
      </c>
      <c r="I98" s="151">
        <v>10</v>
      </c>
      <c r="J98" s="146">
        <f t="shared" si="4"/>
        <v>66.666666666666657</v>
      </c>
      <c r="K98" s="146">
        <f t="shared" si="4"/>
        <v>46.666666666666664</v>
      </c>
      <c r="L98" s="146">
        <f t="shared" si="4"/>
        <v>66.666666666666657</v>
      </c>
      <c r="M98" s="146">
        <f t="shared" si="4"/>
        <v>33.333333333333329</v>
      </c>
      <c r="N98" s="146">
        <f t="shared" si="4"/>
        <v>66.666666666666657</v>
      </c>
      <c r="O98" s="146" t="str">
        <f t="shared" si="5"/>
        <v>Y</v>
      </c>
      <c r="P98" s="146" t="str">
        <f t="shared" si="5"/>
        <v>N</v>
      </c>
      <c r="Q98" s="146" t="str">
        <f t="shared" si="5"/>
        <v>Y</v>
      </c>
      <c r="R98" s="146" t="str">
        <f t="shared" si="5"/>
        <v>N</v>
      </c>
      <c r="S98" s="146" t="str">
        <f t="shared" si="5"/>
        <v>Y</v>
      </c>
    </row>
    <row r="99" spans="1:19" x14ac:dyDescent="0.25">
      <c r="A99" s="39">
        <v>90</v>
      </c>
      <c r="B99" s="149" t="s">
        <v>463</v>
      </c>
      <c r="C99" s="150" t="s">
        <v>510</v>
      </c>
      <c r="D99" s="151">
        <v>0</v>
      </c>
      <c r="E99" s="151">
        <v>1</v>
      </c>
      <c r="F99" s="152">
        <v>5</v>
      </c>
      <c r="G99" s="152">
        <v>5</v>
      </c>
      <c r="H99" s="156">
        <v>8</v>
      </c>
      <c r="I99" s="156">
        <v>5</v>
      </c>
      <c r="J99" s="146">
        <f t="shared" si="4"/>
        <v>0</v>
      </c>
      <c r="K99" s="146">
        <f t="shared" si="4"/>
        <v>6.666666666666667</v>
      </c>
      <c r="L99" s="146">
        <f t="shared" si="4"/>
        <v>33.333333333333329</v>
      </c>
      <c r="M99" s="146">
        <f t="shared" si="4"/>
        <v>33.333333333333329</v>
      </c>
      <c r="N99" s="146">
        <f t="shared" si="4"/>
        <v>53.333333333333336</v>
      </c>
      <c r="O99" s="146" t="str">
        <f t="shared" si="5"/>
        <v>N</v>
      </c>
      <c r="P99" s="146" t="str">
        <f t="shared" si="5"/>
        <v>N</v>
      </c>
      <c r="Q99" s="146" t="str">
        <f t="shared" si="5"/>
        <v>N</v>
      </c>
      <c r="R99" s="146" t="str">
        <f t="shared" si="5"/>
        <v>N</v>
      </c>
      <c r="S99" s="146" t="str">
        <f t="shared" si="5"/>
        <v>Y</v>
      </c>
    </row>
    <row r="100" spans="1:19" x14ac:dyDescent="0.25">
      <c r="A100" s="39">
        <v>91</v>
      </c>
      <c r="B100" s="149" t="s">
        <v>464</v>
      </c>
      <c r="C100" s="150" t="s">
        <v>511</v>
      </c>
      <c r="D100" s="156">
        <v>6</v>
      </c>
      <c r="E100" s="156">
        <v>6</v>
      </c>
      <c r="F100" s="151">
        <v>10</v>
      </c>
      <c r="G100" s="151">
        <v>5</v>
      </c>
      <c r="H100" s="151">
        <v>8</v>
      </c>
      <c r="I100" s="151">
        <v>8</v>
      </c>
      <c r="J100" s="146">
        <f t="shared" si="4"/>
        <v>40</v>
      </c>
      <c r="K100" s="146">
        <f t="shared" si="4"/>
        <v>40</v>
      </c>
      <c r="L100" s="146">
        <f t="shared" si="4"/>
        <v>66.666666666666657</v>
      </c>
      <c r="M100" s="146">
        <f t="shared" si="4"/>
        <v>33.333333333333329</v>
      </c>
      <c r="N100" s="146">
        <f t="shared" si="4"/>
        <v>53.333333333333336</v>
      </c>
      <c r="O100" s="146" t="str">
        <f t="shared" si="5"/>
        <v>N</v>
      </c>
      <c r="P100" s="146" t="str">
        <f t="shared" si="5"/>
        <v>N</v>
      </c>
      <c r="Q100" s="146" t="str">
        <f t="shared" si="5"/>
        <v>Y</v>
      </c>
      <c r="R100" s="146" t="str">
        <f t="shared" si="5"/>
        <v>N</v>
      </c>
      <c r="S100" s="146" t="str">
        <f t="shared" si="5"/>
        <v>Y</v>
      </c>
    </row>
    <row r="101" spans="1:19" x14ac:dyDescent="0.25">
      <c r="A101" s="39">
        <v>92</v>
      </c>
      <c r="B101" s="149" t="s">
        <v>465</v>
      </c>
      <c r="C101" s="150" t="s">
        <v>512</v>
      </c>
      <c r="D101" s="151">
        <v>3</v>
      </c>
      <c r="E101" s="151">
        <v>2</v>
      </c>
      <c r="F101" s="151">
        <v>7</v>
      </c>
      <c r="G101" s="151">
        <v>7</v>
      </c>
      <c r="H101" s="156">
        <v>9</v>
      </c>
      <c r="I101" s="156">
        <v>9</v>
      </c>
      <c r="J101" s="146">
        <f t="shared" si="4"/>
        <v>20</v>
      </c>
      <c r="K101" s="146">
        <f t="shared" si="4"/>
        <v>13.333333333333334</v>
      </c>
      <c r="L101" s="146">
        <f t="shared" si="4"/>
        <v>46.666666666666664</v>
      </c>
      <c r="M101" s="146">
        <f t="shared" si="4"/>
        <v>46.666666666666664</v>
      </c>
      <c r="N101" s="146">
        <f t="shared" si="4"/>
        <v>60</v>
      </c>
      <c r="O101" s="146" t="str">
        <f t="shared" si="5"/>
        <v>N</v>
      </c>
      <c r="P101" s="146" t="str">
        <f t="shared" si="5"/>
        <v>N</v>
      </c>
      <c r="Q101" s="146" t="str">
        <f t="shared" si="5"/>
        <v>N</v>
      </c>
      <c r="R101" s="146" t="str">
        <f t="shared" si="5"/>
        <v>N</v>
      </c>
      <c r="S101" s="146" t="str">
        <f t="shared" si="5"/>
        <v>Y</v>
      </c>
    </row>
    <row r="102" spans="1:19" x14ac:dyDescent="0.25">
      <c r="A102" s="39">
        <v>93</v>
      </c>
      <c r="B102" s="149" t="s">
        <v>466</v>
      </c>
      <c r="C102" s="150" t="s">
        <v>513</v>
      </c>
      <c r="D102" s="151">
        <v>3</v>
      </c>
      <c r="E102" s="151">
        <v>3</v>
      </c>
      <c r="F102" s="151">
        <v>6</v>
      </c>
      <c r="G102" s="151">
        <v>6</v>
      </c>
      <c r="H102" s="151">
        <v>8</v>
      </c>
      <c r="I102" s="151">
        <v>5</v>
      </c>
      <c r="J102" s="146">
        <f t="shared" si="4"/>
        <v>20</v>
      </c>
      <c r="K102" s="146">
        <f t="shared" si="4"/>
        <v>20</v>
      </c>
      <c r="L102" s="146">
        <f t="shared" si="4"/>
        <v>40</v>
      </c>
      <c r="M102" s="146">
        <f t="shared" si="4"/>
        <v>40</v>
      </c>
      <c r="N102" s="146">
        <f t="shared" si="4"/>
        <v>53.333333333333336</v>
      </c>
      <c r="O102" s="146" t="str">
        <f t="shared" si="5"/>
        <v>N</v>
      </c>
      <c r="P102" s="146" t="str">
        <f t="shared" si="5"/>
        <v>N</v>
      </c>
      <c r="Q102" s="146" t="str">
        <f t="shared" si="5"/>
        <v>N</v>
      </c>
      <c r="R102" s="146" t="str">
        <f t="shared" si="5"/>
        <v>N</v>
      </c>
      <c r="S102" s="146" t="str">
        <f t="shared" si="5"/>
        <v>Y</v>
      </c>
    </row>
    <row r="103" spans="1:19" x14ac:dyDescent="0.25">
      <c r="A103" s="39">
        <v>94</v>
      </c>
      <c r="B103" s="149" t="s">
        <v>467</v>
      </c>
      <c r="C103" s="150" t="s">
        <v>514</v>
      </c>
      <c r="D103" s="151">
        <v>6</v>
      </c>
      <c r="E103" s="151">
        <v>6</v>
      </c>
      <c r="F103" s="151">
        <v>8</v>
      </c>
      <c r="G103" s="151">
        <v>5</v>
      </c>
      <c r="H103" s="156"/>
      <c r="I103" s="156"/>
      <c r="J103" s="146">
        <f t="shared" si="4"/>
        <v>40</v>
      </c>
      <c r="K103" s="146">
        <f t="shared" si="4"/>
        <v>40</v>
      </c>
      <c r="L103" s="146">
        <f t="shared" si="4"/>
        <v>53.333333333333336</v>
      </c>
      <c r="M103" s="146">
        <f t="shared" si="4"/>
        <v>33.333333333333329</v>
      </c>
      <c r="N103" s="146">
        <f t="shared" si="4"/>
        <v>0</v>
      </c>
      <c r="O103" s="146" t="str">
        <f t="shared" si="5"/>
        <v>N</v>
      </c>
      <c r="P103" s="146" t="str">
        <f t="shared" si="5"/>
        <v>N</v>
      </c>
      <c r="Q103" s="146" t="str">
        <f t="shared" si="5"/>
        <v>Y</v>
      </c>
      <c r="R103" s="146" t="str">
        <f t="shared" si="5"/>
        <v>N</v>
      </c>
      <c r="S103" s="146" t="str">
        <f t="shared" si="5"/>
        <v>N</v>
      </c>
    </row>
    <row r="104" spans="1:19" x14ac:dyDescent="0.25">
      <c r="A104" s="39">
        <v>95</v>
      </c>
      <c r="B104" s="149" t="s">
        <v>468</v>
      </c>
      <c r="C104" s="150" t="s">
        <v>515</v>
      </c>
      <c r="D104" s="151">
        <v>6</v>
      </c>
      <c r="E104" s="151">
        <v>6</v>
      </c>
      <c r="F104" s="151">
        <v>8</v>
      </c>
      <c r="G104" s="151">
        <v>7</v>
      </c>
      <c r="H104" s="151">
        <v>8</v>
      </c>
      <c r="I104" s="151">
        <v>8</v>
      </c>
      <c r="J104" s="146">
        <f t="shared" si="4"/>
        <v>40</v>
      </c>
      <c r="K104" s="146">
        <f t="shared" si="4"/>
        <v>40</v>
      </c>
      <c r="L104" s="146">
        <f t="shared" si="4"/>
        <v>53.333333333333336</v>
      </c>
      <c r="M104" s="146">
        <f t="shared" si="4"/>
        <v>46.666666666666664</v>
      </c>
      <c r="N104" s="146">
        <f t="shared" si="4"/>
        <v>53.333333333333336</v>
      </c>
      <c r="O104" s="146" t="str">
        <f t="shared" si="5"/>
        <v>N</v>
      </c>
      <c r="P104" s="146" t="str">
        <f t="shared" si="5"/>
        <v>N</v>
      </c>
      <c r="Q104" s="146" t="str">
        <f t="shared" si="5"/>
        <v>Y</v>
      </c>
      <c r="R104" s="146" t="str">
        <f t="shared" si="5"/>
        <v>N</v>
      </c>
      <c r="S104" s="146" t="str">
        <f t="shared" si="5"/>
        <v>Y</v>
      </c>
    </row>
    <row r="105" spans="1:19" x14ac:dyDescent="0.25">
      <c r="A105" s="39">
        <v>96</v>
      </c>
      <c r="B105" s="149" t="s">
        <v>469</v>
      </c>
      <c r="C105" s="150" t="s">
        <v>516</v>
      </c>
      <c r="D105" s="151">
        <v>7</v>
      </c>
      <c r="E105" s="151">
        <v>7</v>
      </c>
      <c r="F105" s="151">
        <v>7</v>
      </c>
      <c r="G105" s="151">
        <v>7</v>
      </c>
      <c r="H105" s="156">
        <v>10</v>
      </c>
      <c r="I105" s="156">
        <v>10</v>
      </c>
      <c r="J105" s="146">
        <f t="shared" si="4"/>
        <v>46.666666666666664</v>
      </c>
      <c r="K105" s="146">
        <f t="shared" si="4"/>
        <v>46.666666666666664</v>
      </c>
      <c r="L105" s="146">
        <f t="shared" si="4"/>
        <v>46.666666666666664</v>
      </c>
      <c r="M105" s="146">
        <f t="shared" si="4"/>
        <v>46.666666666666664</v>
      </c>
      <c r="N105" s="146">
        <f t="shared" si="4"/>
        <v>66.666666666666657</v>
      </c>
      <c r="O105" s="146" t="str">
        <f t="shared" si="5"/>
        <v>N</v>
      </c>
      <c r="P105" s="146" t="str">
        <f t="shared" si="5"/>
        <v>N</v>
      </c>
      <c r="Q105" s="146" t="str">
        <f t="shared" si="5"/>
        <v>N</v>
      </c>
      <c r="R105" s="146" t="str">
        <f t="shared" si="5"/>
        <v>N</v>
      </c>
      <c r="S105" s="146" t="str">
        <f t="shared" si="5"/>
        <v>Y</v>
      </c>
    </row>
    <row r="106" spans="1:19" x14ac:dyDescent="0.25">
      <c r="A106" s="39">
        <v>97</v>
      </c>
      <c r="B106" s="157" t="s">
        <v>470</v>
      </c>
      <c r="C106" s="158" t="s">
        <v>517</v>
      </c>
      <c r="D106" s="151">
        <v>6</v>
      </c>
      <c r="E106" s="151">
        <v>6</v>
      </c>
      <c r="F106" s="151">
        <v>7</v>
      </c>
      <c r="G106" s="151">
        <v>7</v>
      </c>
      <c r="H106" s="156">
        <v>10</v>
      </c>
      <c r="I106" s="156">
        <v>10</v>
      </c>
      <c r="J106" s="146">
        <f t="shared" si="4"/>
        <v>40</v>
      </c>
      <c r="K106" s="146">
        <f t="shared" si="4"/>
        <v>40</v>
      </c>
      <c r="L106" s="146">
        <f t="shared" si="4"/>
        <v>46.666666666666664</v>
      </c>
      <c r="M106" s="146">
        <f t="shared" si="4"/>
        <v>46.666666666666664</v>
      </c>
      <c r="N106" s="146">
        <f t="shared" si="4"/>
        <v>66.666666666666657</v>
      </c>
      <c r="O106" s="146" t="str">
        <f t="shared" si="5"/>
        <v>N</v>
      </c>
      <c r="P106" s="146" t="str">
        <f t="shared" si="5"/>
        <v>N</v>
      </c>
      <c r="Q106" s="146" t="str">
        <f t="shared" si="5"/>
        <v>N</v>
      </c>
      <c r="R106" s="146" t="str">
        <f t="shared" si="5"/>
        <v>N</v>
      </c>
      <c r="S106" s="146" t="str">
        <f t="shared" si="5"/>
        <v>Y</v>
      </c>
    </row>
    <row r="107" spans="1:19" x14ac:dyDescent="0.25">
      <c r="D107" s="159"/>
    </row>
    <row r="108" spans="1:19" s="73" customFormat="1" x14ac:dyDescent="0.25">
      <c r="A108" s="374"/>
      <c r="D108" s="377"/>
      <c r="E108" s="377"/>
      <c r="F108" s="377"/>
      <c r="G108" s="377"/>
      <c r="H108" s="377"/>
      <c r="I108" s="377"/>
      <c r="J108" s="377"/>
      <c r="K108" s="377"/>
      <c r="L108" s="377"/>
      <c r="M108" s="377"/>
      <c r="N108" s="191" t="s">
        <v>176</v>
      </c>
      <c r="O108" s="183">
        <f>COUNTIF(O10:O106,"=Y")</f>
        <v>44</v>
      </c>
      <c r="P108" s="183">
        <f t="shared" ref="P108:S108" si="6">COUNTIF(P10:P106,"=Y")</f>
        <v>18</v>
      </c>
      <c r="Q108" s="183">
        <f t="shared" si="6"/>
        <v>55</v>
      </c>
      <c r="R108" s="183">
        <f t="shared" si="6"/>
        <v>28</v>
      </c>
      <c r="S108" s="183">
        <f t="shared" si="6"/>
        <v>73</v>
      </c>
    </row>
    <row r="109" spans="1:19" s="73" customFormat="1" ht="26.45" customHeight="1" x14ac:dyDescent="0.3">
      <c r="A109" s="374"/>
      <c r="C109" s="379"/>
      <c r="D109" s="377"/>
      <c r="E109" s="377"/>
      <c r="F109" s="377"/>
      <c r="G109" s="377"/>
      <c r="H109" s="377"/>
      <c r="I109" s="377"/>
      <c r="J109" s="377"/>
      <c r="K109" s="377"/>
      <c r="L109" s="377"/>
      <c r="M109" s="377"/>
      <c r="N109" s="192" t="s">
        <v>173</v>
      </c>
      <c r="O109" s="190">
        <f>O108/97*100</f>
        <v>45.360824742268044</v>
      </c>
      <c r="P109" s="190">
        <f t="shared" ref="P109:S109" si="7">P108/97*100</f>
        <v>18.556701030927837</v>
      </c>
      <c r="Q109" s="190">
        <f t="shared" si="7"/>
        <v>56.701030927835049</v>
      </c>
      <c r="R109" s="190">
        <f t="shared" si="7"/>
        <v>28.865979381443296</v>
      </c>
      <c r="S109" s="190">
        <f t="shared" si="7"/>
        <v>75.257731958762889</v>
      </c>
    </row>
    <row r="110" spans="1:19" s="385" customFormat="1" ht="24.6" customHeight="1" x14ac:dyDescent="0.2">
      <c r="A110" s="382"/>
      <c r="B110" s="383"/>
      <c r="C110" s="383"/>
      <c r="D110" s="384"/>
      <c r="E110" s="384"/>
      <c r="F110" s="384"/>
      <c r="G110" s="384"/>
      <c r="H110" s="384"/>
      <c r="I110" s="384"/>
      <c r="J110" s="384"/>
      <c r="K110" s="384"/>
      <c r="L110" s="384"/>
      <c r="M110" s="384"/>
      <c r="N110" s="384"/>
      <c r="O110" s="384"/>
      <c r="P110" s="384"/>
      <c r="Q110" s="384"/>
      <c r="R110" s="384"/>
      <c r="S110" s="384"/>
    </row>
    <row r="111" spans="1:19" s="73" customFormat="1" x14ac:dyDescent="0.25">
      <c r="A111" s="374"/>
      <c r="C111" s="374"/>
      <c r="D111" s="375"/>
      <c r="E111" s="374"/>
      <c r="F111" s="374"/>
      <c r="G111" s="374"/>
      <c r="H111" s="374"/>
      <c r="I111" s="374"/>
      <c r="J111" s="374"/>
      <c r="K111" s="374"/>
      <c r="L111" s="374"/>
      <c r="M111" s="374"/>
      <c r="N111" s="374"/>
      <c r="O111" s="374"/>
      <c r="P111" s="374"/>
      <c r="Q111" s="374"/>
      <c r="R111" s="374"/>
      <c r="S111" s="374"/>
    </row>
    <row r="112" spans="1:19" s="73" customFormat="1" ht="16.149999999999999" customHeight="1" x14ac:dyDescent="0.25">
      <c r="A112" s="374"/>
      <c r="C112" s="374"/>
      <c r="D112" s="375"/>
      <c r="E112" s="374"/>
      <c r="F112" s="374"/>
      <c r="G112" s="374"/>
      <c r="H112" s="374"/>
      <c r="I112" s="374"/>
      <c r="J112" s="374"/>
      <c r="K112" s="374"/>
      <c r="L112" s="374"/>
      <c r="M112" s="374"/>
      <c r="N112" s="374"/>
      <c r="O112" s="374"/>
      <c r="P112" s="374"/>
      <c r="Q112" s="374"/>
      <c r="R112" s="374"/>
      <c r="S112" s="374"/>
    </row>
    <row r="113" spans="1:19" s="73" customFormat="1" ht="25.15" customHeight="1" x14ac:dyDescent="0.25">
      <c r="A113" s="374"/>
      <c r="B113" s="386"/>
      <c r="C113" s="386"/>
      <c r="D113" s="387"/>
      <c r="E113" s="374"/>
      <c r="F113" s="374"/>
      <c r="G113" s="374"/>
      <c r="H113" s="374"/>
      <c r="I113" s="374"/>
      <c r="J113" s="374"/>
      <c r="K113" s="374"/>
      <c r="L113" s="374"/>
      <c r="M113" s="374"/>
      <c r="N113" s="374"/>
      <c r="O113" s="374"/>
      <c r="P113" s="374"/>
      <c r="Q113" s="374"/>
      <c r="R113" s="374"/>
      <c r="S113" s="374"/>
    </row>
    <row r="114" spans="1:19" s="73" customFormat="1" ht="25.15" customHeight="1" x14ac:dyDescent="0.25">
      <c r="A114" s="374"/>
      <c r="B114" s="386"/>
      <c r="C114" s="386"/>
      <c r="D114" s="387"/>
      <c r="E114" s="388"/>
      <c r="F114" s="374"/>
      <c r="G114" s="374"/>
      <c r="H114" s="374"/>
      <c r="I114" s="374"/>
      <c r="J114" s="374"/>
      <c r="K114" s="374"/>
      <c r="L114" s="374"/>
      <c r="M114" s="374"/>
      <c r="N114" s="374"/>
      <c r="O114" s="374"/>
      <c r="P114" s="374"/>
      <c r="Q114" s="374"/>
      <c r="R114" s="374"/>
      <c r="S114" s="374"/>
    </row>
    <row r="115" spans="1:19" s="73" customFormat="1" ht="25.15" customHeight="1" x14ac:dyDescent="0.25">
      <c r="A115" s="374"/>
      <c r="B115" s="386"/>
      <c r="C115" s="386"/>
      <c r="D115" s="387"/>
      <c r="E115" s="388"/>
      <c r="F115" s="374"/>
      <c r="G115" s="374"/>
      <c r="H115" s="374"/>
      <c r="I115" s="374"/>
      <c r="J115" s="374"/>
      <c r="K115" s="374"/>
      <c r="L115" s="374"/>
      <c r="M115" s="374"/>
      <c r="N115" s="374"/>
      <c r="O115" s="374"/>
      <c r="P115" s="374"/>
      <c r="Q115" s="374"/>
      <c r="R115" s="374"/>
      <c r="S115" s="374"/>
    </row>
    <row r="116" spans="1:19" s="73" customFormat="1" ht="25.15" customHeight="1" x14ac:dyDescent="0.25">
      <c r="A116" s="374"/>
      <c r="B116" s="386"/>
      <c r="C116" s="386"/>
      <c r="D116" s="387"/>
      <c r="E116" s="388"/>
      <c r="F116" s="374"/>
      <c r="G116" s="374"/>
      <c r="H116" s="374"/>
      <c r="I116" s="374"/>
      <c r="J116" s="374"/>
      <c r="K116" s="374"/>
      <c r="L116" s="374"/>
      <c r="M116" s="374"/>
      <c r="N116" s="374"/>
      <c r="O116" s="374"/>
      <c r="P116" s="374"/>
      <c r="Q116" s="374"/>
      <c r="R116" s="374"/>
      <c r="S116" s="374"/>
    </row>
    <row r="117" spans="1:19" s="73" customFormat="1" ht="25.15" customHeight="1" x14ac:dyDescent="0.25">
      <c r="A117" s="374"/>
      <c r="B117" s="386"/>
      <c r="C117" s="386"/>
      <c r="D117" s="387"/>
      <c r="E117" s="388"/>
      <c r="F117" s="374"/>
      <c r="G117" s="374"/>
      <c r="H117" s="374"/>
      <c r="I117" s="374"/>
      <c r="J117" s="374"/>
      <c r="K117" s="374"/>
      <c r="L117" s="374"/>
      <c r="M117" s="374"/>
      <c r="N117" s="374"/>
      <c r="O117" s="374"/>
      <c r="P117" s="374"/>
      <c r="Q117" s="374"/>
      <c r="R117" s="374"/>
      <c r="S117" s="374"/>
    </row>
    <row r="118" spans="1:19" s="73" customFormat="1" ht="24.6" customHeight="1" x14ac:dyDescent="0.25">
      <c r="A118" s="374"/>
      <c r="B118" s="386"/>
      <c r="C118" s="386"/>
      <c r="D118" s="387"/>
      <c r="E118" s="374"/>
      <c r="F118" s="374"/>
      <c r="G118" s="374"/>
      <c r="H118" s="374"/>
      <c r="I118" s="374"/>
      <c r="J118" s="374"/>
      <c r="K118" s="374"/>
      <c r="L118" s="374"/>
      <c r="M118" s="374"/>
      <c r="N118" s="374"/>
      <c r="O118" s="374"/>
      <c r="P118" s="374"/>
      <c r="Q118" s="374"/>
      <c r="R118" s="374"/>
      <c r="S118" s="374"/>
    </row>
    <row r="119" spans="1:19" s="73" customFormat="1" x14ac:dyDescent="0.25">
      <c r="A119" s="374"/>
      <c r="C119" s="374"/>
      <c r="D119" s="375"/>
      <c r="E119" s="374"/>
      <c r="F119" s="374"/>
      <c r="G119" s="374"/>
      <c r="H119" s="374"/>
      <c r="I119" s="374"/>
      <c r="J119" s="374"/>
      <c r="K119" s="374"/>
      <c r="L119" s="374"/>
      <c r="M119" s="374"/>
      <c r="N119" s="374"/>
      <c r="O119" s="374"/>
      <c r="P119" s="374"/>
      <c r="Q119" s="374"/>
      <c r="R119" s="374"/>
      <c r="S119" s="374"/>
    </row>
    <row r="120" spans="1:19" s="73" customFormat="1" x14ac:dyDescent="0.25">
      <c r="A120" s="374"/>
      <c r="C120" s="374"/>
      <c r="D120" s="375"/>
      <c r="E120" s="374"/>
      <c r="F120" s="374"/>
      <c r="G120" s="374"/>
      <c r="H120" s="374"/>
      <c r="I120" s="374"/>
      <c r="J120" s="374"/>
      <c r="K120" s="374"/>
      <c r="L120" s="374"/>
      <c r="M120" s="374"/>
      <c r="N120" s="374"/>
      <c r="O120" s="374"/>
      <c r="P120" s="374"/>
      <c r="Q120" s="374"/>
      <c r="R120" s="374"/>
      <c r="S120" s="374"/>
    </row>
    <row r="121" spans="1:19" s="73" customFormat="1" x14ac:dyDescent="0.25">
      <c r="A121" s="374"/>
      <c r="C121" s="374"/>
      <c r="D121" s="375"/>
      <c r="E121" s="374"/>
      <c r="F121" s="374"/>
      <c r="G121" s="374"/>
      <c r="H121" s="374"/>
      <c r="I121" s="374"/>
      <c r="J121" s="374"/>
      <c r="K121" s="374"/>
      <c r="L121" s="374"/>
      <c r="M121" s="374"/>
      <c r="N121" s="374"/>
      <c r="O121" s="374"/>
      <c r="P121" s="374"/>
      <c r="Q121" s="374"/>
      <c r="R121" s="374"/>
      <c r="S121" s="374"/>
    </row>
    <row r="122" spans="1:19" s="73" customFormat="1" x14ac:dyDescent="0.25">
      <c r="A122" s="374"/>
      <c r="C122" s="374"/>
      <c r="D122" s="375"/>
      <c r="E122" s="374"/>
      <c r="F122" s="374"/>
      <c r="G122" s="374"/>
      <c r="H122" s="374"/>
      <c r="I122" s="374"/>
      <c r="J122" s="374"/>
      <c r="K122" s="374"/>
      <c r="L122" s="374"/>
      <c r="M122" s="374"/>
      <c r="N122" s="374"/>
      <c r="O122" s="374"/>
      <c r="P122" s="374"/>
      <c r="Q122" s="374"/>
      <c r="R122" s="374"/>
      <c r="S122" s="374"/>
    </row>
    <row r="123" spans="1:19" s="73" customFormat="1" x14ac:dyDescent="0.25">
      <c r="A123" s="374"/>
      <c r="C123" s="374"/>
      <c r="D123" s="375"/>
      <c r="E123" s="374"/>
      <c r="F123" s="374"/>
      <c r="G123" s="374"/>
      <c r="H123" s="374"/>
      <c r="I123" s="374"/>
      <c r="J123" s="374"/>
      <c r="K123" s="374"/>
      <c r="L123" s="374"/>
      <c r="M123" s="374"/>
      <c r="N123" s="374"/>
      <c r="O123" s="374"/>
      <c r="P123" s="374"/>
      <c r="Q123" s="374"/>
      <c r="R123" s="374"/>
      <c r="S123" s="374"/>
    </row>
    <row r="124" spans="1:19" s="73" customFormat="1" x14ac:dyDescent="0.25">
      <c r="A124" s="374"/>
      <c r="C124" s="374"/>
      <c r="D124" s="375"/>
      <c r="E124" s="374"/>
      <c r="F124" s="374"/>
      <c r="G124" s="374"/>
      <c r="H124" s="374"/>
      <c r="I124" s="374"/>
      <c r="J124" s="374"/>
      <c r="K124" s="374"/>
      <c r="L124" s="374"/>
      <c r="M124" s="374"/>
      <c r="N124" s="374"/>
      <c r="O124" s="374"/>
      <c r="P124" s="374"/>
      <c r="Q124" s="374"/>
      <c r="R124" s="374"/>
      <c r="S124" s="374"/>
    </row>
    <row r="125" spans="1:19" s="73" customFormat="1" x14ac:dyDescent="0.25">
      <c r="A125" s="374"/>
      <c r="C125" s="374"/>
      <c r="D125" s="375"/>
      <c r="E125" s="374"/>
      <c r="F125" s="374"/>
      <c r="G125" s="374"/>
      <c r="H125" s="374"/>
      <c r="I125" s="374"/>
      <c r="J125" s="374"/>
      <c r="K125" s="374"/>
      <c r="L125" s="374"/>
      <c r="M125" s="374"/>
      <c r="N125" s="374"/>
      <c r="O125" s="374"/>
      <c r="P125" s="374"/>
      <c r="Q125" s="374"/>
      <c r="R125" s="374"/>
      <c r="S125" s="374"/>
    </row>
    <row r="126" spans="1:19" s="73" customFormat="1" x14ac:dyDescent="0.25">
      <c r="A126" s="374"/>
      <c r="C126" s="374"/>
      <c r="D126" s="375"/>
      <c r="E126" s="374"/>
      <c r="F126" s="374"/>
      <c r="G126" s="374"/>
      <c r="H126" s="374"/>
      <c r="I126" s="374"/>
      <c r="J126" s="374"/>
      <c r="K126" s="374"/>
      <c r="L126" s="374"/>
      <c r="M126" s="374"/>
      <c r="N126" s="374"/>
      <c r="O126" s="374"/>
      <c r="P126" s="374"/>
      <c r="Q126" s="374"/>
      <c r="R126" s="374"/>
      <c r="S126" s="374"/>
    </row>
    <row r="127" spans="1:19" s="73" customFormat="1" x14ac:dyDescent="0.25">
      <c r="A127" s="374"/>
      <c r="C127" s="374"/>
      <c r="D127" s="375"/>
      <c r="E127" s="374"/>
      <c r="F127" s="374"/>
      <c r="G127" s="374"/>
      <c r="H127" s="374"/>
      <c r="I127" s="374"/>
      <c r="J127" s="374"/>
      <c r="K127" s="374"/>
      <c r="L127" s="374"/>
      <c r="M127" s="374"/>
      <c r="N127" s="374"/>
      <c r="O127" s="374"/>
      <c r="P127" s="374"/>
      <c r="Q127" s="374"/>
      <c r="R127" s="374"/>
      <c r="S127" s="374"/>
    </row>
    <row r="128" spans="1:19" s="73" customFormat="1" x14ac:dyDescent="0.25">
      <c r="A128" s="374"/>
      <c r="C128" s="374"/>
      <c r="D128" s="375"/>
      <c r="E128" s="374"/>
      <c r="F128" s="374"/>
      <c r="G128" s="374"/>
      <c r="H128" s="374"/>
      <c r="I128" s="374"/>
      <c r="J128" s="374"/>
      <c r="K128" s="374"/>
      <c r="L128" s="374"/>
      <c r="M128" s="374"/>
      <c r="N128" s="374"/>
      <c r="O128" s="374"/>
      <c r="P128" s="374"/>
      <c r="Q128" s="374"/>
      <c r="R128" s="374"/>
      <c r="S128" s="374"/>
    </row>
    <row r="129" spans="1:32" s="376" customFormat="1" x14ac:dyDescent="0.25">
      <c r="A129" s="374"/>
      <c r="B129" s="73"/>
      <c r="C129" s="374"/>
      <c r="D129" s="375"/>
      <c r="E129" s="374"/>
      <c r="F129" s="374"/>
      <c r="G129" s="374"/>
      <c r="H129" s="374"/>
      <c r="I129" s="374"/>
      <c r="J129" s="374"/>
      <c r="K129" s="374"/>
      <c r="L129" s="374"/>
      <c r="M129" s="374"/>
      <c r="N129" s="374"/>
      <c r="O129" s="374"/>
      <c r="P129" s="374"/>
      <c r="Q129" s="374"/>
      <c r="R129" s="374"/>
      <c r="S129" s="374"/>
      <c r="T129" s="73"/>
      <c r="U129" s="73"/>
      <c r="V129" s="73"/>
      <c r="W129" s="73"/>
      <c r="X129" s="73"/>
      <c r="Y129" s="73"/>
      <c r="Z129" s="73"/>
      <c r="AA129" s="73"/>
      <c r="AB129" s="73"/>
      <c r="AC129" s="73"/>
      <c r="AD129" s="73"/>
      <c r="AE129" s="73"/>
      <c r="AF129" s="73"/>
    </row>
    <row r="130" spans="1:32" s="376" customFormat="1" x14ac:dyDescent="0.25">
      <c r="A130" s="374"/>
      <c r="B130" s="73"/>
      <c r="C130" s="374"/>
      <c r="D130" s="375"/>
      <c r="E130" s="374"/>
      <c r="F130" s="374"/>
      <c r="G130" s="374"/>
      <c r="H130" s="374"/>
      <c r="I130" s="374"/>
      <c r="J130" s="374"/>
      <c r="K130" s="374"/>
      <c r="L130" s="374"/>
      <c r="M130" s="374"/>
      <c r="N130" s="374"/>
      <c r="O130" s="374"/>
      <c r="P130" s="374"/>
      <c r="Q130" s="374"/>
      <c r="R130" s="374"/>
      <c r="S130" s="374"/>
      <c r="T130" s="73"/>
      <c r="U130" s="73"/>
      <c r="V130" s="73"/>
      <c r="W130" s="73"/>
      <c r="X130" s="73"/>
      <c r="Y130" s="73"/>
      <c r="Z130" s="73"/>
      <c r="AA130" s="73"/>
      <c r="AB130" s="73"/>
      <c r="AC130" s="73"/>
      <c r="AD130" s="73"/>
      <c r="AE130" s="73"/>
      <c r="AF130" s="73"/>
    </row>
    <row r="131" spans="1:32" s="376" customFormat="1" x14ac:dyDescent="0.25">
      <c r="A131" s="374"/>
      <c r="B131" s="73"/>
      <c r="C131" s="374"/>
      <c r="D131" s="375"/>
      <c r="E131" s="374"/>
      <c r="F131" s="374"/>
      <c r="G131" s="374"/>
      <c r="H131" s="374"/>
      <c r="I131" s="374"/>
      <c r="J131" s="374"/>
      <c r="K131" s="374"/>
      <c r="L131" s="374"/>
      <c r="M131" s="374"/>
      <c r="N131" s="374"/>
      <c r="O131" s="374"/>
      <c r="P131" s="374"/>
      <c r="Q131" s="374"/>
      <c r="R131" s="374"/>
      <c r="S131" s="374"/>
      <c r="T131" s="73"/>
      <c r="U131" s="73"/>
      <c r="V131" s="73"/>
      <c r="W131" s="73"/>
      <c r="X131" s="73"/>
      <c r="Y131" s="73"/>
      <c r="Z131" s="73"/>
      <c r="AA131" s="73"/>
      <c r="AB131" s="73"/>
      <c r="AC131" s="73"/>
      <c r="AD131" s="73"/>
      <c r="AE131" s="73"/>
      <c r="AF131" s="73"/>
    </row>
    <row r="132" spans="1:32" s="376" customFormat="1" x14ac:dyDescent="0.25">
      <c r="A132" s="374"/>
      <c r="B132" s="73"/>
      <c r="C132" s="374"/>
      <c r="D132" s="375"/>
      <c r="E132" s="374"/>
      <c r="F132" s="374"/>
      <c r="G132" s="374"/>
      <c r="H132" s="374"/>
      <c r="I132" s="374"/>
      <c r="J132" s="374"/>
      <c r="K132" s="374"/>
      <c r="L132" s="374"/>
      <c r="M132" s="374"/>
      <c r="N132" s="374"/>
      <c r="O132" s="374"/>
      <c r="P132" s="374"/>
      <c r="Q132" s="374"/>
      <c r="R132" s="374"/>
      <c r="S132" s="374"/>
      <c r="T132" s="73"/>
      <c r="U132" s="73"/>
      <c r="V132" s="73"/>
      <c r="W132" s="73"/>
      <c r="X132" s="73"/>
      <c r="Y132" s="73"/>
      <c r="Z132" s="73"/>
      <c r="AA132" s="73"/>
      <c r="AB132" s="73"/>
      <c r="AC132" s="73"/>
      <c r="AD132" s="73"/>
      <c r="AE132" s="73"/>
      <c r="AF132" s="73"/>
    </row>
    <row r="133" spans="1:32" s="376" customFormat="1" x14ac:dyDescent="0.25">
      <c r="A133" s="374"/>
      <c r="B133" s="73"/>
      <c r="C133" s="374"/>
      <c r="D133" s="375"/>
      <c r="E133" s="374"/>
      <c r="F133" s="374"/>
      <c r="G133" s="374"/>
      <c r="H133" s="374"/>
      <c r="I133" s="374"/>
      <c r="J133" s="374"/>
      <c r="K133" s="374"/>
      <c r="L133" s="374"/>
      <c r="M133" s="374"/>
      <c r="N133" s="374"/>
      <c r="O133" s="374"/>
      <c r="P133" s="374"/>
      <c r="Q133" s="374"/>
      <c r="R133" s="374"/>
      <c r="S133" s="374"/>
      <c r="T133" s="73"/>
      <c r="U133" s="73"/>
      <c r="V133" s="73"/>
      <c r="W133" s="73"/>
      <c r="X133" s="73"/>
      <c r="Y133" s="73"/>
      <c r="Z133" s="73"/>
      <c r="AA133" s="73"/>
      <c r="AB133" s="73"/>
      <c r="AC133" s="73"/>
      <c r="AD133" s="73"/>
      <c r="AE133" s="73"/>
      <c r="AF133" s="73"/>
    </row>
    <row r="134" spans="1:32" s="376" customFormat="1" x14ac:dyDescent="0.25">
      <c r="A134" s="374"/>
      <c r="B134" s="73"/>
      <c r="C134" s="374"/>
      <c r="D134" s="375"/>
      <c r="E134" s="374"/>
      <c r="F134" s="374"/>
      <c r="G134" s="374"/>
      <c r="H134" s="374"/>
      <c r="I134" s="374"/>
      <c r="J134" s="374"/>
      <c r="K134" s="374"/>
      <c r="L134" s="374"/>
      <c r="M134" s="374"/>
      <c r="N134" s="374"/>
      <c r="O134" s="374"/>
      <c r="P134" s="374"/>
      <c r="Q134" s="374"/>
      <c r="R134" s="374"/>
      <c r="S134" s="374"/>
      <c r="T134" s="73"/>
      <c r="U134" s="73"/>
      <c r="V134" s="73"/>
      <c r="W134" s="73"/>
      <c r="X134" s="73"/>
      <c r="Y134" s="73"/>
      <c r="Z134" s="73"/>
      <c r="AA134" s="73"/>
      <c r="AB134" s="73"/>
      <c r="AC134" s="73"/>
      <c r="AD134" s="73"/>
      <c r="AE134" s="73"/>
      <c r="AF134" s="73"/>
    </row>
    <row r="135" spans="1:32" s="376" customFormat="1" x14ac:dyDescent="0.25">
      <c r="A135" s="374"/>
      <c r="B135" s="73"/>
      <c r="C135" s="374"/>
      <c r="D135" s="375"/>
      <c r="E135" s="374"/>
      <c r="F135" s="374"/>
      <c r="G135" s="374"/>
      <c r="H135" s="374"/>
      <c r="I135" s="374"/>
      <c r="J135" s="374"/>
      <c r="K135" s="374"/>
      <c r="L135" s="374"/>
      <c r="M135" s="374"/>
      <c r="N135" s="374"/>
      <c r="O135" s="374"/>
      <c r="P135" s="374"/>
      <c r="Q135" s="374"/>
      <c r="R135" s="374"/>
      <c r="S135" s="374"/>
      <c r="T135" s="73"/>
      <c r="U135" s="73"/>
      <c r="V135" s="73"/>
      <c r="W135" s="73"/>
      <c r="X135" s="73"/>
      <c r="Y135" s="73"/>
      <c r="Z135" s="73"/>
      <c r="AA135" s="73"/>
      <c r="AB135" s="73"/>
      <c r="AC135" s="73"/>
      <c r="AD135" s="73"/>
      <c r="AE135" s="73"/>
      <c r="AF135" s="73"/>
    </row>
    <row r="136" spans="1:32" s="376" customFormat="1" x14ac:dyDescent="0.25">
      <c r="A136" s="374"/>
      <c r="B136" s="73"/>
      <c r="C136" s="374"/>
      <c r="D136" s="375"/>
      <c r="E136" s="374"/>
      <c r="F136" s="374"/>
      <c r="G136" s="374"/>
      <c r="H136" s="374"/>
      <c r="I136" s="374"/>
      <c r="J136" s="374"/>
      <c r="K136" s="374"/>
      <c r="L136" s="374"/>
      <c r="M136" s="374"/>
      <c r="N136" s="374"/>
      <c r="O136" s="374"/>
      <c r="P136" s="374"/>
      <c r="Q136" s="374"/>
      <c r="R136" s="374"/>
      <c r="S136" s="374"/>
      <c r="T136" s="73"/>
      <c r="U136" s="73"/>
      <c r="V136" s="73"/>
      <c r="W136" s="73"/>
      <c r="X136" s="73"/>
      <c r="Y136" s="73"/>
      <c r="Z136" s="73"/>
      <c r="AA136" s="73"/>
      <c r="AB136" s="73"/>
      <c r="AC136" s="73"/>
      <c r="AD136" s="73"/>
      <c r="AE136" s="73"/>
      <c r="AF136" s="73"/>
    </row>
    <row r="137" spans="1:32" s="376" customFormat="1" x14ac:dyDescent="0.25">
      <c r="A137" s="374"/>
      <c r="B137" s="73"/>
      <c r="C137" s="374"/>
      <c r="D137" s="375"/>
      <c r="E137" s="374"/>
      <c r="F137" s="374"/>
      <c r="G137" s="374"/>
      <c r="H137" s="374"/>
      <c r="I137" s="374"/>
      <c r="J137" s="374"/>
      <c r="K137" s="374"/>
      <c r="L137" s="374"/>
      <c r="M137" s="374"/>
      <c r="N137" s="374"/>
      <c r="O137" s="374"/>
      <c r="P137" s="374"/>
      <c r="Q137" s="374"/>
      <c r="R137" s="374"/>
      <c r="S137" s="374"/>
      <c r="T137" s="73"/>
      <c r="U137" s="73"/>
      <c r="V137" s="73"/>
      <c r="W137" s="73"/>
      <c r="X137" s="73"/>
      <c r="Y137" s="73"/>
      <c r="Z137" s="73"/>
      <c r="AA137" s="73"/>
      <c r="AB137" s="73"/>
      <c r="AC137" s="73"/>
      <c r="AD137" s="73"/>
      <c r="AE137" s="73"/>
      <c r="AF137" s="73"/>
    </row>
    <row r="138" spans="1:32" s="376" customFormat="1" x14ac:dyDescent="0.25">
      <c r="A138" s="374"/>
      <c r="B138" s="73"/>
      <c r="C138" s="374"/>
      <c r="D138" s="375"/>
      <c r="E138" s="374"/>
      <c r="F138" s="374"/>
      <c r="G138" s="374"/>
      <c r="H138" s="374"/>
      <c r="I138" s="374"/>
      <c r="J138" s="374"/>
      <c r="K138" s="374"/>
      <c r="L138" s="374"/>
      <c r="M138" s="374"/>
      <c r="N138" s="374"/>
      <c r="O138" s="374"/>
      <c r="P138" s="374"/>
      <c r="Q138" s="374"/>
      <c r="R138" s="374"/>
      <c r="S138" s="374"/>
      <c r="T138" s="73"/>
      <c r="U138" s="73"/>
      <c r="V138" s="73"/>
      <c r="W138" s="73"/>
      <c r="X138" s="73"/>
      <c r="Y138" s="73"/>
      <c r="Z138" s="73"/>
      <c r="AA138" s="73"/>
      <c r="AB138" s="73"/>
      <c r="AC138" s="73"/>
      <c r="AD138" s="73"/>
      <c r="AE138" s="73"/>
      <c r="AF138" s="73"/>
    </row>
    <row r="139" spans="1:32" s="376" customFormat="1" x14ac:dyDescent="0.25">
      <c r="A139" s="374"/>
      <c r="B139" s="73"/>
      <c r="C139" s="374"/>
      <c r="D139" s="375"/>
      <c r="E139" s="374"/>
      <c r="F139" s="374"/>
      <c r="G139" s="374"/>
      <c r="H139" s="374"/>
      <c r="I139" s="374"/>
      <c r="J139" s="374"/>
      <c r="K139" s="374"/>
      <c r="L139" s="374"/>
      <c r="M139" s="374"/>
      <c r="N139" s="374"/>
      <c r="O139" s="374"/>
      <c r="P139" s="374"/>
      <c r="Q139" s="374"/>
      <c r="R139" s="374"/>
      <c r="S139" s="374"/>
      <c r="T139" s="73"/>
      <c r="U139" s="73"/>
      <c r="V139" s="73"/>
      <c r="W139" s="73"/>
      <c r="X139" s="73"/>
      <c r="Y139" s="73"/>
      <c r="Z139" s="73"/>
      <c r="AA139" s="73"/>
      <c r="AB139" s="73"/>
      <c r="AC139" s="73"/>
      <c r="AD139" s="73"/>
      <c r="AE139" s="73"/>
      <c r="AF139" s="73"/>
    </row>
    <row r="140" spans="1:32" s="376" customFormat="1" x14ac:dyDescent="0.25">
      <c r="A140" s="374"/>
      <c r="B140" s="73"/>
      <c r="C140" s="374"/>
      <c r="D140" s="375"/>
      <c r="E140" s="374"/>
      <c r="F140" s="374"/>
      <c r="G140" s="374"/>
      <c r="H140" s="374"/>
      <c r="I140" s="374"/>
      <c r="J140" s="374"/>
      <c r="K140" s="374"/>
      <c r="L140" s="374"/>
      <c r="M140" s="374"/>
      <c r="N140" s="374"/>
      <c r="O140" s="374"/>
      <c r="P140" s="374"/>
      <c r="Q140" s="374"/>
      <c r="R140" s="374"/>
      <c r="S140" s="374"/>
      <c r="T140" s="73"/>
      <c r="U140" s="73"/>
      <c r="V140" s="73"/>
      <c r="W140" s="73"/>
      <c r="X140" s="73"/>
      <c r="Y140" s="73"/>
      <c r="Z140" s="73"/>
      <c r="AA140" s="73"/>
      <c r="AB140" s="73"/>
      <c r="AC140" s="73"/>
      <c r="AD140" s="73"/>
      <c r="AE140" s="73"/>
      <c r="AF140" s="73"/>
    </row>
    <row r="141" spans="1:32" s="376" customFormat="1" x14ac:dyDescent="0.25">
      <c r="A141" s="374"/>
      <c r="B141" s="73"/>
      <c r="C141" s="374"/>
      <c r="D141" s="375"/>
      <c r="E141" s="374"/>
      <c r="F141" s="374"/>
      <c r="G141" s="374"/>
      <c r="H141" s="374"/>
      <c r="I141" s="374"/>
      <c r="J141" s="374"/>
      <c r="K141" s="374"/>
      <c r="L141" s="374"/>
      <c r="M141" s="374"/>
      <c r="N141" s="374"/>
      <c r="O141" s="374"/>
      <c r="P141" s="374"/>
      <c r="Q141" s="374"/>
      <c r="R141" s="374"/>
      <c r="S141" s="374"/>
      <c r="T141" s="73"/>
      <c r="U141" s="73"/>
      <c r="V141" s="73"/>
      <c r="W141" s="73"/>
      <c r="X141" s="73"/>
      <c r="Y141" s="73"/>
      <c r="Z141" s="73"/>
      <c r="AA141" s="73"/>
      <c r="AB141" s="73"/>
      <c r="AC141" s="73"/>
      <c r="AD141" s="73"/>
      <c r="AE141" s="73"/>
      <c r="AF141" s="73"/>
    </row>
    <row r="142" spans="1:32" s="376" customFormat="1" x14ac:dyDescent="0.25">
      <c r="A142" s="374"/>
      <c r="B142" s="73"/>
      <c r="C142" s="374"/>
      <c r="D142" s="375"/>
      <c r="E142" s="374"/>
      <c r="F142" s="374"/>
      <c r="G142" s="374"/>
      <c r="H142" s="374"/>
      <c r="I142" s="374"/>
      <c r="J142" s="374"/>
      <c r="K142" s="374"/>
      <c r="L142" s="374"/>
      <c r="M142" s="374"/>
      <c r="N142" s="374"/>
      <c r="O142" s="374"/>
      <c r="P142" s="374"/>
      <c r="Q142" s="374"/>
      <c r="R142" s="374"/>
      <c r="S142" s="374"/>
      <c r="T142" s="73"/>
      <c r="U142" s="73"/>
      <c r="V142" s="73"/>
      <c r="W142" s="73"/>
      <c r="X142" s="73"/>
      <c r="Y142" s="73"/>
      <c r="Z142" s="73"/>
      <c r="AA142" s="73"/>
      <c r="AB142" s="73"/>
      <c r="AC142" s="73"/>
      <c r="AD142" s="73"/>
      <c r="AE142" s="73"/>
      <c r="AF142" s="73"/>
    </row>
    <row r="143" spans="1:32" s="376" customFormat="1" x14ac:dyDescent="0.25">
      <c r="A143" s="374"/>
      <c r="B143" s="73"/>
      <c r="C143" s="374"/>
      <c r="D143" s="375"/>
      <c r="E143" s="374"/>
      <c r="F143" s="374"/>
      <c r="G143" s="374"/>
      <c r="H143" s="374"/>
      <c r="I143" s="374"/>
      <c r="J143" s="374"/>
      <c r="K143" s="374"/>
      <c r="L143" s="374"/>
      <c r="M143" s="374"/>
      <c r="N143" s="374"/>
      <c r="O143" s="374"/>
      <c r="P143" s="374"/>
      <c r="Q143" s="374"/>
      <c r="R143" s="374"/>
      <c r="S143" s="374"/>
      <c r="T143" s="73"/>
      <c r="U143" s="73"/>
      <c r="V143" s="73"/>
      <c r="W143" s="73"/>
      <c r="X143" s="73"/>
      <c r="Y143" s="73"/>
      <c r="Z143" s="73"/>
      <c r="AA143" s="73"/>
      <c r="AB143" s="73"/>
      <c r="AC143" s="73"/>
      <c r="AD143" s="73"/>
      <c r="AE143" s="73"/>
      <c r="AF143" s="73"/>
    </row>
    <row r="144" spans="1:32" s="376" customFormat="1" x14ac:dyDescent="0.25">
      <c r="A144" s="374"/>
      <c r="B144" s="73"/>
      <c r="C144" s="374"/>
      <c r="D144" s="375"/>
      <c r="E144" s="374"/>
      <c r="F144" s="374"/>
      <c r="G144" s="374"/>
      <c r="H144" s="374"/>
      <c r="I144" s="374"/>
      <c r="J144" s="374"/>
      <c r="K144" s="374"/>
      <c r="L144" s="374"/>
      <c r="M144" s="374"/>
      <c r="N144" s="374"/>
      <c r="O144" s="374"/>
      <c r="P144" s="374"/>
      <c r="Q144" s="374"/>
      <c r="R144" s="374"/>
      <c r="S144" s="374"/>
      <c r="T144" s="73"/>
      <c r="U144" s="73"/>
      <c r="V144" s="73"/>
      <c r="W144" s="73"/>
      <c r="X144" s="73"/>
      <c r="Y144" s="73"/>
      <c r="Z144" s="73"/>
      <c r="AA144" s="73"/>
      <c r="AB144" s="73"/>
      <c r="AC144" s="73"/>
      <c r="AD144" s="73"/>
      <c r="AE144" s="73"/>
      <c r="AF144" s="73"/>
    </row>
    <row r="145" spans="1:32" s="376" customFormat="1" x14ac:dyDescent="0.25">
      <c r="A145" s="374"/>
      <c r="B145" s="73"/>
      <c r="C145" s="374"/>
      <c r="D145" s="375"/>
      <c r="E145" s="374"/>
      <c r="F145" s="374"/>
      <c r="G145" s="374"/>
      <c r="H145" s="374"/>
      <c r="I145" s="374"/>
      <c r="J145" s="374"/>
      <c r="K145" s="374"/>
      <c r="L145" s="374"/>
      <c r="M145" s="374"/>
      <c r="N145" s="374"/>
      <c r="O145" s="374"/>
      <c r="P145" s="374"/>
      <c r="Q145" s="374"/>
      <c r="R145" s="374"/>
      <c r="S145" s="374"/>
      <c r="T145" s="73"/>
      <c r="U145" s="73"/>
      <c r="V145" s="73"/>
      <c r="W145" s="73"/>
      <c r="X145" s="73"/>
      <c r="Y145" s="73"/>
      <c r="Z145" s="73"/>
      <c r="AA145" s="73"/>
      <c r="AB145" s="73"/>
      <c r="AC145" s="73"/>
      <c r="AD145" s="73"/>
      <c r="AE145" s="73"/>
      <c r="AF145" s="73"/>
    </row>
    <row r="146" spans="1:32" s="376" customFormat="1" x14ac:dyDescent="0.25">
      <c r="A146" s="374"/>
      <c r="B146" s="73"/>
      <c r="C146" s="374"/>
      <c r="D146" s="375"/>
      <c r="E146" s="374"/>
      <c r="F146" s="374"/>
      <c r="G146" s="374"/>
      <c r="H146" s="374"/>
      <c r="I146" s="374"/>
      <c r="J146" s="374"/>
      <c r="K146" s="374"/>
      <c r="L146" s="374"/>
      <c r="M146" s="374"/>
      <c r="N146" s="374"/>
      <c r="O146" s="374"/>
      <c r="P146" s="374"/>
      <c r="Q146" s="374"/>
      <c r="R146" s="374"/>
      <c r="S146" s="374"/>
      <c r="T146" s="73"/>
      <c r="U146" s="73"/>
      <c r="V146" s="73"/>
      <c r="W146" s="73"/>
      <c r="X146" s="73"/>
      <c r="Y146" s="73"/>
      <c r="Z146" s="73"/>
      <c r="AA146" s="73"/>
      <c r="AB146" s="73"/>
      <c r="AC146" s="73"/>
      <c r="AD146" s="73"/>
      <c r="AE146" s="73"/>
      <c r="AF146" s="73"/>
    </row>
    <row r="147" spans="1:32" s="376" customFormat="1" x14ac:dyDescent="0.25">
      <c r="A147" s="374"/>
      <c r="B147" s="73"/>
      <c r="C147" s="374"/>
      <c r="D147" s="375"/>
      <c r="E147" s="374"/>
      <c r="F147" s="374"/>
      <c r="G147" s="374"/>
      <c r="H147" s="374"/>
      <c r="I147" s="374"/>
      <c r="J147" s="374"/>
      <c r="K147" s="374"/>
      <c r="L147" s="374"/>
      <c r="M147" s="374"/>
      <c r="N147" s="374"/>
      <c r="O147" s="374"/>
      <c r="P147" s="374"/>
      <c r="Q147" s="374"/>
      <c r="R147" s="374"/>
      <c r="S147" s="374"/>
      <c r="T147" s="73"/>
      <c r="U147" s="73"/>
      <c r="V147" s="73"/>
      <c r="W147" s="73"/>
      <c r="X147" s="73"/>
      <c r="Y147" s="73"/>
      <c r="Z147" s="73"/>
      <c r="AA147" s="73"/>
      <c r="AB147" s="73"/>
      <c r="AC147" s="73"/>
      <c r="AD147" s="73"/>
      <c r="AE147" s="73"/>
      <c r="AF147" s="73"/>
    </row>
    <row r="148" spans="1:32" s="376" customFormat="1" x14ac:dyDescent="0.25">
      <c r="A148" s="374"/>
      <c r="B148" s="73"/>
      <c r="C148" s="374"/>
      <c r="D148" s="375"/>
      <c r="E148" s="374"/>
      <c r="F148" s="374"/>
      <c r="G148" s="374"/>
      <c r="H148" s="374"/>
      <c r="I148" s="374"/>
      <c r="J148" s="374"/>
      <c r="K148" s="374"/>
      <c r="L148" s="374"/>
      <c r="M148" s="374"/>
      <c r="N148" s="374"/>
      <c r="O148" s="374"/>
      <c r="P148" s="374"/>
      <c r="Q148" s="374"/>
      <c r="R148" s="374"/>
      <c r="S148" s="374"/>
      <c r="T148" s="73"/>
      <c r="U148" s="73"/>
      <c r="V148" s="73"/>
      <c r="W148" s="73"/>
      <c r="X148" s="73"/>
      <c r="Y148" s="73"/>
      <c r="Z148" s="73"/>
      <c r="AA148" s="73"/>
      <c r="AB148" s="73"/>
      <c r="AC148" s="73"/>
      <c r="AD148" s="73"/>
      <c r="AE148" s="73"/>
      <c r="AF148" s="73"/>
    </row>
    <row r="149" spans="1:32" s="376" customFormat="1" x14ac:dyDescent="0.25">
      <c r="A149" s="374"/>
      <c r="B149" s="73"/>
      <c r="C149" s="374"/>
      <c r="D149" s="375"/>
      <c r="E149" s="374"/>
      <c r="F149" s="374"/>
      <c r="G149" s="374"/>
      <c r="H149" s="374"/>
      <c r="I149" s="374"/>
      <c r="J149" s="374"/>
      <c r="K149" s="374"/>
      <c r="L149" s="374"/>
      <c r="M149" s="374"/>
      <c r="N149" s="374"/>
      <c r="O149" s="374"/>
      <c r="P149" s="374"/>
      <c r="Q149" s="374"/>
      <c r="R149" s="374"/>
      <c r="S149" s="374"/>
      <c r="T149" s="73"/>
      <c r="U149" s="73"/>
      <c r="V149" s="73"/>
      <c r="W149" s="73"/>
      <c r="X149" s="73"/>
      <c r="Y149" s="73"/>
      <c r="Z149" s="73"/>
      <c r="AA149" s="73"/>
      <c r="AB149" s="73"/>
      <c r="AC149" s="73"/>
      <c r="AD149" s="73"/>
      <c r="AE149" s="73"/>
      <c r="AF149" s="73"/>
    </row>
    <row r="150" spans="1:32" s="376" customFormat="1" x14ac:dyDescent="0.25">
      <c r="A150" s="374"/>
      <c r="B150" s="73"/>
      <c r="C150" s="374"/>
      <c r="D150" s="375"/>
      <c r="E150" s="374"/>
      <c r="F150" s="374"/>
      <c r="G150" s="374"/>
      <c r="H150" s="374"/>
      <c r="I150" s="374"/>
      <c r="J150" s="374"/>
      <c r="K150" s="374"/>
      <c r="L150" s="374"/>
      <c r="M150" s="374"/>
      <c r="N150" s="374"/>
      <c r="O150" s="374"/>
      <c r="P150" s="374"/>
      <c r="Q150" s="374"/>
      <c r="R150" s="374"/>
      <c r="S150" s="374"/>
      <c r="T150" s="73"/>
      <c r="U150" s="73"/>
      <c r="V150" s="73"/>
      <c r="W150" s="73"/>
      <c r="X150" s="73"/>
      <c r="Y150" s="73"/>
      <c r="Z150" s="73"/>
      <c r="AA150" s="73"/>
      <c r="AB150" s="73"/>
      <c r="AC150" s="73"/>
      <c r="AD150" s="73"/>
      <c r="AE150" s="73"/>
      <c r="AF150" s="73"/>
    </row>
    <row r="151" spans="1:32" s="376" customFormat="1" x14ac:dyDescent="0.25">
      <c r="A151" s="374"/>
      <c r="B151" s="73"/>
      <c r="C151" s="374"/>
      <c r="D151" s="375"/>
      <c r="E151" s="374"/>
      <c r="F151" s="374"/>
      <c r="G151" s="374"/>
      <c r="H151" s="374"/>
      <c r="I151" s="374"/>
      <c r="J151" s="374"/>
      <c r="K151" s="374"/>
      <c r="L151" s="374"/>
      <c r="M151" s="374"/>
      <c r="N151" s="374"/>
      <c r="O151" s="374"/>
      <c r="P151" s="374"/>
      <c r="Q151" s="374"/>
      <c r="R151" s="374"/>
      <c r="S151" s="374"/>
      <c r="T151" s="73"/>
      <c r="U151" s="73"/>
      <c r="V151" s="73"/>
      <c r="W151" s="73"/>
      <c r="X151" s="73"/>
      <c r="Y151" s="73"/>
      <c r="Z151" s="73"/>
      <c r="AA151" s="73"/>
      <c r="AB151" s="73"/>
      <c r="AC151" s="73"/>
      <c r="AD151" s="73"/>
      <c r="AE151" s="73"/>
      <c r="AF151" s="73"/>
    </row>
    <row r="152" spans="1:32" s="376" customFormat="1" x14ac:dyDescent="0.25">
      <c r="A152" s="374"/>
      <c r="B152" s="73"/>
      <c r="C152" s="374"/>
      <c r="D152" s="375"/>
      <c r="E152" s="374"/>
      <c r="F152" s="374"/>
      <c r="G152" s="374"/>
      <c r="H152" s="374"/>
      <c r="I152" s="374"/>
      <c r="J152" s="374"/>
      <c r="K152" s="374"/>
      <c r="L152" s="374"/>
      <c r="M152" s="374"/>
      <c r="N152" s="374"/>
      <c r="O152" s="374"/>
      <c r="P152" s="374"/>
      <c r="Q152" s="374"/>
      <c r="R152" s="374"/>
      <c r="S152" s="374"/>
      <c r="T152" s="73"/>
      <c r="U152" s="73"/>
      <c r="V152" s="73"/>
      <c r="W152" s="73"/>
      <c r="X152" s="73"/>
      <c r="Y152" s="73"/>
      <c r="Z152" s="73"/>
      <c r="AA152" s="73"/>
      <c r="AB152" s="73"/>
      <c r="AC152" s="73"/>
      <c r="AD152" s="73"/>
      <c r="AE152" s="73"/>
      <c r="AF152" s="73"/>
    </row>
    <row r="153" spans="1:32" s="376" customFormat="1" x14ac:dyDescent="0.25">
      <c r="A153" s="374"/>
      <c r="B153" s="73"/>
      <c r="C153" s="374"/>
      <c r="D153" s="375"/>
      <c r="E153" s="374"/>
      <c r="F153" s="374"/>
      <c r="G153" s="374"/>
      <c r="H153" s="374"/>
      <c r="I153" s="374"/>
      <c r="J153" s="374"/>
      <c r="K153" s="374"/>
      <c r="L153" s="374"/>
      <c r="M153" s="374"/>
      <c r="N153" s="374"/>
      <c r="O153" s="374"/>
      <c r="P153" s="374"/>
      <c r="Q153" s="374"/>
      <c r="R153" s="374"/>
      <c r="S153" s="374"/>
      <c r="T153" s="73"/>
      <c r="U153" s="73"/>
      <c r="V153" s="73"/>
      <c r="W153" s="73"/>
      <c r="X153" s="73"/>
      <c r="Y153" s="73"/>
      <c r="Z153" s="73"/>
      <c r="AA153" s="73"/>
      <c r="AB153" s="73"/>
      <c r="AC153" s="73"/>
      <c r="AD153" s="73"/>
      <c r="AE153" s="73"/>
      <c r="AF153" s="73"/>
    </row>
    <row r="154" spans="1:32" s="376" customFormat="1" x14ac:dyDescent="0.25">
      <c r="A154" s="374"/>
      <c r="B154" s="73"/>
      <c r="C154" s="374"/>
      <c r="D154" s="375"/>
      <c r="E154" s="374"/>
      <c r="F154" s="374"/>
      <c r="G154" s="374"/>
      <c r="H154" s="374"/>
      <c r="I154" s="374"/>
      <c r="J154" s="374"/>
      <c r="K154" s="374"/>
      <c r="L154" s="374"/>
      <c r="M154" s="374"/>
      <c r="N154" s="374"/>
      <c r="O154" s="374"/>
      <c r="P154" s="374"/>
      <c r="Q154" s="374"/>
      <c r="R154" s="374"/>
      <c r="S154" s="374"/>
      <c r="T154" s="73"/>
      <c r="U154" s="73"/>
      <c r="V154" s="73"/>
      <c r="W154" s="73"/>
      <c r="X154" s="73"/>
      <c r="Y154" s="73"/>
      <c r="Z154" s="73"/>
      <c r="AA154" s="73"/>
      <c r="AB154" s="73"/>
      <c r="AC154" s="73"/>
      <c r="AD154" s="73"/>
      <c r="AE154" s="73"/>
      <c r="AF154" s="73"/>
    </row>
    <row r="155" spans="1:32" s="376" customFormat="1" x14ac:dyDescent="0.25">
      <c r="A155" s="374"/>
      <c r="B155" s="73"/>
      <c r="C155" s="374"/>
      <c r="D155" s="375"/>
      <c r="E155" s="374"/>
      <c r="F155" s="374"/>
      <c r="G155" s="374"/>
      <c r="H155" s="374"/>
      <c r="I155" s="374"/>
      <c r="J155" s="374"/>
      <c r="K155" s="374"/>
      <c r="L155" s="374"/>
      <c r="M155" s="374"/>
      <c r="N155" s="374"/>
      <c r="O155" s="374"/>
      <c r="P155" s="374"/>
      <c r="Q155" s="374"/>
      <c r="R155" s="374"/>
      <c r="S155" s="374"/>
      <c r="T155" s="73"/>
      <c r="U155" s="73"/>
      <c r="V155" s="73"/>
      <c r="W155" s="73"/>
      <c r="X155" s="73"/>
      <c r="Y155" s="73"/>
      <c r="Z155" s="73"/>
      <c r="AA155" s="73"/>
      <c r="AB155" s="73"/>
      <c r="AC155" s="73"/>
      <c r="AD155" s="73"/>
      <c r="AE155" s="73"/>
      <c r="AF155" s="73"/>
    </row>
    <row r="156" spans="1:32" s="376" customFormat="1" x14ac:dyDescent="0.25">
      <c r="A156" s="374"/>
      <c r="B156" s="73"/>
      <c r="C156" s="374"/>
      <c r="D156" s="375"/>
      <c r="E156" s="374"/>
      <c r="F156" s="374"/>
      <c r="G156" s="374"/>
      <c r="H156" s="374"/>
      <c r="I156" s="374"/>
      <c r="J156" s="374"/>
      <c r="K156" s="374"/>
      <c r="L156" s="374"/>
      <c r="M156" s="374"/>
      <c r="N156" s="374"/>
      <c r="O156" s="374"/>
      <c r="P156" s="374"/>
      <c r="Q156" s="374"/>
      <c r="R156" s="374"/>
      <c r="S156" s="374"/>
      <c r="T156" s="73"/>
      <c r="U156" s="73"/>
      <c r="V156" s="73"/>
      <c r="W156" s="73"/>
      <c r="X156" s="73"/>
      <c r="Y156" s="73"/>
      <c r="Z156" s="73"/>
      <c r="AA156" s="73"/>
      <c r="AB156" s="73"/>
      <c r="AC156" s="73"/>
      <c r="AD156" s="73"/>
      <c r="AE156" s="73"/>
      <c r="AF156" s="73"/>
    </row>
    <row r="157" spans="1:32" s="376" customFormat="1" x14ac:dyDescent="0.25">
      <c r="A157" s="374"/>
      <c r="B157" s="73"/>
      <c r="C157" s="374"/>
      <c r="D157" s="375"/>
      <c r="E157" s="374"/>
      <c r="F157" s="374"/>
      <c r="G157" s="374"/>
      <c r="H157" s="374"/>
      <c r="I157" s="374"/>
      <c r="J157" s="374"/>
      <c r="K157" s="374"/>
      <c r="L157" s="374"/>
      <c r="M157" s="374"/>
      <c r="N157" s="374"/>
      <c r="O157" s="374"/>
      <c r="P157" s="374"/>
      <c r="Q157" s="374"/>
      <c r="R157" s="374"/>
      <c r="S157" s="374"/>
      <c r="T157" s="73"/>
      <c r="U157" s="73"/>
      <c r="V157" s="73"/>
      <c r="W157" s="73"/>
      <c r="X157" s="73"/>
      <c r="Y157" s="73"/>
      <c r="Z157" s="73"/>
      <c r="AA157" s="73"/>
      <c r="AB157" s="73"/>
      <c r="AC157" s="73"/>
      <c r="AD157" s="73"/>
      <c r="AE157" s="73"/>
      <c r="AF157" s="73"/>
    </row>
    <row r="158" spans="1:32" s="376" customFormat="1" x14ac:dyDescent="0.25">
      <c r="A158" s="374"/>
      <c r="B158" s="73"/>
      <c r="C158" s="374"/>
      <c r="D158" s="375"/>
      <c r="E158" s="374"/>
      <c r="F158" s="374"/>
      <c r="G158" s="374"/>
      <c r="H158" s="374"/>
      <c r="I158" s="374"/>
      <c r="J158" s="374"/>
      <c r="K158" s="374"/>
      <c r="L158" s="374"/>
      <c r="M158" s="374"/>
      <c r="N158" s="374"/>
      <c r="O158" s="374"/>
      <c r="P158" s="374"/>
      <c r="Q158" s="374"/>
      <c r="R158" s="374"/>
      <c r="S158" s="374"/>
      <c r="T158" s="73"/>
      <c r="U158" s="73"/>
      <c r="V158" s="73"/>
      <c r="W158" s="73"/>
      <c r="X158" s="73"/>
      <c r="Y158" s="73"/>
      <c r="Z158" s="73"/>
      <c r="AA158" s="73"/>
      <c r="AB158" s="73"/>
      <c r="AC158" s="73"/>
      <c r="AD158" s="73"/>
      <c r="AE158" s="73"/>
      <c r="AF158" s="73"/>
    </row>
    <row r="159" spans="1:32" s="376" customFormat="1" x14ac:dyDescent="0.25">
      <c r="A159" s="374"/>
      <c r="B159" s="73"/>
      <c r="C159" s="374"/>
      <c r="D159" s="375"/>
      <c r="E159" s="374"/>
      <c r="F159" s="374"/>
      <c r="G159" s="374"/>
      <c r="H159" s="374"/>
      <c r="I159" s="374"/>
      <c r="J159" s="374"/>
      <c r="K159" s="374"/>
      <c r="L159" s="374"/>
      <c r="M159" s="374"/>
      <c r="N159" s="374"/>
      <c r="O159" s="374"/>
      <c r="P159" s="374"/>
      <c r="Q159" s="374"/>
      <c r="R159" s="374"/>
      <c r="S159" s="374"/>
      <c r="T159" s="73"/>
      <c r="U159" s="73"/>
      <c r="V159" s="73"/>
      <c r="W159" s="73"/>
      <c r="X159" s="73"/>
      <c r="Y159" s="73"/>
      <c r="Z159" s="73"/>
      <c r="AA159" s="73"/>
      <c r="AB159" s="73"/>
      <c r="AC159" s="73"/>
      <c r="AD159" s="73"/>
      <c r="AE159" s="73"/>
      <c r="AF159" s="73"/>
    </row>
    <row r="160" spans="1:32" s="376" customFormat="1" x14ac:dyDescent="0.25">
      <c r="A160" s="374"/>
      <c r="B160" s="73"/>
      <c r="C160" s="374"/>
      <c r="D160" s="375"/>
      <c r="E160" s="374"/>
      <c r="F160" s="374"/>
      <c r="G160" s="374"/>
      <c r="H160" s="374"/>
      <c r="I160" s="374"/>
      <c r="J160" s="374"/>
      <c r="K160" s="374"/>
      <c r="L160" s="374"/>
      <c r="M160" s="374"/>
      <c r="N160" s="374"/>
      <c r="O160" s="374"/>
      <c r="P160" s="374"/>
      <c r="Q160" s="374"/>
      <c r="R160" s="374"/>
      <c r="S160" s="374"/>
      <c r="T160" s="73"/>
      <c r="U160" s="73"/>
      <c r="V160" s="73"/>
      <c r="W160" s="73"/>
      <c r="X160" s="73"/>
      <c r="Y160" s="73"/>
      <c r="Z160" s="73"/>
      <c r="AA160" s="73"/>
      <c r="AB160" s="73"/>
      <c r="AC160" s="73"/>
      <c r="AD160" s="73"/>
      <c r="AE160" s="73"/>
      <c r="AF160" s="73"/>
    </row>
    <row r="161" spans="2:32" s="374" customFormat="1" x14ac:dyDescent="0.25">
      <c r="B161" s="73"/>
      <c r="D161" s="375"/>
      <c r="T161" s="73"/>
      <c r="U161" s="73"/>
      <c r="V161" s="73"/>
      <c r="W161" s="73"/>
      <c r="X161" s="73"/>
      <c r="Y161" s="73"/>
      <c r="Z161" s="73"/>
      <c r="AA161" s="73"/>
      <c r="AB161" s="73"/>
      <c r="AC161" s="73"/>
      <c r="AD161" s="73"/>
      <c r="AE161" s="73"/>
      <c r="AF161" s="73"/>
    </row>
    <row r="162" spans="2:32" s="374" customFormat="1" x14ac:dyDescent="0.25">
      <c r="B162" s="73"/>
      <c r="D162" s="375"/>
      <c r="T162" s="73"/>
      <c r="U162" s="73"/>
      <c r="V162" s="73"/>
      <c r="W162" s="73"/>
      <c r="X162" s="73"/>
      <c r="Y162" s="73"/>
      <c r="Z162" s="73"/>
      <c r="AA162" s="73"/>
      <c r="AB162" s="73"/>
      <c r="AC162" s="73"/>
      <c r="AD162" s="73"/>
      <c r="AE162" s="73"/>
      <c r="AF162" s="73"/>
    </row>
    <row r="163" spans="2:32" s="374" customFormat="1" x14ac:dyDescent="0.25">
      <c r="B163" s="73"/>
      <c r="D163" s="375"/>
      <c r="T163" s="73"/>
      <c r="U163" s="73"/>
      <c r="V163" s="73"/>
      <c r="W163" s="73"/>
      <c r="X163" s="73"/>
      <c r="Y163" s="73"/>
      <c r="Z163" s="73"/>
      <c r="AA163" s="73"/>
      <c r="AB163" s="73"/>
      <c r="AC163" s="73"/>
      <c r="AD163" s="73"/>
      <c r="AE163" s="73"/>
      <c r="AF163" s="73"/>
    </row>
    <row r="164" spans="2:32" s="374" customFormat="1" x14ac:dyDescent="0.25">
      <c r="B164" s="73"/>
      <c r="D164" s="375"/>
      <c r="T164" s="73"/>
      <c r="U164" s="73"/>
      <c r="V164" s="73"/>
      <c r="W164" s="73"/>
      <c r="X164" s="73"/>
      <c r="Y164" s="73"/>
      <c r="Z164" s="73"/>
      <c r="AA164" s="73"/>
      <c r="AB164" s="73"/>
      <c r="AC164" s="73"/>
      <c r="AD164" s="73"/>
      <c r="AE164" s="73"/>
      <c r="AF164" s="73"/>
    </row>
    <row r="165" spans="2:32" s="374" customFormat="1" x14ac:dyDescent="0.25">
      <c r="B165" s="73"/>
      <c r="D165" s="375"/>
      <c r="T165" s="73"/>
      <c r="U165" s="73"/>
      <c r="V165" s="73"/>
      <c r="W165" s="73"/>
      <c r="X165" s="73"/>
      <c r="Y165" s="73"/>
      <c r="Z165" s="73"/>
      <c r="AA165" s="73"/>
      <c r="AB165" s="73"/>
      <c r="AC165" s="73"/>
      <c r="AD165" s="73"/>
      <c r="AE165" s="73"/>
      <c r="AF165" s="73"/>
    </row>
    <row r="166" spans="2:32" s="374" customFormat="1" x14ac:dyDescent="0.25">
      <c r="B166" s="73"/>
      <c r="D166" s="375"/>
      <c r="T166" s="73"/>
      <c r="U166" s="73"/>
      <c r="V166" s="73"/>
      <c r="W166" s="73"/>
      <c r="X166" s="73"/>
      <c r="Y166" s="73"/>
      <c r="Z166" s="73"/>
      <c r="AA166" s="73"/>
      <c r="AB166" s="73"/>
      <c r="AC166" s="73"/>
      <c r="AD166" s="73"/>
      <c r="AE166" s="73"/>
      <c r="AF166" s="73"/>
    </row>
    <row r="167" spans="2:32" s="374" customFormat="1" x14ac:dyDescent="0.25">
      <c r="B167" s="73"/>
      <c r="D167" s="375"/>
      <c r="T167" s="73"/>
      <c r="U167" s="73"/>
      <c r="V167" s="73"/>
      <c r="W167" s="73"/>
      <c r="X167" s="73"/>
      <c r="Y167" s="73"/>
      <c r="Z167" s="73"/>
      <c r="AA167" s="73"/>
      <c r="AB167" s="73"/>
      <c r="AC167" s="73"/>
      <c r="AD167" s="73"/>
      <c r="AE167" s="73"/>
      <c r="AF167" s="73"/>
    </row>
    <row r="168" spans="2:32" s="374" customFormat="1" x14ac:dyDescent="0.25">
      <c r="B168" s="73"/>
      <c r="D168" s="375"/>
      <c r="T168" s="73"/>
      <c r="U168" s="73"/>
      <c r="V168" s="73"/>
      <c r="W168" s="73"/>
      <c r="X168" s="73"/>
      <c r="Y168" s="73"/>
      <c r="Z168" s="73"/>
      <c r="AA168" s="73"/>
      <c r="AB168" s="73"/>
      <c r="AC168" s="73"/>
      <c r="AD168" s="73"/>
      <c r="AE168" s="73"/>
      <c r="AF168" s="73"/>
    </row>
    <row r="169" spans="2:32" s="374" customFormat="1" x14ac:dyDescent="0.25">
      <c r="B169" s="73"/>
      <c r="D169" s="375"/>
      <c r="T169" s="73"/>
      <c r="U169" s="73"/>
      <c r="V169" s="73"/>
      <c r="W169" s="73"/>
      <c r="X169" s="73"/>
      <c r="Y169" s="73"/>
      <c r="Z169" s="73"/>
      <c r="AA169" s="73"/>
      <c r="AB169" s="73"/>
      <c r="AC169" s="73"/>
      <c r="AD169" s="73"/>
      <c r="AE169" s="73"/>
      <c r="AF169" s="73"/>
    </row>
    <row r="170" spans="2:32" s="374" customFormat="1" x14ac:dyDescent="0.25">
      <c r="B170" s="73"/>
      <c r="D170" s="375"/>
      <c r="T170" s="73"/>
      <c r="U170" s="73"/>
      <c r="V170" s="73"/>
      <c r="W170" s="73"/>
      <c r="X170" s="73"/>
      <c r="Y170" s="73"/>
      <c r="Z170" s="73"/>
      <c r="AA170" s="73"/>
      <c r="AB170" s="73"/>
      <c r="AC170" s="73"/>
      <c r="AD170" s="73"/>
      <c r="AE170" s="73"/>
      <c r="AF170" s="73"/>
    </row>
    <row r="171" spans="2:32" s="374" customFormat="1" x14ac:dyDescent="0.25">
      <c r="B171" s="73"/>
      <c r="D171" s="375"/>
      <c r="T171" s="73"/>
      <c r="U171" s="73"/>
      <c r="V171" s="73"/>
      <c r="W171" s="73"/>
      <c r="X171" s="73"/>
      <c r="Y171" s="73"/>
      <c r="Z171" s="73"/>
      <c r="AA171" s="73"/>
      <c r="AB171" s="73"/>
      <c r="AC171" s="73"/>
      <c r="AD171" s="73"/>
      <c r="AE171" s="73"/>
      <c r="AF171" s="73"/>
    </row>
    <row r="172" spans="2:32" s="374" customFormat="1" x14ac:dyDescent="0.25">
      <c r="B172" s="73"/>
      <c r="D172" s="375"/>
      <c r="T172" s="73"/>
      <c r="U172" s="73"/>
      <c r="V172" s="73"/>
      <c r="W172" s="73"/>
      <c r="X172" s="73"/>
      <c r="Y172" s="73"/>
      <c r="Z172" s="73"/>
      <c r="AA172" s="73"/>
      <c r="AB172" s="73"/>
      <c r="AC172" s="73"/>
      <c r="AD172" s="73"/>
      <c r="AE172" s="73"/>
      <c r="AF172" s="73"/>
    </row>
    <row r="173" spans="2:32" s="374" customFormat="1" x14ac:dyDescent="0.25">
      <c r="B173" s="73"/>
      <c r="D173" s="375"/>
      <c r="T173" s="73"/>
      <c r="U173" s="73"/>
      <c r="V173" s="73"/>
      <c r="W173" s="73"/>
      <c r="X173" s="73"/>
      <c r="Y173" s="73"/>
      <c r="Z173" s="73"/>
      <c r="AA173" s="73"/>
      <c r="AB173" s="73"/>
      <c r="AC173" s="73"/>
      <c r="AD173" s="73"/>
      <c r="AE173" s="73"/>
      <c r="AF173" s="73"/>
    </row>
    <row r="174" spans="2:32" s="374" customFormat="1" x14ac:dyDescent="0.25">
      <c r="B174" s="73"/>
      <c r="D174" s="375"/>
      <c r="T174" s="73"/>
      <c r="U174" s="73"/>
      <c r="V174" s="73"/>
      <c r="W174" s="73"/>
      <c r="X174" s="73"/>
      <c r="Y174" s="73"/>
      <c r="Z174" s="73"/>
      <c r="AA174" s="73"/>
      <c r="AB174" s="73"/>
      <c r="AC174" s="73"/>
      <c r="AD174" s="73"/>
      <c r="AE174" s="73"/>
      <c r="AF174" s="73"/>
    </row>
    <row r="175" spans="2:32" s="374" customFormat="1" x14ac:dyDescent="0.25">
      <c r="B175" s="73"/>
      <c r="D175" s="375"/>
      <c r="T175" s="73"/>
      <c r="U175" s="73"/>
      <c r="V175" s="73"/>
      <c r="W175" s="73"/>
      <c r="X175" s="73"/>
      <c r="Y175" s="73"/>
      <c r="Z175" s="73"/>
      <c r="AA175" s="73"/>
      <c r="AB175" s="73"/>
      <c r="AC175" s="73"/>
      <c r="AD175" s="73"/>
      <c r="AE175" s="73"/>
      <c r="AF175" s="73"/>
    </row>
    <row r="176" spans="2:32" s="374" customFormat="1" x14ac:dyDescent="0.25">
      <c r="B176" s="73"/>
      <c r="D176" s="375"/>
      <c r="T176" s="73"/>
      <c r="U176" s="73"/>
      <c r="V176" s="73"/>
      <c r="W176" s="73"/>
      <c r="X176" s="73"/>
      <c r="Y176" s="73"/>
      <c r="Z176" s="73"/>
      <c r="AA176" s="73"/>
      <c r="AB176" s="73"/>
      <c r="AC176" s="73"/>
      <c r="AD176" s="73"/>
      <c r="AE176" s="73"/>
      <c r="AF176" s="73"/>
    </row>
    <row r="177" spans="2:32" s="374" customFormat="1" x14ac:dyDescent="0.25">
      <c r="B177" s="73"/>
      <c r="D177" s="375"/>
      <c r="T177" s="73"/>
      <c r="U177" s="73"/>
      <c r="V177" s="73"/>
      <c r="W177" s="73"/>
      <c r="X177" s="73"/>
      <c r="Y177" s="73"/>
      <c r="Z177" s="73"/>
      <c r="AA177" s="73"/>
      <c r="AB177" s="73"/>
      <c r="AC177" s="73"/>
      <c r="AD177" s="73"/>
      <c r="AE177" s="73"/>
      <c r="AF177" s="73"/>
    </row>
    <row r="178" spans="2:32" s="374" customFormat="1" x14ac:dyDescent="0.25">
      <c r="B178" s="73"/>
      <c r="D178" s="375"/>
      <c r="T178" s="73"/>
      <c r="U178" s="73"/>
      <c r="V178" s="73"/>
      <c r="W178" s="73"/>
      <c r="X178" s="73"/>
      <c r="Y178" s="73"/>
      <c r="Z178" s="73"/>
      <c r="AA178" s="73"/>
      <c r="AB178" s="73"/>
      <c r="AC178" s="73"/>
      <c r="AD178" s="73"/>
      <c r="AE178" s="73"/>
      <c r="AF178" s="73"/>
    </row>
    <row r="179" spans="2:32" s="374" customFormat="1" x14ac:dyDescent="0.25">
      <c r="B179" s="73"/>
      <c r="D179" s="375"/>
      <c r="T179" s="73"/>
      <c r="U179" s="73"/>
      <c r="V179" s="73"/>
      <c r="W179" s="73"/>
      <c r="X179" s="73"/>
      <c r="Y179" s="73"/>
      <c r="Z179" s="73"/>
      <c r="AA179" s="73"/>
      <c r="AB179" s="73"/>
      <c r="AC179" s="73"/>
      <c r="AD179" s="73"/>
      <c r="AE179" s="73"/>
      <c r="AF179" s="73"/>
    </row>
    <row r="180" spans="2:32" s="374" customFormat="1" x14ac:dyDescent="0.25">
      <c r="B180" s="73"/>
      <c r="D180" s="375"/>
      <c r="T180" s="73"/>
      <c r="U180" s="73"/>
      <c r="V180" s="73"/>
      <c r="W180" s="73"/>
      <c r="X180" s="73"/>
      <c r="Y180" s="73"/>
      <c r="Z180" s="73"/>
      <c r="AA180" s="73"/>
      <c r="AB180" s="73"/>
      <c r="AC180" s="73"/>
      <c r="AD180" s="73"/>
      <c r="AE180" s="73"/>
      <c r="AF180" s="73"/>
    </row>
    <row r="181" spans="2:32" s="374" customFormat="1" x14ac:dyDescent="0.25">
      <c r="B181" s="73"/>
      <c r="D181" s="375"/>
      <c r="T181" s="73"/>
      <c r="U181" s="73"/>
      <c r="V181" s="73"/>
      <c r="W181" s="73"/>
      <c r="X181" s="73"/>
      <c r="Y181" s="73"/>
      <c r="Z181" s="73"/>
      <c r="AA181" s="73"/>
      <c r="AB181" s="73"/>
      <c r="AC181" s="73"/>
      <c r="AD181" s="73"/>
      <c r="AE181" s="73"/>
      <c r="AF181" s="73"/>
    </row>
    <row r="182" spans="2:32" s="374" customFormat="1" x14ac:dyDescent="0.25">
      <c r="B182" s="73"/>
      <c r="D182" s="375"/>
      <c r="T182" s="73"/>
      <c r="U182" s="73"/>
      <c r="V182" s="73"/>
      <c r="W182" s="73"/>
      <c r="X182" s="73"/>
      <c r="Y182" s="73"/>
      <c r="Z182" s="73"/>
      <c r="AA182" s="73"/>
      <c r="AB182" s="73"/>
      <c r="AC182" s="73"/>
      <c r="AD182" s="73"/>
      <c r="AE182" s="73"/>
      <c r="AF182" s="73"/>
    </row>
    <row r="183" spans="2:32" s="374" customFormat="1" x14ac:dyDescent="0.25">
      <c r="B183" s="73"/>
      <c r="D183" s="375"/>
      <c r="T183" s="73"/>
      <c r="U183" s="73"/>
      <c r="V183" s="73"/>
      <c r="W183" s="73"/>
      <c r="X183" s="73"/>
      <c r="Y183" s="73"/>
      <c r="Z183" s="73"/>
      <c r="AA183" s="73"/>
      <c r="AB183" s="73"/>
      <c r="AC183" s="73"/>
      <c r="AD183" s="73"/>
      <c r="AE183" s="73"/>
      <c r="AF183" s="73"/>
    </row>
    <row r="184" spans="2:32" s="374" customFormat="1" x14ac:dyDescent="0.25">
      <c r="B184" s="73"/>
      <c r="D184" s="375"/>
      <c r="T184" s="73"/>
      <c r="U184" s="73"/>
      <c r="V184" s="73"/>
      <c r="W184" s="73"/>
      <c r="X184" s="73"/>
      <c r="Y184" s="73"/>
      <c r="Z184" s="73"/>
      <c r="AA184" s="73"/>
      <c r="AB184" s="73"/>
      <c r="AC184" s="73"/>
      <c r="AD184" s="73"/>
      <c r="AE184" s="73"/>
      <c r="AF184" s="73"/>
    </row>
    <row r="185" spans="2:32" s="374" customFormat="1" x14ac:dyDescent="0.25">
      <c r="B185" s="73"/>
      <c r="D185" s="375"/>
      <c r="T185" s="73"/>
      <c r="U185" s="73"/>
      <c r="V185" s="73"/>
      <c r="W185" s="73"/>
      <c r="X185" s="73"/>
      <c r="Y185" s="73"/>
      <c r="Z185" s="73"/>
      <c r="AA185" s="73"/>
      <c r="AB185" s="73"/>
      <c r="AC185" s="73"/>
      <c r="AD185" s="73"/>
      <c r="AE185" s="73"/>
      <c r="AF185" s="73"/>
    </row>
    <row r="186" spans="2:32" s="374" customFormat="1" x14ac:dyDescent="0.25">
      <c r="B186" s="73"/>
      <c r="D186" s="375"/>
      <c r="T186" s="73"/>
      <c r="U186" s="73"/>
      <c r="V186" s="73"/>
      <c r="W186" s="73"/>
      <c r="X186" s="73"/>
      <c r="Y186" s="73"/>
      <c r="Z186" s="73"/>
      <c r="AA186" s="73"/>
      <c r="AB186" s="73"/>
      <c r="AC186" s="73"/>
      <c r="AD186" s="73"/>
      <c r="AE186" s="73"/>
      <c r="AF186" s="73"/>
    </row>
    <row r="187" spans="2:32" s="374" customFormat="1" x14ac:dyDescent="0.25">
      <c r="B187" s="73"/>
      <c r="D187" s="375"/>
      <c r="T187" s="73"/>
      <c r="U187" s="73"/>
      <c r="V187" s="73"/>
      <c r="W187" s="73"/>
      <c r="X187" s="73"/>
      <c r="Y187" s="73"/>
      <c r="Z187" s="73"/>
      <c r="AA187" s="73"/>
      <c r="AB187" s="73"/>
      <c r="AC187" s="73"/>
      <c r="AD187" s="73"/>
      <c r="AE187" s="73"/>
      <c r="AF187" s="73"/>
    </row>
    <row r="188" spans="2:32" s="374" customFormat="1" x14ac:dyDescent="0.25">
      <c r="B188" s="73"/>
      <c r="D188" s="375"/>
      <c r="T188" s="73"/>
      <c r="U188" s="73"/>
      <c r="V188" s="73"/>
      <c r="W188" s="73"/>
      <c r="X188" s="73"/>
      <c r="Y188" s="73"/>
      <c r="Z188" s="73"/>
      <c r="AA188" s="73"/>
      <c r="AB188" s="73"/>
      <c r="AC188" s="73"/>
      <c r="AD188" s="73"/>
      <c r="AE188" s="73"/>
      <c r="AF188" s="73"/>
    </row>
    <row r="189" spans="2:32" s="374" customFormat="1" x14ac:dyDescent="0.25">
      <c r="B189" s="73"/>
      <c r="D189" s="375"/>
      <c r="T189" s="73"/>
      <c r="U189" s="73"/>
      <c r="V189" s="73"/>
      <c r="W189" s="73"/>
      <c r="X189" s="73"/>
      <c r="Y189" s="73"/>
      <c r="Z189" s="73"/>
      <c r="AA189" s="73"/>
      <c r="AB189" s="73"/>
      <c r="AC189" s="73"/>
      <c r="AD189" s="73"/>
      <c r="AE189" s="73"/>
      <c r="AF189" s="73"/>
    </row>
    <row r="190" spans="2:32" s="374" customFormat="1" x14ac:dyDescent="0.25">
      <c r="B190" s="73"/>
      <c r="D190" s="375"/>
      <c r="T190" s="73"/>
      <c r="U190" s="73"/>
      <c r="V190" s="73"/>
      <c r="W190" s="73"/>
      <c r="X190" s="73"/>
      <c r="Y190" s="73"/>
      <c r="Z190" s="73"/>
      <c r="AA190" s="73"/>
      <c r="AB190" s="73"/>
      <c r="AC190" s="73"/>
      <c r="AD190" s="73"/>
      <c r="AE190" s="73"/>
      <c r="AF190" s="73"/>
    </row>
    <row r="191" spans="2:32" s="374" customFormat="1" x14ac:dyDescent="0.25">
      <c r="B191" s="73"/>
      <c r="D191" s="375"/>
      <c r="T191" s="73"/>
      <c r="U191" s="73"/>
      <c r="V191" s="73"/>
      <c r="W191" s="73"/>
      <c r="X191" s="73"/>
      <c r="Y191" s="73"/>
      <c r="Z191" s="73"/>
      <c r="AA191" s="73"/>
      <c r="AB191" s="73"/>
      <c r="AC191" s="73"/>
      <c r="AD191" s="73"/>
      <c r="AE191" s="73"/>
      <c r="AF191" s="73"/>
    </row>
    <row r="192" spans="2:32" s="374" customFormat="1" x14ac:dyDescent="0.25">
      <c r="B192" s="73"/>
      <c r="D192" s="375"/>
      <c r="T192" s="73"/>
      <c r="U192" s="73"/>
      <c r="V192" s="73"/>
      <c r="W192" s="73"/>
      <c r="X192" s="73"/>
      <c r="Y192" s="73"/>
      <c r="Z192" s="73"/>
      <c r="AA192" s="73"/>
      <c r="AB192" s="73"/>
      <c r="AC192" s="73"/>
      <c r="AD192" s="73"/>
      <c r="AE192" s="73"/>
      <c r="AF192" s="73"/>
    </row>
    <row r="193" spans="2:32" s="374" customFormat="1" x14ac:dyDescent="0.25">
      <c r="B193" s="73"/>
      <c r="D193" s="375"/>
      <c r="T193" s="73"/>
      <c r="U193" s="73"/>
      <c r="V193" s="73"/>
      <c r="W193" s="73"/>
      <c r="X193" s="73"/>
      <c r="Y193" s="73"/>
      <c r="Z193" s="73"/>
      <c r="AA193" s="73"/>
      <c r="AB193" s="73"/>
      <c r="AC193" s="73"/>
      <c r="AD193" s="73"/>
      <c r="AE193" s="73"/>
      <c r="AF193" s="73"/>
    </row>
    <row r="194" spans="2:32" s="374" customFormat="1" x14ac:dyDescent="0.25">
      <c r="B194" s="73"/>
      <c r="D194" s="375"/>
      <c r="T194" s="73"/>
      <c r="U194" s="73"/>
      <c r="V194" s="73"/>
      <c r="W194" s="73"/>
      <c r="X194" s="73"/>
      <c r="Y194" s="73"/>
      <c r="Z194" s="73"/>
      <c r="AA194" s="73"/>
      <c r="AB194" s="73"/>
      <c r="AC194" s="73"/>
      <c r="AD194" s="73"/>
      <c r="AE194" s="73"/>
      <c r="AF194" s="73"/>
    </row>
    <row r="195" spans="2:32" s="374" customFormat="1" x14ac:dyDescent="0.25">
      <c r="B195" s="73"/>
      <c r="D195" s="375"/>
      <c r="T195" s="73"/>
      <c r="U195" s="73"/>
      <c r="V195" s="73"/>
      <c r="W195" s="73"/>
      <c r="X195" s="73"/>
      <c r="Y195" s="73"/>
      <c r="Z195" s="73"/>
      <c r="AA195" s="73"/>
      <c r="AB195" s="73"/>
      <c r="AC195" s="73"/>
      <c r="AD195" s="73"/>
      <c r="AE195" s="73"/>
      <c r="AF195" s="73"/>
    </row>
    <row r="196" spans="2:32" s="374" customFormat="1" x14ac:dyDescent="0.25">
      <c r="B196" s="73"/>
      <c r="D196" s="375"/>
      <c r="T196" s="73"/>
      <c r="U196" s="73"/>
      <c r="V196" s="73"/>
      <c r="W196" s="73"/>
      <c r="X196" s="73"/>
      <c r="Y196" s="73"/>
      <c r="Z196" s="73"/>
      <c r="AA196" s="73"/>
      <c r="AB196" s="73"/>
      <c r="AC196" s="73"/>
      <c r="AD196" s="73"/>
      <c r="AE196" s="73"/>
      <c r="AF196" s="73"/>
    </row>
    <row r="197" spans="2:32" s="374" customFormat="1" x14ac:dyDescent="0.25">
      <c r="B197" s="73"/>
      <c r="D197" s="375"/>
      <c r="T197" s="73"/>
      <c r="U197" s="73"/>
      <c r="V197" s="73"/>
      <c r="W197" s="73"/>
      <c r="X197" s="73"/>
      <c r="Y197" s="73"/>
      <c r="Z197" s="73"/>
      <c r="AA197" s="73"/>
      <c r="AB197" s="73"/>
      <c r="AC197" s="73"/>
      <c r="AD197" s="73"/>
      <c r="AE197" s="73"/>
      <c r="AF197" s="73"/>
    </row>
    <row r="198" spans="2:32" s="374" customFormat="1" x14ac:dyDescent="0.25">
      <c r="B198" s="73"/>
      <c r="D198" s="375"/>
      <c r="T198" s="73"/>
      <c r="U198" s="73"/>
      <c r="V198" s="73"/>
      <c r="W198" s="73"/>
      <c r="X198" s="73"/>
      <c r="Y198" s="73"/>
      <c r="Z198" s="73"/>
      <c r="AA198" s="73"/>
      <c r="AB198" s="73"/>
      <c r="AC198" s="73"/>
      <c r="AD198" s="73"/>
      <c r="AE198" s="73"/>
      <c r="AF198" s="73"/>
    </row>
    <row r="199" spans="2:32" s="374" customFormat="1" x14ac:dyDescent="0.25">
      <c r="B199" s="73"/>
      <c r="D199" s="375"/>
      <c r="T199" s="73"/>
      <c r="U199" s="73"/>
      <c r="V199" s="73"/>
      <c r="W199" s="73"/>
      <c r="X199" s="73"/>
      <c r="Y199" s="73"/>
      <c r="Z199" s="73"/>
      <c r="AA199" s="73"/>
      <c r="AB199" s="73"/>
      <c r="AC199" s="73"/>
      <c r="AD199" s="73"/>
      <c r="AE199" s="73"/>
      <c r="AF199" s="73"/>
    </row>
    <row r="200" spans="2:32" s="374" customFormat="1" x14ac:dyDescent="0.25">
      <c r="B200" s="73"/>
      <c r="D200" s="375"/>
      <c r="T200" s="73"/>
      <c r="U200" s="73"/>
      <c r="V200" s="73"/>
      <c r="W200" s="73"/>
      <c r="X200" s="73"/>
      <c r="Y200" s="73"/>
      <c r="Z200" s="73"/>
      <c r="AA200" s="73"/>
      <c r="AB200" s="73"/>
      <c r="AC200" s="73"/>
      <c r="AD200" s="73"/>
      <c r="AE200" s="73"/>
      <c r="AF200" s="73"/>
    </row>
    <row r="201" spans="2:32" s="374" customFormat="1" x14ac:dyDescent="0.25">
      <c r="B201" s="73"/>
      <c r="D201" s="375"/>
      <c r="T201" s="73"/>
      <c r="U201" s="73"/>
      <c r="V201" s="73"/>
      <c r="W201" s="73"/>
      <c r="X201" s="73"/>
      <c r="Y201" s="73"/>
      <c r="Z201" s="73"/>
      <c r="AA201" s="73"/>
      <c r="AB201" s="73"/>
      <c r="AC201" s="73"/>
      <c r="AD201" s="73"/>
      <c r="AE201" s="73"/>
      <c r="AF201" s="73"/>
    </row>
    <row r="202" spans="2:32" s="374" customFormat="1" x14ac:dyDescent="0.25">
      <c r="B202" s="73"/>
      <c r="D202" s="375"/>
      <c r="T202" s="73"/>
      <c r="U202" s="73"/>
      <c r="V202" s="73"/>
      <c r="W202" s="73"/>
      <c r="X202" s="73"/>
      <c r="Y202" s="73"/>
      <c r="Z202" s="73"/>
      <c r="AA202" s="73"/>
      <c r="AB202" s="73"/>
      <c r="AC202" s="73"/>
      <c r="AD202" s="73"/>
      <c r="AE202" s="73"/>
      <c r="AF202" s="73"/>
    </row>
    <row r="203" spans="2:32" s="374" customFormat="1" x14ac:dyDescent="0.25">
      <c r="B203" s="73"/>
      <c r="D203" s="375"/>
      <c r="T203" s="73"/>
      <c r="U203" s="73"/>
      <c r="V203" s="73"/>
      <c r="W203" s="73"/>
      <c r="X203" s="73"/>
      <c r="Y203" s="73"/>
      <c r="Z203" s="73"/>
      <c r="AA203" s="73"/>
      <c r="AB203" s="73"/>
      <c r="AC203" s="73"/>
      <c r="AD203" s="73"/>
      <c r="AE203" s="73"/>
      <c r="AF203" s="73"/>
    </row>
    <row r="204" spans="2:32" s="374" customFormat="1" x14ac:dyDescent="0.25">
      <c r="B204" s="73"/>
      <c r="D204" s="375"/>
      <c r="T204" s="73"/>
      <c r="U204" s="73"/>
      <c r="V204" s="73"/>
      <c r="W204" s="73"/>
      <c r="X204" s="73"/>
      <c r="Y204" s="73"/>
      <c r="Z204" s="73"/>
      <c r="AA204" s="73"/>
      <c r="AB204" s="73"/>
      <c r="AC204" s="73"/>
      <c r="AD204" s="73"/>
      <c r="AE204" s="73"/>
      <c r="AF204" s="73"/>
    </row>
    <row r="205" spans="2:32" s="374" customFormat="1" x14ac:dyDescent="0.25">
      <c r="B205" s="73"/>
      <c r="D205" s="375"/>
      <c r="T205" s="73"/>
      <c r="U205" s="73"/>
      <c r="V205" s="73"/>
      <c r="W205" s="73"/>
      <c r="X205" s="73"/>
      <c r="Y205" s="73"/>
      <c r="Z205" s="73"/>
      <c r="AA205" s="73"/>
      <c r="AB205" s="73"/>
      <c r="AC205" s="73"/>
      <c r="AD205" s="73"/>
      <c r="AE205" s="73"/>
      <c r="AF205" s="73"/>
    </row>
    <row r="206" spans="2:32" s="374" customFormat="1" x14ac:dyDescent="0.25">
      <c r="B206" s="73"/>
      <c r="D206" s="375"/>
      <c r="T206" s="73"/>
      <c r="U206" s="73"/>
      <c r="V206" s="73"/>
      <c r="W206" s="73"/>
      <c r="X206" s="73"/>
      <c r="Y206" s="73"/>
      <c r="Z206" s="73"/>
      <c r="AA206" s="73"/>
      <c r="AB206" s="73"/>
      <c r="AC206" s="73"/>
      <c r="AD206" s="73"/>
      <c r="AE206" s="73"/>
      <c r="AF206" s="73"/>
    </row>
    <row r="207" spans="2:32" s="374" customFormat="1" x14ac:dyDescent="0.25">
      <c r="B207" s="73"/>
      <c r="D207" s="375"/>
      <c r="T207" s="73"/>
      <c r="U207" s="73"/>
      <c r="V207" s="73"/>
      <c r="W207" s="73"/>
      <c r="X207" s="73"/>
      <c r="Y207" s="73"/>
      <c r="Z207" s="73"/>
      <c r="AA207" s="73"/>
      <c r="AB207" s="73"/>
      <c r="AC207" s="73"/>
      <c r="AD207" s="73"/>
      <c r="AE207" s="73"/>
      <c r="AF207" s="73"/>
    </row>
    <row r="208" spans="2:32" s="374" customFormat="1" x14ac:dyDescent="0.25">
      <c r="B208" s="73"/>
      <c r="D208" s="375"/>
      <c r="T208" s="73"/>
      <c r="U208" s="73"/>
      <c r="V208" s="73"/>
      <c r="W208" s="73"/>
      <c r="X208" s="73"/>
      <c r="Y208" s="73"/>
      <c r="Z208" s="73"/>
      <c r="AA208" s="73"/>
      <c r="AB208" s="73"/>
      <c r="AC208" s="73"/>
      <c r="AD208" s="73"/>
      <c r="AE208" s="73"/>
      <c r="AF208" s="73"/>
    </row>
    <row r="209" spans="2:32" s="374" customFormat="1" x14ac:dyDescent="0.25">
      <c r="B209" s="73"/>
      <c r="D209" s="375"/>
      <c r="T209" s="73"/>
      <c r="U209" s="73"/>
      <c r="V209" s="73"/>
      <c r="W209" s="73"/>
      <c r="X209" s="73"/>
      <c r="Y209" s="73"/>
      <c r="Z209" s="73"/>
      <c r="AA209" s="73"/>
      <c r="AB209" s="73"/>
      <c r="AC209" s="73"/>
      <c r="AD209" s="73"/>
      <c r="AE209" s="73"/>
      <c r="AF209" s="73"/>
    </row>
    <row r="210" spans="2:32" s="374" customFormat="1" x14ac:dyDescent="0.25">
      <c r="B210" s="73"/>
      <c r="D210" s="375"/>
      <c r="T210" s="73"/>
      <c r="U210" s="73"/>
      <c r="V210" s="73"/>
      <c r="W210" s="73"/>
      <c r="X210" s="73"/>
      <c r="Y210" s="73"/>
      <c r="Z210" s="73"/>
      <c r="AA210" s="73"/>
      <c r="AB210" s="73"/>
      <c r="AC210" s="73"/>
      <c r="AD210" s="73"/>
      <c r="AE210" s="73"/>
      <c r="AF210" s="73"/>
    </row>
    <row r="211" spans="2:32" s="374" customFormat="1" x14ac:dyDescent="0.25">
      <c r="B211" s="73"/>
      <c r="D211" s="375"/>
      <c r="T211" s="73"/>
      <c r="U211" s="73"/>
      <c r="V211" s="73"/>
      <c r="W211" s="73"/>
      <c r="X211" s="73"/>
      <c r="Y211" s="73"/>
      <c r="Z211" s="73"/>
      <c r="AA211" s="73"/>
      <c r="AB211" s="73"/>
      <c r="AC211" s="73"/>
      <c r="AD211" s="73"/>
      <c r="AE211" s="73"/>
      <c r="AF211" s="73"/>
    </row>
    <row r="212" spans="2:32" s="374" customFormat="1" x14ac:dyDescent="0.25">
      <c r="B212" s="73"/>
      <c r="D212" s="375"/>
      <c r="T212" s="73"/>
      <c r="U212" s="73"/>
      <c r="V212" s="73"/>
      <c r="W212" s="73"/>
      <c r="X212" s="73"/>
      <c r="Y212" s="73"/>
      <c r="Z212" s="73"/>
      <c r="AA212" s="73"/>
      <c r="AB212" s="73"/>
      <c r="AC212" s="73"/>
      <c r="AD212" s="73"/>
      <c r="AE212" s="73"/>
      <c r="AF212" s="73"/>
    </row>
    <row r="213" spans="2:32" s="374" customFormat="1" x14ac:dyDescent="0.25">
      <c r="B213" s="73"/>
      <c r="D213" s="375"/>
      <c r="T213" s="73"/>
      <c r="U213" s="73"/>
      <c r="V213" s="73"/>
      <c r="W213" s="73"/>
      <c r="X213" s="73"/>
      <c r="Y213" s="73"/>
      <c r="Z213" s="73"/>
      <c r="AA213" s="73"/>
      <c r="AB213" s="73"/>
      <c r="AC213" s="73"/>
      <c r="AD213" s="73"/>
      <c r="AE213" s="73"/>
      <c r="AF213" s="73"/>
    </row>
    <row r="214" spans="2:32" s="374" customFormat="1" x14ac:dyDescent="0.25">
      <c r="B214" s="73"/>
      <c r="D214" s="375"/>
      <c r="T214" s="73"/>
      <c r="U214" s="73"/>
      <c r="V214" s="73"/>
      <c r="W214" s="73"/>
      <c r="X214" s="73"/>
      <c r="Y214" s="73"/>
      <c r="Z214" s="73"/>
      <c r="AA214" s="73"/>
      <c r="AB214" s="73"/>
      <c r="AC214" s="73"/>
      <c r="AD214" s="73"/>
      <c r="AE214" s="73"/>
      <c r="AF214" s="73"/>
    </row>
    <row r="215" spans="2:32" s="374" customFormat="1" x14ac:dyDescent="0.25">
      <c r="B215" s="73"/>
      <c r="D215" s="375"/>
      <c r="T215" s="73"/>
      <c r="U215" s="73"/>
      <c r="V215" s="73"/>
      <c r="W215" s="73"/>
      <c r="X215" s="73"/>
      <c r="Y215" s="73"/>
      <c r="Z215" s="73"/>
      <c r="AA215" s="73"/>
      <c r="AB215" s="73"/>
      <c r="AC215" s="73"/>
      <c r="AD215" s="73"/>
      <c r="AE215" s="73"/>
      <c r="AF215" s="73"/>
    </row>
    <row r="216" spans="2:32" s="374" customFormat="1" x14ac:dyDescent="0.25">
      <c r="B216" s="73"/>
      <c r="D216" s="375"/>
      <c r="T216" s="73"/>
      <c r="U216" s="73"/>
      <c r="V216" s="73"/>
      <c r="W216" s="73"/>
      <c r="X216" s="73"/>
      <c r="Y216" s="73"/>
      <c r="Z216" s="73"/>
      <c r="AA216" s="73"/>
      <c r="AB216" s="73"/>
      <c r="AC216" s="73"/>
      <c r="AD216" s="73"/>
      <c r="AE216" s="73"/>
      <c r="AF216" s="73"/>
    </row>
    <row r="217" spans="2:32" s="374" customFormat="1" x14ac:dyDescent="0.25">
      <c r="B217" s="73"/>
      <c r="D217" s="375"/>
      <c r="T217" s="73"/>
      <c r="U217" s="73"/>
      <c r="V217" s="73"/>
      <c r="W217" s="73"/>
      <c r="X217" s="73"/>
      <c r="Y217" s="73"/>
      <c r="Z217" s="73"/>
      <c r="AA217" s="73"/>
      <c r="AB217" s="73"/>
      <c r="AC217" s="73"/>
      <c r="AD217" s="73"/>
      <c r="AE217" s="73"/>
      <c r="AF217" s="73"/>
    </row>
    <row r="218" spans="2:32" s="374" customFormat="1" x14ac:dyDescent="0.25">
      <c r="B218" s="73"/>
      <c r="D218" s="375"/>
      <c r="T218" s="73"/>
      <c r="U218" s="73"/>
      <c r="V218" s="73"/>
      <c r="W218" s="73"/>
      <c r="X218" s="73"/>
      <c r="Y218" s="73"/>
      <c r="Z218" s="73"/>
      <c r="AA218" s="73"/>
      <c r="AB218" s="73"/>
      <c r="AC218" s="73"/>
      <c r="AD218" s="73"/>
      <c r="AE218" s="73"/>
      <c r="AF218" s="73"/>
    </row>
    <row r="219" spans="2:32" s="374" customFormat="1" x14ac:dyDescent="0.25">
      <c r="B219" s="73"/>
      <c r="D219" s="375"/>
      <c r="T219" s="73"/>
      <c r="U219" s="73"/>
      <c r="V219" s="73"/>
      <c r="W219" s="73"/>
      <c r="X219" s="73"/>
      <c r="Y219" s="73"/>
      <c r="Z219" s="73"/>
      <c r="AA219" s="73"/>
      <c r="AB219" s="73"/>
      <c r="AC219" s="73"/>
      <c r="AD219" s="73"/>
      <c r="AE219" s="73"/>
      <c r="AF219" s="73"/>
    </row>
    <row r="220" spans="2:32" s="374" customFormat="1" x14ac:dyDescent="0.25">
      <c r="B220" s="73"/>
      <c r="D220" s="375"/>
      <c r="T220" s="73"/>
      <c r="U220" s="73"/>
      <c r="V220" s="73"/>
      <c r="W220" s="73"/>
      <c r="X220" s="73"/>
      <c r="Y220" s="73"/>
      <c r="Z220" s="73"/>
      <c r="AA220" s="73"/>
      <c r="AB220" s="73"/>
      <c r="AC220" s="73"/>
      <c r="AD220" s="73"/>
      <c r="AE220" s="73"/>
      <c r="AF220" s="73"/>
    </row>
    <row r="221" spans="2:32" s="374" customFormat="1" x14ac:dyDescent="0.25">
      <c r="B221" s="73"/>
      <c r="D221" s="375"/>
      <c r="T221" s="73"/>
      <c r="U221" s="73"/>
      <c r="V221" s="73"/>
      <c r="W221" s="73"/>
      <c r="X221" s="73"/>
      <c r="Y221" s="73"/>
      <c r="Z221" s="73"/>
      <c r="AA221" s="73"/>
      <c r="AB221" s="73"/>
      <c r="AC221" s="73"/>
      <c r="AD221" s="73"/>
      <c r="AE221" s="73"/>
      <c r="AF221" s="73"/>
    </row>
    <row r="222" spans="2:32" s="374" customFormat="1" x14ac:dyDescent="0.25">
      <c r="B222" s="73"/>
      <c r="D222" s="375"/>
      <c r="T222" s="73"/>
      <c r="U222" s="73"/>
      <c r="V222" s="73"/>
      <c r="W222" s="73"/>
      <c r="X222" s="73"/>
      <c r="Y222" s="73"/>
      <c r="Z222" s="73"/>
      <c r="AA222" s="73"/>
      <c r="AB222" s="73"/>
      <c r="AC222" s="73"/>
      <c r="AD222" s="73"/>
      <c r="AE222" s="73"/>
      <c r="AF222" s="73"/>
    </row>
    <row r="223" spans="2:32" s="374" customFormat="1" x14ac:dyDescent="0.25">
      <c r="B223" s="73"/>
      <c r="D223" s="375"/>
      <c r="T223" s="73"/>
      <c r="U223" s="73"/>
      <c r="V223" s="73"/>
      <c r="W223" s="73"/>
      <c r="X223" s="73"/>
      <c r="Y223" s="73"/>
      <c r="Z223" s="73"/>
      <c r="AA223" s="73"/>
      <c r="AB223" s="73"/>
      <c r="AC223" s="73"/>
      <c r="AD223" s="73"/>
      <c r="AE223" s="73"/>
      <c r="AF223" s="73"/>
    </row>
    <row r="224" spans="2:32" s="374" customFormat="1" x14ac:dyDescent="0.25">
      <c r="B224" s="73"/>
      <c r="D224" s="375"/>
      <c r="T224" s="73"/>
      <c r="U224" s="73"/>
      <c r="V224" s="73"/>
      <c r="W224" s="73"/>
      <c r="X224" s="73"/>
      <c r="Y224" s="73"/>
      <c r="Z224" s="73"/>
      <c r="AA224" s="73"/>
      <c r="AB224" s="73"/>
      <c r="AC224" s="73"/>
      <c r="AD224" s="73"/>
      <c r="AE224" s="73"/>
      <c r="AF224" s="73"/>
    </row>
    <row r="225" spans="2:32" s="374" customFormat="1" x14ac:dyDescent="0.25">
      <c r="B225" s="73"/>
      <c r="D225" s="375"/>
      <c r="T225" s="73"/>
      <c r="U225" s="73"/>
      <c r="V225" s="73"/>
      <c r="W225" s="73"/>
      <c r="X225" s="73"/>
      <c r="Y225" s="73"/>
      <c r="Z225" s="73"/>
      <c r="AA225" s="73"/>
      <c r="AB225" s="73"/>
      <c r="AC225" s="73"/>
      <c r="AD225" s="73"/>
      <c r="AE225" s="73"/>
      <c r="AF225" s="73"/>
    </row>
    <row r="226" spans="2:32" s="374" customFormat="1" x14ac:dyDescent="0.25">
      <c r="B226" s="73"/>
      <c r="D226" s="375"/>
      <c r="T226" s="73"/>
      <c r="U226" s="73"/>
      <c r="V226" s="73"/>
      <c r="W226" s="73"/>
      <c r="X226" s="73"/>
      <c r="Y226" s="73"/>
      <c r="Z226" s="73"/>
      <c r="AA226" s="73"/>
      <c r="AB226" s="73"/>
      <c r="AC226" s="73"/>
      <c r="AD226" s="73"/>
      <c r="AE226" s="73"/>
      <c r="AF226" s="73"/>
    </row>
    <row r="227" spans="2:32" s="374" customFormat="1" x14ac:dyDescent="0.25">
      <c r="B227" s="73"/>
      <c r="D227" s="375"/>
      <c r="T227" s="73"/>
      <c r="U227" s="73"/>
      <c r="V227" s="73"/>
      <c r="W227" s="73"/>
      <c r="X227" s="73"/>
      <c r="Y227" s="73"/>
      <c r="Z227" s="73"/>
      <c r="AA227" s="73"/>
      <c r="AB227" s="73"/>
      <c r="AC227" s="73"/>
      <c r="AD227" s="73"/>
      <c r="AE227" s="73"/>
      <c r="AF227" s="73"/>
    </row>
    <row r="228" spans="2:32" s="374" customFormat="1" x14ac:dyDescent="0.25">
      <c r="B228" s="73"/>
      <c r="D228" s="375"/>
      <c r="T228" s="73"/>
      <c r="U228" s="73"/>
      <c r="V228" s="73"/>
      <c r="W228" s="73"/>
      <c r="X228" s="73"/>
      <c r="Y228" s="73"/>
      <c r="Z228" s="73"/>
      <c r="AA228" s="73"/>
      <c r="AB228" s="73"/>
      <c r="AC228" s="73"/>
      <c r="AD228" s="73"/>
      <c r="AE228" s="73"/>
      <c r="AF228" s="73"/>
    </row>
    <row r="229" spans="2:32" s="374" customFormat="1" x14ac:dyDescent="0.25">
      <c r="B229" s="73"/>
      <c r="D229" s="375"/>
      <c r="T229" s="73"/>
      <c r="U229" s="73"/>
      <c r="V229" s="73"/>
      <c r="W229" s="73"/>
      <c r="X229" s="73"/>
      <c r="Y229" s="73"/>
      <c r="Z229" s="73"/>
      <c r="AA229" s="73"/>
      <c r="AB229" s="73"/>
      <c r="AC229" s="73"/>
      <c r="AD229" s="73"/>
      <c r="AE229" s="73"/>
      <c r="AF229" s="73"/>
    </row>
    <row r="230" spans="2:32" x14ac:dyDescent="0.25">
      <c r="D230" s="159"/>
    </row>
    <row r="231" spans="2:32" x14ac:dyDescent="0.25">
      <c r="D231" s="159"/>
    </row>
    <row r="232" spans="2:32" x14ac:dyDescent="0.25">
      <c r="D232" s="159"/>
    </row>
    <row r="233" spans="2:32" x14ac:dyDescent="0.25">
      <c r="D233" s="159"/>
    </row>
    <row r="234" spans="2:32" x14ac:dyDescent="0.25">
      <c r="D234" s="159"/>
    </row>
    <row r="235" spans="2:32" x14ac:dyDescent="0.25">
      <c r="D235" s="159"/>
    </row>
    <row r="236" spans="2:32" x14ac:dyDescent="0.25">
      <c r="D236" s="159"/>
    </row>
    <row r="237" spans="2:32" x14ac:dyDescent="0.25">
      <c r="D237" s="159"/>
    </row>
    <row r="238" spans="2:32" x14ac:dyDescent="0.25">
      <c r="D238" s="159"/>
    </row>
    <row r="239" spans="2:32" x14ac:dyDescent="0.25">
      <c r="D239" s="159"/>
    </row>
    <row r="240" spans="2:32" x14ac:dyDescent="0.25">
      <c r="D240" s="159"/>
    </row>
    <row r="241" spans="4:4" x14ac:dyDescent="0.25">
      <c r="D241" s="159"/>
    </row>
    <row r="242" spans="4:4" x14ac:dyDescent="0.25">
      <c r="D242" s="159"/>
    </row>
    <row r="243" spans="4:4" x14ac:dyDescent="0.25">
      <c r="D243" s="159"/>
    </row>
    <row r="244" spans="4:4" x14ac:dyDescent="0.25">
      <c r="D244" s="159"/>
    </row>
    <row r="245" spans="4:4" x14ac:dyDescent="0.25">
      <c r="D245" s="159"/>
    </row>
    <row r="246" spans="4:4" x14ac:dyDescent="0.25">
      <c r="D246" s="159"/>
    </row>
    <row r="247" spans="4:4" x14ac:dyDescent="0.25">
      <c r="D247" s="159"/>
    </row>
    <row r="248" spans="4:4" x14ac:dyDescent="0.25">
      <c r="D248" s="159"/>
    </row>
    <row r="249" spans="4:4" x14ac:dyDescent="0.25">
      <c r="D249" s="159"/>
    </row>
    <row r="250" spans="4:4" x14ac:dyDescent="0.25">
      <c r="D250" s="159"/>
    </row>
    <row r="251" spans="4:4" x14ac:dyDescent="0.25">
      <c r="D251" s="159"/>
    </row>
    <row r="252" spans="4:4" x14ac:dyDescent="0.25">
      <c r="D252" s="159"/>
    </row>
    <row r="253" spans="4:4" x14ac:dyDescent="0.25">
      <c r="D253" s="159"/>
    </row>
    <row r="254" spans="4:4" x14ac:dyDescent="0.25">
      <c r="D254" s="159"/>
    </row>
    <row r="255" spans="4:4" x14ac:dyDescent="0.25">
      <c r="D255" s="159"/>
    </row>
    <row r="256" spans="4:4" x14ac:dyDescent="0.25">
      <c r="D256" s="159"/>
    </row>
    <row r="257" spans="4:4" x14ac:dyDescent="0.25">
      <c r="D257" s="159"/>
    </row>
    <row r="258" spans="4:4" x14ac:dyDescent="0.25">
      <c r="D258" s="159"/>
    </row>
    <row r="259" spans="4:4" x14ac:dyDescent="0.25">
      <c r="D259" s="159"/>
    </row>
    <row r="260" spans="4:4" x14ac:dyDescent="0.25">
      <c r="D260" s="159"/>
    </row>
    <row r="261" spans="4:4" x14ac:dyDescent="0.25">
      <c r="D261" s="159"/>
    </row>
    <row r="262" spans="4:4" x14ac:dyDescent="0.25">
      <c r="D262" s="159"/>
    </row>
    <row r="263" spans="4:4" x14ac:dyDescent="0.25">
      <c r="D263" s="159"/>
    </row>
    <row r="264" spans="4:4" x14ac:dyDescent="0.25">
      <c r="D264" s="159"/>
    </row>
    <row r="265" spans="4:4" x14ac:dyDescent="0.25">
      <c r="D265" s="159"/>
    </row>
    <row r="266" spans="4:4" x14ac:dyDescent="0.25">
      <c r="D266" s="159"/>
    </row>
    <row r="267" spans="4:4" x14ac:dyDescent="0.25">
      <c r="D267" s="159"/>
    </row>
    <row r="268" spans="4:4" x14ac:dyDescent="0.25">
      <c r="D268" s="159"/>
    </row>
    <row r="269" spans="4:4" x14ac:dyDescent="0.25">
      <c r="D269" s="159"/>
    </row>
    <row r="270" spans="4:4" x14ac:dyDescent="0.25">
      <c r="D270" s="159"/>
    </row>
    <row r="271" spans="4:4" x14ac:dyDescent="0.25">
      <c r="D271" s="159"/>
    </row>
    <row r="272" spans="4:4" x14ac:dyDescent="0.25">
      <c r="D272" s="159"/>
    </row>
    <row r="273" spans="4:4" x14ac:dyDescent="0.25">
      <c r="D273" s="159"/>
    </row>
    <row r="274" spans="4:4" x14ac:dyDescent="0.25">
      <c r="D274" s="159"/>
    </row>
    <row r="275" spans="4:4" x14ac:dyDescent="0.25">
      <c r="D275" s="159"/>
    </row>
    <row r="276" spans="4:4" x14ac:dyDescent="0.25">
      <c r="D276" s="159"/>
    </row>
    <row r="277" spans="4:4" x14ac:dyDescent="0.25">
      <c r="D277" s="159"/>
    </row>
    <row r="278" spans="4:4" x14ac:dyDescent="0.25">
      <c r="D278" s="159"/>
    </row>
    <row r="279" spans="4:4" x14ac:dyDescent="0.25">
      <c r="D279" s="159"/>
    </row>
    <row r="280" spans="4:4" x14ac:dyDescent="0.25">
      <c r="D280" s="159"/>
    </row>
    <row r="281" spans="4:4" x14ac:dyDescent="0.25">
      <c r="D281" s="159"/>
    </row>
    <row r="282" spans="4:4" x14ac:dyDescent="0.25">
      <c r="D282" s="159"/>
    </row>
    <row r="283" spans="4:4" x14ac:dyDescent="0.25">
      <c r="D283" s="159"/>
    </row>
    <row r="284" spans="4:4" x14ac:dyDescent="0.25">
      <c r="D284" s="159"/>
    </row>
    <row r="285" spans="4:4" x14ac:dyDescent="0.25">
      <c r="D285" s="159"/>
    </row>
    <row r="286" spans="4:4" x14ac:dyDescent="0.25">
      <c r="D286" s="159"/>
    </row>
    <row r="287" spans="4:4" x14ac:dyDescent="0.25">
      <c r="D287" s="159"/>
    </row>
    <row r="288" spans="4:4" x14ac:dyDescent="0.25">
      <c r="D288" s="159"/>
    </row>
    <row r="289" spans="4:4" x14ac:dyDescent="0.25">
      <c r="D289" s="159"/>
    </row>
    <row r="290" spans="4:4" x14ac:dyDescent="0.25">
      <c r="D290" s="159"/>
    </row>
    <row r="291" spans="4:4" x14ac:dyDescent="0.25">
      <c r="D291" s="159"/>
    </row>
    <row r="292" spans="4:4" x14ac:dyDescent="0.25">
      <c r="D292" s="159"/>
    </row>
    <row r="293" spans="4:4" x14ac:dyDescent="0.25">
      <c r="D293" s="159"/>
    </row>
    <row r="294" spans="4:4" x14ac:dyDescent="0.25">
      <c r="D294" s="159"/>
    </row>
    <row r="295" spans="4:4" x14ac:dyDescent="0.25">
      <c r="D295" s="159"/>
    </row>
    <row r="296" spans="4:4" x14ac:dyDescent="0.25">
      <c r="D296" s="159"/>
    </row>
    <row r="297" spans="4:4" x14ac:dyDescent="0.25">
      <c r="D297" s="159"/>
    </row>
    <row r="298" spans="4:4" x14ac:dyDescent="0.25">
      <c r="D298" s="159"/>
    </row>
    <row r="299" spans="4:4" x14ac:dyDescent="0.25">
      <c r="D299" s="159"/>
    </row>
    <row r="300" spans="4:4" x14ac:dyDescent="0.25">
      <c r="D300" s="159"/>
    </row>
    <row r="301" spans="4:4" x14ac:dyDescent="0.25">
      <c r="D301" s="159"/>
    </row>
    <row r="302" spans="4:4" x14ac:dyDescent="0.25">
      <c r="D302" s="159"/>
    </row>
    <row r="303" spans="4:4" x14ac:dyDescent="0.25">
      <c r="D303" s="159"/>
    </row>
    <row r="304" spans="4:4" x14ac:dyDescent="0.25">
      <c r="D304" s="159"/>
    </row>
    <row r="305" spans="4:4" x14ac:dyDescent="0.25">
      <c r="D305" s="159"/>
    </row>
    <row r="306" spans="4:4" x14ac:dyDescent="0.25">
      <c r="D306" s="159"/>
    </row>
    <row r="307" spans="4:4" x14ac:dyDescent="0.25">
      <c r="D307" s="159"/>
    </row>
    <row r="308" spans="4:4" x14ac:dyDescent="0.25">
      <c r="D308" s="159"/>
    </row>
    <row r="309" spans="4:4" x14ac:dyDescent="0.25">
      <c r="D309" s="159"/>
    </row>
    <row r="310" spans="4:4" x14ac:dyDescent="0.25">
      <c r="D310" s="159"/>
    </row>
    <row r="311" spans="4:4" x14ac:dyDescent="0.25">
      <c r="D311" s="159"/>
    </row>
    <row r="312" spans="4:4" x14ac:dyDescent="0.25">
      <c r="D312" s="159"/>
    </row>
    <row r="313" spans="4:4" x14ac:dyDescent="0.25">
      <c r="D313" s="159"/>
    </row>
    <row r="314" spans="4:4" x14ac:dyDescent="0.25">
      <c r="D314" s="159"/>
    </row>
    <row r="315" spans="4:4" x14ac:dyDescent="0.25">
      <c r="D315" s="159"/>
    </row>
    <row r="316" spans="4:4" x14ac:dyDescent="0.25">
      <c r="D316" s="159"/>
    </row>
    <row r="317" spans="4:4" x14ac:dyDescent="0.25">
      <c r="D317" s="159"/>
    </row>
    <row r="318" spans="4:4" x14ac:dyDescent="0.25">
      <c r="D318" s="159"/>
    </row>
    <row r="319" spans="4:4" x14ac:dyDescent="0.25">
      <c r="D319" s="159"/>
    </row>
    <row r="320" spans="4:4" x14ac:dyDescent="0.25">
      <c r="D320" s="159"/>
    </row>
    <row r="321" spans="4:4" x14ac:dyDescent="0.25">
      <c r="D321" s="159"/>
    </row>
    <row r="322" spans="4:4" x14ac:dyDescent="0.25">
      <c r="D322" s="159"/>
    </row>
    <row r="323" spans="4:4" x14ac:dyDescent="0.25">
      <c r="D323" s="159"/>
    </row>
    <row r="324" spans="4:4" x14ac:dyDescent="0.25">
      <c r="D324" s="159"/>
    </row>
    <row r="325" spans="4:4" x14ac:dyDescent="0.25">
      <c r="D325" s="159"/>
    </row>
    <row r="326" spans="4:4" x14ac:dyDescent="0.25">
      <c r="D326" s="159"/>
    </row>
    <row r="327" spans="4:4" x14ac:dyDescent="0.25">
      <c r="D327" s="159"/>
    </row>
    <row r="328" spans="4:4" x14ac:dyDescent="0.25">
      <c r="D328" s="159"/>
    </row>
    <row r="329" spans="4:4" x14ac:dyDescent="0.25">
      <c r="D329" s="159"/>
    </row>
    <row r="330" spans="4:4" x14ac:dyDescent="0.25">
      <c r="D330" s="159"/>
    </row>
    <row r="331" spans="4:4" x14ac:dyDescent="0.25">
      <c r="D331" s="159"/>
    </row>
    <row r="332" spans="4:4" x14ac:dyDescent="0.25">
      <c r="D332" s="159"/>
    </row>
    <row r="333" spans="4:4" x14ac:dyDescent="0.25">
      <c r="D333" s="159"/>
    </row>
    <row r="334" spans="4:4" x14ac:dyDescent="0.25">
      <c r="D334" s="159"/>
    </row>
    <row r="335" spans="4:4" x14ac:dyDescent="0.25">
      <c r="D335" s="159"/>
    </row>
    <row r="336" spans="4:4" x14ac:dyDescent="0.25">
      <c r="D336" s="159"/>
    </row>
    <row r="337" spans="4:4" x14ac:dyDescent="0.25">
      <c r="D337" s="159"/>
    </row>
    <row r="338" spans="4:4" x14ac:dyDescent="0.25">
      <c r="D338" s="159"/>
    </row>
    <row r="339" spans="4:4" x14ac:dyDescent="0.25">
      <c r="D339" s="159"/>
    </row>
    <row r="340" spans="4:4" x14ac:dyDescent="0.25">
      <c r="D340" s="159"/>
    </row>
    <row r="341" spans="4:4" x14ac:dyDescent="0.25">
      <c r="D341" s="159"/>
    </row>
    <row r="342" spans="4:4" x14ac:dyDescent="0.25">
      <c r="D342" s="159"/>
    </row>
    <row r="343" spans="4:4" x14ac:dyDescent="0.25">
      <c r="D343" s="159"/>
    </row>
    <row r="344" spans="4:4" x14ac:dyDescent="0.25">
      <c r="D344" s="159"/>
    </row>
    <row r="345" spans="4:4" x14ac:dyDescent="0.25">
      <c r="D345" s="159"/>
    </row>
    <row r="346" spans="4:4" x14ac:dyDescent="0.25">
      <c r="D346" s="159"/>
    </row>
    <row r="347" spans="4:4" x14ac:dyDescent="0.25">
      <c r="D347" s="159"/>
    </row>
    <row r="348" spans="4:4" x14ac:dyDescent="0.25">
      <c r="D348" s="159"/>
    </row>
    <row r="349" spans="4:4" x14ac:dyDescent="0.25">
      <c r="D349" s="159"/>
    </row>
    <row r="350" spans="4:4" x14ac:dyDescent="0.25">
      <c r="D350" s="159"/>
    </row>
    <row r="351" spans="4:4" x14ac:dyDescent="0.25">
      <c r="D351" s="159"/>
    </row>
    <row r="352" spans="4:4" x14ac:dyDescent="0.25">
      <c r="D352" s="159"/>
    </row>
    <row r="353" spans="4:4" x14ac:dyDescent="0.25">
      <c r="D353" s="159"/>
    </row>
    <row r="354" spans="4:4" x14ac:dyDescent="0.25">
      <c r="D354" s="159"/>
    </row>
    <row r="355" spans="4:4" x14ac:dyDescent="0.25">
      <c r="D355" s="159"/>
    </row>
    <row r="356" spans="4:4" x14ac:dyDescent="0.25">
      <c r="D356" s="159"/>
    </row>
    <row r="357" spans="4:4" x14ac:dyDescent="0.25">
      <c r="D357" s="159"/>
    </row>
    <row r="358" spans="4:4" x14ac:dyDescent="0.25">
      <c r="D358" s="159"/>
    </row>
    <row r="359" spans="4:4" x14ac:dyDescent="0.25">
      <c r="D359" s="159"/>
    </row>
    <row r="360" spans="4:4" x14ac:dyDescent="0.25">
      <c r="D360" s="159"/>
    </row>
    <row r="361" spans="4:4" x14ac:dyDescent="0.25">
      <c r="D361" s="159"/>
    </row>
    <row r="362" spans="4:4" x14ac:dyDescent="0.25">
      <c r="D362" s="159"/>
    </row>
    <row r="363" spans="4:4" x14ac:dyDescent="0.25">
      <c r="D363" s="159"/>
    </row>
    <row r="364" spans="4:4" x14ac:dyDescent="0.25">
      <c r="D364" s="159"/>
    </row>
    <row r="365" spans="4:4" x14ac:dyDescent="0.25">
      <c r="D365" s="159"/>
    </row>
    <row r="366" spans="4:4" x14ac:dyDescent="0.25">
      <c r="D366" s="159"/>
    </row>
    <row r="367" spans="4:4" x14ac:dyDescent="0.25">
      <c r="D367" s="159"/>
    </row>
    <row r="368" spans="4:4" x14ac:dyDescent="0.25">
      <c r="D368" s="159"/>
    </row>
    <row r="369" spans="4:4" x14ac:dyDescent="0.25">
      <c r="D369" s="159"/>
    </row>
    <row r="370" spans="4:4" x14ac:dyDescent="0.25">
      <c r="D370" s="159"/>
    </row>
    <row r="371" spans="4:4" x14ac:dyDescent="0.25">
      <c r="D371" s="159"/>
    </row>
    <row r="372" spans="4:4" x14ac:dyDescent="0.25">
      <c r="D372" s="159"/>
    </row>
    <row r="373" spans="4:4" x14ac:dyDescent="0.25">
      <c r="D373" s="159"/>
    </row>
    <row r="374" spans="4:4" x14ac:dyDescent="0.25">
      <c r="D374" s="159"/>
    </row>
    <row r="375" spans="4:4" x14ac:dyDescent="0.25">
      <c r="D375" s="159"/>
    </row>
    <row r="376" spans="4:4" x14ac:dyDescent="0.25">
      <c r="D376" s="159"/>
    </row>
    <row r="377" spans="4:4" x14ac:dyDescent="0.25">
      <c r="D377" s="159"/>
    </row>
    <row r="378" spans="4:4" x14ac:dyDescent="0.25">
      <c r="D378" s="159"/>
    </row>
    <row r="379" spans="4:4" x14ac:dyDescent="0.25">
      <c r="D379" s="159"/>
    </row>
    <row r="380" spans="4:4" x14ac:dyDescent="0.25">
      <c r="D380" s="159"/>
    </row>
    <row r="381" spans="4:4" x14ac:dyDescent="0.25">
      <c r="D381" s="159"/>
    </row>
    <row r="382" spans="4:4" x14ac:dyDescent="0.25">
      <c r="D382" s="159"/>
    </row>
    <row r="383" spans="4:4" x14ac:dyDescent="0.25">
      <c r="D383" s="159"/>
    </row>
    <row r="384" spans="4:4" x14ac:dyDescent="0.25">
      <c r="D384" s="159"/>
    </row>
    <row r="385" spans="4:4" x14ac:dyDescent="0.25">
      <c r="D385" s="159"/>
    </row>
    <row r="386" spans="4:4" x14ac:dyDescent="0.25">
      <c r="D386" s="159"/>
    </row>
    <row r="387" spans="4:4" x14ac:dyDescent="0.25">
      <c r="D387" s="159"/>
    </row>
    <row r="388" spans="4:4" x14ac:dyDescent="0.25">
      <c r="D388" s="159"/>
    </row>
    <row r="389" spans="4:4" x14ac:dyDescent="0.25">
      <c r="D389" s="159"/>
    </row>
    <row r="390" spans="4:4" x14ac:dyDescent="0.25">
      <c r="D390" s="159"/>
    </row>
    <row r="391" spans="4:4" x14ac:dyDescent="0.25">
      <c r="D391" s="159"/>
    </row>
    <row r="392" spans="4:4" x14ac:dyDescent="0.25">
      <c r="D392" s="159"/>
    </row>
    <row r="393" spans="4:4" x14ac:dyDescent="0.25">
      <c r="D393" s="159"/>
    </row>
    <row r="394" spans="4:4" x14ac:dyDescent="0.25">
      <c r="D394" s="159"/>
    </row>
    <row r="395" spans="4:4" x14ac:dyDescent="0.25">
      <c r="D395" s="159"/>
    </row>
    <row r="396" spans="4:4" x14ac:dyDescent="0.25">
      <c r="D396" s="159"/>
    </row>
    <row r="397" spans="4:4" x14ac:dyDescent="0.25">
      <c r="D397" s="159"/>
    </row>
    <row r="398" spans="4:4" x14ac:dyDescent="0.25">
      <c r="D398" s="159"/>
    </row>
    <row r="399" spans="4:4" x14ac:dyDescent="0.25">
      <c r="D399" s="159"/>
    </row>
    <row r="400" spans="4:4" x14ac:dyDescent="0.25">
      <c r="D400" s="159"/>
    </row>
    <row r="401" spans="4:4" x14ac:dyDescent="0.25">
      <c r="D401" s="159"/>
    </row>
    <row r="402" spans="4:4" x14ac:dyDescent="0.25">
      <c r="D402" s="159"/>
    </row>
    <row r="403" spans="4:4" x14ac:dyDescent="0.25">
      <c r="D403" s="159"/>
    </row>
    <row r="404" spans="4:4" x14ac:dyDescent="0.25">
      <c r="D404" s="159"/>
    </row>
    <row r="405" spans="4:4" x14ac:dyDescent="0.25">
      <c r="D405" s="159"/>
    </row>
    <row r="406" spans="4:4" x14ac:dyDescent="0.25">
      <c r="D406" s="159"/>
    </row>
    <row r="407" spans="4:4" x14ac:dyDescent="0.25">
      <c r="D407" s="159"/>
    </row>
    <row r="408" spans="4:4" x14ac:dyDescent="0.25">
      <c r="D408" s="159"/>
    </row>
    <row r="409" spans="4:4" x14ac:dyDescent="0.25">
      <c r="D409" s="159"/>
    </row>
    <row r="410" spans="4:4" x14ac:dyDescent="0.25">
      <c r="D410" s="159"/>
    </row>
    <row r="411" spans="4:4" x14ac:dyDescent="0.25">
      <c r="D411" s="159"/>
    </row>
    <row r="412" spans="4:4" x14ac:dyDescent="0.25">
      <c r="D412" s="159"/>
    </row>
    <row r="413" spans="4:4" x14ac:dyDescent="0.25">
      <c r="D413" s="159"/>
    </row>
    <row r="414" spans="4:4" x14ac:dyDescent="0.25">
      <c r="D414" s="159"/>
    </row>
    <row r="415" spans="4:4" x14ac:dyDescent="0.25">
      <c r="D415" s="159"/>
    </row>
    <row r="416" spans="4:4" x14ac:dyDescent="0.25">
      <c r="D416" s="159"/>
    </row>
    <row r="417" spans="4:4" x14ac:dyDescent="0.25">
      <c r="D417" s="159"/>
    </row>
    <row r="418" spans="4:4" x14ac:dyDescent="0.25">
      <c r="D418" s="159"/>
    </row>
    <row r="419" spans="4:4" x14ac:dyDescent="0.25">
      <c r="D419" s="159"/>
    </row>
    <row r="420" spans="4:4" x14ac:dyDescent="0.25">
      <c r="D420" s="159"/>
    </row>
    <row r="421" spans="4:4" x14ac:dyDescent="0.25">
      <c r="D421" s="159"/>
    </row>
    <row r="422" spans="4:4" x14ac:dyDescent="0.25">
      <c r="D422" s="159"/>
    </row>
    <row r="423" spans="4:4" x14ac:dyDescent="0.25">
      <c r="D423" s="159"/>
    </row>
    <row r="424" spans="4:4" x14ac:dyDescent="0.25">
      <c r="D424" s="159"/>
    </row>
    <row r="425" spans="4:4" x14ac:dyDescent="0.25">
      <c r="D425" s="159"/>
    </row>
    <row r="426" spans="4:4" x14ac:dyDescent="0.25">
      <c r="D426" s="159"/>
    </row>
    <row r="427" spans="4:4" x14ac:dyDescent="0.25">
      <c r="D427" s="159"/>
    </row>
    <row r="428" spans="4:4" x14ac:dyDescent="0.25">
      <c r="D428" s="159"/>
    </row>
    <row r="429" spans="4:4" x14ac:dyDescent="0.25">
      <c r="D429" s="159"/>
    </row>
    <row r="430" spans="4:4" x14ac:dyDescent="0.25">
      <c r="D430" s="159"/>
    </row>
    <row r="431" spans="4:4" x14ac:dyDescent="0.25">
      <c r="D431" s="159"/>
    </row>
    <row r="432" spans="4:4" x14ac:dyDescent="0.25">
      <c r="D432" s="159"/>
    </row>
    <row r="433" spans="4:4" x14ac:dyDescent="0.25">
      <c r="D433" s="159"/>
    </row>
    <row r="434" spans="4:4" x14ac:dyDescent="0.25">
      <c r="D434" s="159"/>
    </row>
    <row r="435" spans="4:4" x14ac:dyDescent="0.25">
      <c r="D435" s="159"/>
    </row>
    <row r="436" spans="4:4" x14ac:dyDescent="0.25">
      <c r="D436" s="159"/>
    </row>
    <row r="437" spans="4:4" x14ac:dyDescent="0.25">
      <c r="D437" s="159"/>
    </row>
    <row r="438" spans="4:4" x14ac:dyDescent="0.25">
      <c r="D438" s="159"/>
    </row>
    <row r="439" spans="4:4" x14ac:dyDescent="0.25">
      <c r="D439" s="159"/>
    </row>
    <row r="440" spans="4:4" x14ac:dyDescent="0.25">
      <c r="D440" s="159"/>
    </row>
    <row r="441" spans="4:4" x14ac:dyDescent="0.25">
      <c r="D441" s="159"/>
    </row>
    <row r="442" spans="4:4" x14ac:dyDescent="0.25">
      <c r="D442" s="159"/>
    </row>
    <row r="443" spans="4:4" x14ac:dyDescent="0.25">
      <c r="D443" s="159"/>
    </row>
    <row r="444" spans="4:4" x14ac:dyDescent="0.25">
      <c r="D444" s="159"/>
    </row>
    <row r="445" spans="4:4" x14ac:dyDescent="0.25">
      <c r="D445" s="159"/>
    </row>
    <row r="446" spans="4:4" x14ac:dyDescent="0.25">
      <c r="D446" s="159"/>
    </row>
    <row r="447" spans="4:4" x14ac:dyDescent="0.25">
      <c r="D447" s="159"/>
    </row>
    <row r="448" spans="4:4" x14ac:dyDescent="0.25">
      <c r="D448" s="159"/>
    </row>
    <row r="449" spans="4:4" x14ac:dyDescent="0.25">
      <c r="D449" s="159"/>
    </row>
    <row r="450" spans="4:4" x14ac:dyDescent="0.25">
      <c r="D450" s="159"/>
    </row>
    <row r="451" spans="4:4" x14ac:dyDescent="0.25">
      <c r="D451" s="159"/>
    </row>
    <row r="452" spans="4:4" x14ac:dyDescent="0.25">
      <c r="D452" s="159"/>
    </row>
    <row r="453" spans="4:4" x14ac:dyDescent="0.25">
      <c r="D453" s="159"/>
    </row>
    <row r="454" spans="4:4" x14ac:dyDescent="0.25">
      <c r="D454" s="159"/>
    </row>
    <row r="455" spans="4:4" x14ac:dyDescent="0.25">
      <c r="D455" s="159"/>
    </row>
    <row r="456" spans="4:4" x14ac:dyDescent="0.25">
      <c r="D456" s="159"/>
    </row>
    <row r="457" spans="4:4" x14ac:dyDescent="0.25">
      <c r="D457" s="159"/>
    </row>
    <row r="458" spans="4:4" x14ac:dyDescent="0.25">
      <c r="D458" s="159"/>
    </row>
    <row r="459" spans="4:4" x14ac:dyDescent="0.25">
      <c r="D459" s="159"/>
    </row>
    <row r="460" spans="4:4" x14ac:dyDescent="0.25">
      <c r="D460" s="159"/>
    </row>
    <row r="461" spans="4:4" x14ac:dyDescent="0.25">
      <c r="D461" s="159"/>
    </row>
    <row r="462" spans="4:4" x14ac:dyDescent="0.25">
      <c r="D462" s="159"/>
    </row>
    <row r="463" spans="4:4" x14ac:dyDescent="0.25">
      <c r="D463" s="159"/>
    </row>
    <row r="464" spans="4:4" x14ac:dyDescent="0.25">
      <c r="D464" s="159"/>
    </row>
    <row r="465" spans="4:4" x14ac:dyDescent="0.25">
      <c r="D465" s="159"/>
    </row>
    <row r="466" spans="4:4" x14ac:dyDescent="0.25">
      <c r="D466" s="159"/>
    </row>
    <row r="467" spans="4:4" x14ac:dyDescent="0.25">
      <c r="D467" s="159"/>
    </row>
    <row r="468" spans="4:4" x14ac:dyDescent="0.25">
      <c r="D468" s="159"/>
    </row>
    <row r="469" spans="4:4" x14ac:dyDescent="0.25">
      <c r="D469" s="159"/>
    </row>
    <row r="470" spans="4:4" x14ac:dyDescent="0.25">
      <c r="D470" s="159"/>
    </row>
    <row r="471" spans="4:4" x14ac:dyDescent="0.25">
      <c r="D471" s="159"/>
    </row>
    <row r="472" spans="4:4" x14ac:dyDescent="0.25">
      <c r="D472" s="159"/>
    </row>
    <row r="473" spans="4:4" x14ac:dyDescent="0.25">
      <c r="D473" s="159"/>
    </row>
    <row r="474" spans="4:4" x14ac:dyDescent="0.25">
      <c r="D474" s="159"/>
    </row>
    <row r="475" spans="4:4" x14ac:dyDescent="0.25">
      <c r="D475" s="159"/>
    </row>
    <row r="476" spans="4:4" x14ac:dyDescent="0.25">
      <c r="D476" s="159"/>
    </row>
    <row r="477" spans="4:4" x14ac:dyDescent="0.25">
      <c r="D477" s="159"/>
    </row>
    <row r="478" spans="4:4" x14ac:dyDescent="0.25">
      <c r="D478" s="159"/>
    </row>
    <row r="479" spans="4:4" x14ac:dyDescent="0.25">
      <c r="D479" s="159"/>
    </row>
    <row r="480" spans="4:4" x14ac:dyDescent="0.25">
      <c r="D480" s="159"/>
    </row>
    <row r="481" spans="4:4" x14ac:dyDescent="0.25">
      <c r="D481" s="159"/>
    </row>
    <row r="482" spans="4:4" x14ac:dyDescent="0.25">
      <c r="D482" s="159"/>
    </row>
    <row r="483" spans="4:4" x14ac:dyDescent="0.25">
      <c r="D483" s="159"/>
    </row>
    <row r="484" spans="4:4" x14ac:dyDescent="0.25">
      <c r="D484" s="159"/>
    </row>
    <row r="485" spans="4:4" x14ac:dyDescent="0.25">
      <c r="D485" s="159"/>
    </row>
    <row r="486" spans="4:4" x14ac:dyDescent="0.25">
      <c r="D486" s="159"/>
    </row>
    <row r="487" spans="4:4" x14ac:dyDescent="0.25">
      <c r="D487" s="159"/>
    </row>
    <row r="488" spans="4:4" x14ac:dyDescent="0.25">
      <c r="D488" s="159"/>
    </row>
    <row r="489" spans="4:4" x14ac:dyDescent="0.25">
      <c r="D489" s="159"/>
    </row>
    <row r="490" spans="4:4" x14ac:dyDescent="0.25">
      <c r="D490" s="159"/>
    </row>
    <row r="491" spans="4:4" x14ac:dyDescent="0.25">
      <c r="D491" s="159"/>
    </row>
    <row r="492" spans="4:4" x14ac:dyDescent="0.25">
      <c r="D492" s="159"/>
    </row>
    <row r="493" spans="4:4" x14ac:dyDescent="0.25">
      <c r="D493" s="159"/>
    </row>
    <row r="494" spans="4:4" x14ac:dyDescent="0.25">
      <c r="D494" s="159"/>
    </row>
    <row r="495" spans="4:4" x14ac:dyDescent="0.25">
      <c r="D495" s="159"/>
    </row>
    <row r="496" spans="4:4" x14ac:dyDescent="0.25">
      <c r="D496" s="159"/>
    </row>
    <row r="497" spans="4:4" x14ac:dyDescent="0.25">
      <c r="D497" s="159"/>
    </row>
    <row r="498" spans="4:4" x14ac:dyDescent="0.25">
      <c r="D498" s="159"/>
    </row>
    <row r="499" spans="4:4" x14ac:dyDescent="0.25">
      <c r="D499" s="159"/>
    </row>
    <row r="500" spans="4:4" x14ac:dyDescent="0.25">
      <c r="D500" s="159"/>
    </row>
    <row r="501" spans="4:4" x14ac:dyDescent="0.25">
      <c r="D501" s="159"/>
    </row>
    <row r="502" spans="4:4" x14ac:dyDescent="0.25">
      <c r="D502" s="159"/>
    </row>
    <row r="503" spans="4:4" x14ac:dyDescent="0.25">
      <c r="D503" s="159"/>
    </row>
    <row r="504" spans="4:4" x14ac:dyDescent="0.25">
      <c r="D504" s="159"/>
    </row>
    <row r="505" spans="4:4" x14ac:dyDescent="0.25">
      <c r="D505" s="159"/>
    </row>
    <row r="506" spans="4:4" x14ac:dyDescent="0.25">
      <c r="D506" s="159"/>
    </row>
    <row r="507" spans="4:4" x14ac:dyDescent="0.25">
      <c r="D507" s="159"/>
    </row>
    <row r="508" spans="4:4" x14ac:dyDescent="0.25">
      <c r="D508" s="159"/>
    </row>
    <row r="509" spans="4:4" x14ac:dyDescent="0.25">
      <c r="D509" s="159"/>
    </row>
    <row r="510" spans="4:4" x14ac:dyDescent="0.25">
      <c r="D510" s="159"/>
    </row>
    <row r="511" spans="4:4" x14ac:dyDescent="0.25">
      <c r="D511" s="159"/>
    </row>
    <row r="512" spans="4:4" x14ac:dyDescent="0.25">
      <c r="D512" s="159"/>
    </row>
    <row r="513" spans="4:4" x14ac:dyDescent="0.25">
      <c r="D513" s="159"/>
    </row>
    <row r="514" spans="4:4" x14ac:dyDescent="0.25">
      <c r="D514" s="159"/>
    </row>
    <row r="515" spans="4:4" x14ac:dyDescent="0.25">
      <c r="D515" s="159"/>
    </row>
    <row r="516" spans="4:4" x14ac:dyDescent="0.25">
      <c r="D516" s="159"/>
    </row>
    <row r="517" spans="4:4" x14ac:dyDescent="0.25">
      <c r="D517" s="159"/>
    </row>
    <row r="518" spans="4:4" x14ac:dyDescent="0.25">
      <c r="D518" s="159"/>
    </row>
    <row r="519" spans="4:4" x14ac:dyDescent="0.25">
      <c r="D519" s="159"/>
    </row>
    <row r="520" spans="4:4" x14ac:dyDescent="0.25">
      <c r="D520" s="159"/>
    </row>
    <row r="521" spans="4:4" x14ac:dyDescent="0.25">
      <c r="D521" s="159"/>
    </row>
    <row r="522" spans="4:4" x14ac:dyDescent="0.25">
      <c r="D522" s="159"/>
    </row>
    <row r="523" spans="4:4" x14ac:dyDescent="0.25">
      <c r="D523" s="159"/>
    </row>
    <row r="524" spans="4:4" x14ac:dyDescent="0.25">
      <c r="D524" s="159"/>
    </row>
    <row r="525" spans="4:4" x14ac:dyDescent="0.25">
      <c r="D525" s="159"/>
    </row>
    <row r="526" spans="4:4" x14ac:dyDescent="0.25">
      <c r="D526" s="159"/>
    </row>
    <row r="527" spans="4:4" x14ac:dyDescent="0.25">
      <c r="D527" s="159"/>
    </row>
    <row r="528" spans="4:4" x14ac:dyDescent="0.25">
      <c r="D528" s="159"/>
    </row>
    <row r="529" spans="4:4" x14ac:dyDescent="0.25">
      <c r="D529" s="159"/>
    </row>
    <row r="530" spans="4:4" x14ac:dyDescent="0.25">
      <c r="D530" s="159"/>
    </row>
    <row r="531" spans="4:4" x14ac:dyDescent="0.25">
      <c r="D531" s="159"/>
    </row>
    <row r="532" spans="4:4" x14ac:dyDescent="0.25">
      <c r="D532" s="159"/>
    </row>
    <row r="533" spans="4:4" x14ac:dyDescent="0.25">
      <c r="D533" s="159"/>
    </row>
    <row r="534" spans="4:4" x14ac:dyDescent="0.25">
      <c r="D534" s="159"/>
    </row>
    <row r="535" spans="4:4" x14ac:dyDescent="0.25">
      <c r="D535" s="159"/>
    </row>
    <row r="536" spans="4:4" x14ac:dyDescent="0.25">
      <c r="D536" s="159"/>
    </row>
    <row r="537" spans="4:4" x14ac:dyDescent="0.25">
      <c r="D537" s="159"/>
    </row>
    <row r="538" spans="4:4" x14ac:dyDescent="0.25">
      <c r="D538" s="159"/>
    </row>
    <row r="539" spans="4:4" x14ac:dyDescent="0.25">
      <c r="D539" s="159"/>
    </row>
    <row r="540" spans="4:4" x14ac:dyDescent="0.25">
      <c r="D540" s="159"/>
    </row>
    <row r="541" spans="4:4" x14ac:dyDescent="0.25">
      <c r="D541" s="159"/>
    </row>
    <row r="542" spans="4:4" x14ac:dyDescent="0.25">
      <c r="D542" s="159"/>
    </row>
    <row r="543" spans="4:4" x14ac:dyDescent="0.25">
      <c r="D543" s="159"/>
    </row>
    <row r="544" spans="4:4" x14ac:dyDescent="0.25">
      <c r="D544" s="159"/>
    </row>
    <row r="545" spans="4:4" x14ac:dyDescent="0.25">
      <c r="D545" s="159"/>
    </row>
    <row r="546" spans="4:4" x14ac:dyDescent="0.25">
      <c r="D546" s="159"/>
    </row>
    <row r="547" spans="4:4" x14ac:dyDescent="0.25">
      <c r="D547" s="159"/>
    </row>
    <row r="548" spans="4:4" x14ac:dyDescent="0.25">
      <c r="D548" s="159"/>
    </row>
    <row r="549" spans="4:4" x14ac:dyDescent="0.25">
      <c r="D549" s="159"/>
    </row>
    <row r="550" spans="4:4" x14ac:dyDescent="0.25">
      <c r="D550" s="159"/>
    </row>
    <row r="551" spans="4:4" x14ac:dyDescent="0.25">
      <c r="D551" s="159"/>
    </row>
    <row r="552" spans="4:4" x14ac:dyDescent="0.25">
      <c r="D552" s="159"/>
    </row>
    <row r="553" spans="4:4" x14ac:dyDescent="0.25">
      <c r="D553" s="159"/>
    </row>
    <row r="554" spans="4:4" x14ac:dyDescent="0.25">
      <c r="D554" s="159"/>
    </row>
    <row r="555" spans="4:4" x14ac:dyDescent="0.25">
      <c r="D555" s="159"/>
    </row>
    <row r="556" spans="4:4" x14ac:dyDescent="0.25">
      <c r="D556" s="159"/>
    </row>
    <row r="557" spans="4:4" x14ac:dyDescent="0.25">
      <c r="D557" s="159"/>
    </row>
    <row r="558" spans="4:4" x14ac:dyDescent="0.25">
      <c r="D558" s="159"/>
    </row>
    <row r="559" spans="4:4" x14ac:dyDescent="0.25">
      <c r="D559" s="159"/>
    </row>
    <row r="560" spans="4:4" x14ac:dyDescent="0.25">
      <c r="D560" s="159"/>
    </row>
    <row r="561" spans="4:4" x14ac:dyDescent="0.25">
      <c r="D561" s="159"/>
    </row>
    <row r="562" spans="4:4" x14ac:dyDescent="0.25">
      <c r="D562" s="159"/>
    </row>
    <row r="563" spans="4:4" x14ac:dyDescent="0.25">
      <c r="D563" s="159"/>
    </row>
    <row r="564" spans="4:4" x14ac:dyDescent="0.25">
      <c r="D564" s="159"/>
    </row>
    <row r="565" spans="4:4" x14ac:dyDescent="0.25">
      <c r="D565" s="159"/>
    </row>
    <row r="566" spans="4:4" x14ac:dyDescent="0.25">
      <c r="D566" s="159"/>
    </row>
    <row r="567" spans="4:4" x14ac:dyDescent="0.25">
      <c r="D567" s="159"/>
    </row>
    <row r="568" spans="4:4" x14ac:dyDescent="0.25">
      <c r="D568" s="159"/>
    </row>
    <row r="569" spans="4:4" x14ac:dyDescent="0.25">
      <c r="D569" s="159"/>
    </row>
    <row r="570" spans="4:4" x14ac:dyDescent="0.25">
      <c r="D570" s="159"/>
    </row>
    <row r="571" spans="4:4" x14ac:dyDescent="0.25">
      <c r="D571" s="159"/>
    </row>
    <row r="572" spans="4:4" x14ac:dyDescent="0.25">
      <c r="D572" s="159"/>
    </row>
    <row r="573" spans="4:4" x14ac:dyDescent="0.25">
      <c r="D573" s="159"/>
    </row>
    <row r="574" spans="4:4" x14ac:dyDescent="0.25">
      <c r="D574" s="159"/>
    </row>
    <row r="575" spans="4:4" x14ac:dyDescent="0.25">
      <c r="D575" s="159"/>
    </row>
    <row r="576" spans="4:4" x14ac:dyDescent="0.25">
      <c r="D576" s="159"/>
    </row>
    <row r="577" spans="4:4" x14ac:dyDescent="0.25">
      <c r="D577" s="159"/>
    </row>
    <row r="578" spans="4:4" x14ac:dyDescent="0.25">
      <c r="D578" s="159"/>
    </row>
    <row r="579" spans="4:4" x14ac:dyDescent="0.25">
      <c r="D579" s="159"/>
    </row>
    <row r="580" spans="4:4" x14ac:dyDescent="0.25">
      <c r="D580" s="159"/>
    </row>
    <row r="581" spans="4:4" x14ac:dyDescent="0.25">
      <c r="D581" s="159"/>
    </row>
    <row r="582" spans="4:4" x14ac:dyDescent="0.25">
      <c r="D582" s="159"/>
    </row>
    <row r="583" spans="4:4" x14ac:dyDescent="0.25">
      <c r="D583" s="159"/>
    </row>
    <row r="584" spans="4:4" x14ac:dyDescent="0.25">
      <c r="D584" s="159"/>
    </row>
    <row r="585" spans="4:4" x14ac:dyDescent="0.25">
      <c r="D585" s="159"/>
    </row>
    <row r="586" spans="4:4" x14ac:dyDescent="0.25">
      <c r="D586" s="159"/>
    </row>
    <row r="587" spans="4:4" x14ac:dyDescent="0.25">
      <c r="D587" s="159"/>
    </row>
    <row r="588" spans="4:4" x14ac:dyDescent="0.25">
      <c r="D588" s="159"/>
    </row>
    <row r="589" spans="4:4" x14ac:dyDescent="0.25">
      <c r="D589" s="159"/>
    </row>
    <row r="590" spans="4:4" x14ac:dyDescent="0.25">
      <c r="D590" s="159"/>
    </row>
    <row r="591" spans="4:4" x14ac:dyDescent="0.25">
      <c r="D591" s="159"/>
    </row>
    <row r="592" spans="4:4" x14ac:dyDescent="0.25">
      <c r="D592" s="159"/>
    </row>
    <row r="593" spans="4:4" x14ac:dyDescent="0.25">
      <c r="D593" s="159"/>
    </row>
    <row r="594" spans="4:4" x14ac:dyDescent="0.25">
      <c r="D594" s="159"/>
    </row>
    <row r="595" spans="4:4" x14ac:dyDescent="0.25">
      <c r="D595" s="159"/>
    </row>
    <row r="596" spans="4:4" x14ac:dyDescent="0.25">
      <c r="D596" s="159"/>
    </row>
    <row r="597" spans="4:4" x14ac:dyDescent="0.25">
      <c r="D597" s="159"/>
    </row>
    <row r="598" spans="4:4" x14ac:dyDescent="0.25">
      <c r="D598" s="159"/>
    </row>
    <row r="599" spans="4:4" x14ac:dyDescent="0.25">
      <c r="D599" s="159"/>
    </row>
    <row r="600" spans="4:4" x14ac:dyDescent="0.25">
      <c r="D600" s="159"/>
    </row>
    <row r="601" spans="4:4" x14ac:dyDescent="0.25">
      <c r="D601" s="159"/>
    </row>
    <row r="602" spans="4:4" x14ac:dyDescent="0.25">
      <c r="D602" s="159"/>
    </row>
    <row r="603" spans="4:4" x14ac:dyDescent="0.25">
      <c r="D603" s="159"/>
    </row>
    <row r="604" spans="4:4" x14ac:dyDescent="0.25">
      <c r="D604" s="159"/>
    </row>
    <row r="605" spans="4:4" x14ac:dyDescent="0.25">
      <c r="D605" s="159"/>
    </row>
    <row r="606" spans="4:4" x14ac:dyDescent="0.25">
      <c r="D606" s="159"/>
    </row>
    <row r="607" spans="4:4" x14ac:dyDescent="0.25">
      <c r="D607" s="159"/>
    </row>
    <row r="608" spans="4:4" x14ac:dyDescent="0.25">
      <c r="D608" s="159"/>
    </row>
    <row r="609" spans="4:4" x14ac:dyDescent="0.25">
      <c r="D609" s="159"/>
    </row>
    <row r="610" spans="4:4" x14ac:dyDescent="0.25">
      <c r="D610" s="159"/>
    </row>
    <row r="611" spans="4:4" x14ac:dyDescent="0.25">
      <c r="D611" s="159"/>
    </row>
    <row r="612" spans="4:4" x14ac:dyDescent="0.25">
      <c r="D612" s="159"/>
    </row>
    <row r="613" spans="4:4" x14ac:dyDescent="0.25">
      <c r="D613" s="159"/>
    </row>
    <row r="614" spans="4:4" x14ac:dyDescent="0.25">
      <c r="D614" s="159"/>
    </row>
    <row r="615" spans="4:4" x14ac:dyDescent="0.25">
      <c r="D615" s="159"/>
    </row>
    <row r="616" spans="4:4" x14ac:dyDescent="0.25">
      <c r="D616" s="159"/>
    </row>
    <row r="617" spans="4:4" x14ac:dyDescent="0.25">
      <c r="D617" s="159"/>
    </row>
    <row r="618" spans="4:4" x14ac:dyDescent="0.25">
      <c r="D618" s="159"/>
    </row>
    <row r="619" spans="4:4" x14ac:dyDescent="0.25">
      <c r="D619" s="159"/>
    </row>
    <row r="620" spans="4:4" x14ac:dyDescent="0.25">
      <c r="D620" s="159"/>
    </row>
    <row r="621" spans="4:4" x14ac:dyDescent="0.25">
      <c r="D621" s="159"/>
    </row>
    <row r="622" spans="4:4" x14ac:dyDescent="0.25">
      <c r="D622" s="159"/>
    </row>
    <row r="623" spans="4:4" x14ac:dyDescent="0.25">
      <c r="D623" s="159"/>
    </row>
    <row r="624" spans="4:4" x14ac:dyDescent="0.25">
      <c r="D624" s="159"/>
    </row>
    <row r="625" spans="4:4" x14ac:dyDescent="0.25">
      <c r="D625" s="159"/>
    </row>
    <row r="626" spans="4:4" x14ac:dyDescent="0.25">
      <c r="D626" s="159"/>
    </row>
    <row r="627" spans="4:4" x14ac:dyDescent="0.25">
      <c r="D627" s="159"/>
    </row>
    <row r="628" spans="4:4" x14ac:dyDescent="0.25">
      <c r="D628" s="159"/>
    </row>
    <row r="629" spans="4:4" x14ac:dyDescent="0.25">
      <c r="D629" s="159"/>
    </row>
    <row r="630" spans="4:4" x14ac:dyDescent="0.25">
      <c r="D630" s="159"/>
    </row>
    <row r="631" spans="4:4" x14ac:dyDescent="0.25">
      <c r="D631" s="159"/>
    </row>
    <row r="632" spans="4:4" x14ac:dyDescent="0.25">
      <c r="D632" s="159"/>
    </row>
    <row r="633" spans="4:4" x14ac:dyDescent="0.25">
      <c r="D633" s="159"/>
    </row>
    <row r="634" spans="4:4" x14ac:dyDescent="0.25">
      <c r="D634" s="159"/>
    </row>
    <row r="635" spans="4:4" x14ac:dyDescent="0.25">
      <c r="D635" s="159"/>
    </row>
    <row r="636" spans="4:4" x14ac:dyDescent="0.25">
      <c r="D636" s="159"/>
    </row>
    <row r="637" spans="4:4" x14ac:dyDescent="0.25">
      <c r="D637" s="159"/>
    </row>
    <row r="638" spans="4:4" x14ac:dyDescent="0.25">
      <c r="D638" s="159"/>
    </row>
    <row r="639" spans="4:4" x14ac:dyDescent="0.25">
      <c r="D639" s="159"/>
    </row>
    <row r="640" spans="4:4" x14ac:dyDescent="0.25">
      <c r="D640" s="159"/>
    </row>
    <row r="641" spans="4:4" x14ac:dyDescent="0.25">
      <c r="D641" s="159"/>
    </row>
    <row r="642" spans="4:4" x14ac:dyDescent="0.25">
      <c r="D642" s="159"/>
    </row>
    <row r="643" spans="4:4" x14ac:dyDescent="0.25">
      <c r="D643" s="159"/>
    </row>
    <row r="644" spans="4:4" x14ac:dyDescent="0.25">
      <c r="D644" s="159"/>
    </row>
    <row r="645" spans="4:4" x14ac:dyDescent="0.25">
      <c r="D645" s="159"/>
    </row>
    <row r="646" spans="4:4" x14ac:dyDescent="0.25">
      <c r="D646" s="159"/>
    </row>
    <row r="647" spans="4:4" x14ac:dyDescent="0.25">
      <c r="D647" s="159"/>
    </row>
    <row r="648" spans="4:4" x14ac:dyDescent="0.25">
      <c r="D648" s="159"/>
    </row>
    <row r="649" spans="4:4" x14ac:dyDescent="0.25">
      <c r="D649" s="159"/>
    </row>
    <row r="650" spans="4:4" x14ac:dyDescent="0.25">
      <c r="D650" s="159"/>
    </row>
    <row r="651" spans="4:4" x14ac:dyDescent="0.25">
      <c r="D651" s="159"/>
    </row>
    <row r="652" spans="4:4" x14ac:dyDescent="0.25">
      <c r="D652" s="159"/>
    </row>
    <row r="653" spans="4:4" x14ac:dyDescent="0.25">
      <c r="D653" s="159"/>
    </row>
    <row r="654" spans="4:4" x14ac:dyDescent="0.25">
      <c r="D654" s="159"/>
    </row>
    <row r="655" spans="4:4" x14ac:dyDescent="0.25">
      <c r="D655" s="159"/>
    </row>
    <row r="656" spans="4:4" x14ac:dyDescent="0.25">
      <c r="D656" s="159"/>
    </row>
    <row r="657" spans="4:4" x14ac:dyDescent="0.25">
      <c r="D657" s="159"/>
    </row>
    <row r="658" spans="4:4" x14ac:dyDescent="0.25">
      <c r="D658" s="159"/>
    </row>
    <row r="659" spans="4:4" x14ac:dyDescent="0.25">
      <c r="D659" s="159"/>
    </row>
    <row r="660" spans="4:4" x14ac:dyDescent="0.25">
      <c r="D660" s="159"/>
    </row>
    <row r="661" spans="4:4" x14ac:dyDescent="0.25">
      <c r="D661" s="159"/>
    </row>
    <row r="662" spans="4:4" x14ac:dyDescent="0.25">
      <c r="D662" s="159"/>
    </row>
    <row r="663" spans="4:4" x14ac:dyDescent="0.25">
      <c r="D663" s="159"/>
    </row>
    <row r="664" spans="4:4" x14ac:dyDescent="0.25">
      <c r="D664" s="159"/>
    </row>
    <row r="665" spans="4:4" x14ac:dyDescent="0.25">
      <c r="D665" s="159"/>
    </row>
    <row r="666" spans="4:4" x14ac:dyDescent="0.25">
      <c r="D666" s="159"/>
    </row>
    <row r="667" spans="4:4" x14ac:dyDescent="0.25">
      <c r="D667" s="159"/>
    </row>
    <row r="668" spans="4:4" x14ac:dyDescent="0.25">
      <c r="D668" s="159"/>
    </row>
    <row r="669" spans="4:4" x14ac:dyDescent="0.25">
      <c r="D669" s="159"/>
    </row>
    <row r="670" spans="4:4" x14ac:dyDescent="0.25">
      <c r="D670" s="159"/>
    </row>
    <row r="671" spans="4:4" x14ac:dyDescent="0.25">
      <c r="D671" s="159"/>
    </row>
    <row r="672" spans="4:4" x14ac:dyDescent="0.25">
      <c r="D672" s="159"/>
    </row>
    <row r="673" spans="4:4" x14ac:dyDescent="0.25">
      <c r="D673" s="159"/>
    </row>
    <row r="674" spans="4:4" x14ac:dyDescent="0.25">
      <c r="D674" s="159"/>
    </row>
    <row r="675" spans="4:4" x14ac:dyDescent="0.25">
      <c r="D675" s="159"/>
    </row>
    <row r="676" spans="4:4" x14ac:dyDescent="0.25">
      <c r="D676" s="159"/>
    </row>
    <row r="677" spans="4:4" x14ac:dyDescent="0.25">
      <c r="D677" s="159"/>
    </row>
    <row r="678" spans="4:4" x14ac:dyDescent="0.25">
      <c r="D678" s="159"/>
    </row>
    <row r="679" spans="4:4" x14ac:dyDescent="0.25">
      <c r="D679" s="159"/>
    </row>
    <row r="680" spans="4:4" x14ac:dyDescent="0.25">
      <c r="D680" s="159"/>
    </row>
    <row r="681" spans="4:4" x14ac:dyDescent="0.25">
      <c r="D681" s="159"/>
    </row>
    <row r="682" spans="4:4" x14ac:dyDescent="0.25">
      <c r="D682" s="159"/>
    </row>
    <row r="683" spans="4:4" x14ac:dyDescent="0.25">
      <c r="D683" s="159"/>
    </row>
    <row r="684" spans="4:4" x14ac:dyDescent="0.25">
      <c r="D684" s="159"/>
    </row>
    <row r="685" spans="4:4" x14ac:dyDescent="0.25">
      <c r="D685" s="159"/>
    </row>
    <row r="686" spans="4:4" x14ac:dyDescent="0.25">
      <c r="D686" s="159"/>
    </row>
    <row r="687" spans="4:4" x14ac:dyDescent="0.25">
      <c r="D687" s="159"/>
    </row>
    <row r="688" spans="4:4" x14ac:dyDescent="0.25">
      <c r="D688" s="159"/>
    </row>
    <row r="689" spans="4:4" x14ac:dyDescent="0.25">
      <c r="D689" s="159"/>
    </row>
    <row r="690" spans="4:4" x14ac:dyDescent="0.25">
      <c r="D690" s="159"/>
    </row>
    <row r="691" spans="4:4" x14ac:dyDescent="0.25">
      <c r="D691" s="159"/>
    </row>
    <row r="692" spans="4:4" x14ac:dyDescent="0.25">
      <c r="D692" s="159"/>
    </row>
    <row r="693" spans="4:4" x14ac:dyDescent="0.25">
      <c r="D693" s="159"/>
    </row>
    <row r="694" spans="4:4" x14ac:dyDescent="0.25">
      <c r="D694" s="159"/>
    </row>
    <row r="695" spans="4:4" x14ac:dyDescent="0.25">
      <c r="D695" s="159"/>
    </row>
    <row r="696" spans="4:4" x14ac:dyDescent="0.25">
      <c r="D696" s="159"/>
    </row>
    <row r="697" spans="4:4" x14ac:dyDescent="0.25">
      <c r="D697" s="159"/>
    </row>
    <row r="698" spans="4:4" x14ac:dyDescent="0.25">
      <c r="D698" s="159"/>
    </row>
    <row r="699" spans="4:4" x14ac:dyDescent="0.25">
      <c r="D699" s="159"/>
    </row>
    <row r="700" spans="4:4" x14ac:dyDescent="0.25">
      <c r="D700" s="159"/>
    </row>
    <row r="701" spans="4:4" x14ac:dyDescent="0.25">
      <c r="D701" s="159"/>
    </row>
    <row r="702" spans="4:4" x14ac:dyDescent="0.25">
      <c r="D702" s="159"/>
    </row>
    <row r="703" spans="4:4" x14ac:dyDescent="0.25">
      <c r="D703" s="159"/>
    </row>
    <row r="704" spans="4:4" x14ac:dyDescent="0.25">
      <c r="D704" s="159"/>
    </row>
    <row r="705" spans="4:4" x14ac:dyDescent="0.25">
      <c r="D705" s="159"/>
    </row>
    <row r="706" spans="4:4" x14ac:dyDescent="0.25">
      <c r="D706" s="159"/>
    </row>
    <row r="707" spans="4:4" x14ac:dyDescent="0.25">
      <c r="D707" s="159"/>
    </row>
    <row r="708" spans="4:4" x14ac:dyDescent="0.25">
      <c r="D708" s="159"/>
    </row>
    <row r="709" spans="4:4" x14ac:dyDescent="0.25">
      <c r="D709" s="159"/>
    </row>
    <row r="710" spans="4:4" x14ac:dyDescent="0.25">
      <c r="D710" s="159"/>
    </row>
    <row r="711" spans="4:4" x14ac:dyDescent="0.25">
      <c r="D711" s="159"/>
    </row>
    <row r="712" spans="4:4" x14ac:dyDescent="0.25">
      <c r="D712" s="159"/>
    </row>
    <row r="713" spans="4:4" x14ac:dyDescent="0.25">
      <c r="D713" s="159"/>
    </row>
    <row r="714" spans="4:4" x14ac:dyDescent="0.25">
      <c r="D714" s="159"/>
    </row>
    <row r="715" spans="4:4" x14ac:dyDescent="0.25">
      <c r="D715" s="159"/>
    </row>
    <row r="716" spans="4:4" x14ac:dyDescent="0.25">
      <c r="D716" s="159"/>
    </row>
    <row r="717" spans="4:4" x14ac:dyDescent="0.25">
      <c r="D717" s="159"/>
    </row>
    <row r="718" spans="4:4" x14ac:dyDescent="0.25">
      <c r="D718" s="159"/>
    </row>
    <row r="719" spans="4:4" x14ac:dyDescent="0.25">
      <c r="D719" s="159"/>
    </row>
    <row r="720" spans="4:4" x14ac:dyDescent="0.25">
      <c r="D720" s="159"/>
    </row>
    <row r="721" spans="4:4" x14ac:dyDescent="0.25">
      <c r="D721" s="159"/>
    </row>
    <row r="722" spans="4:4" x14ac:dyDescent="0.25">
      <c r="D722" s="159"/>
    </row>
    <row r="723" spans="4:4" x14ac:dyDescent="0.25">
      <c r="D723" s="159"/>
    </row>
    <row r="724" spans="4:4" x14ac:dyDescent="0.25">
      <c r="D724" s="159"/>
    </row>
    <row r="725" spans="4:4" x14ac:dyDescent="0.25">
      <c r="D725" s="159"/>
    </row>
    <row r="726" spans="4:4" x14ac:dyDescent="0.25">
      <c r="D726" s="159"/>
    </row>
    <row r="727" spans="4:4" x14ac:dyDescent="0.25">
      <c r="D727" s="159"/>
    </row>
    <row r="728" spans="4:4" x14ac:dyDescent="0.25">
      <c r="D728" s="159"/>
    </row>
    <row r="729" spans="4:4" x14ac:dyDescent="0.25">
      <c r="D729" s="159"/>
    </row>
    <row r="730" spans="4:4" x14ac:dyDescent="0.25">
      <c r="D730" s="159"/>
    </row>
    <row r="731" spans="4:4" x14ac:dyDescent="0.25">
      <c r="D731" s="159"/>
    </row>
    <row r="732" spans="4:4" x14ac:dyDescent="0.25">
      <c r="D732" s="159"/>
    </row>
    <row r="733" spans="4:4" x14ac:dyDescent="0.25">
      <c r="D733" s="159"/>
    </row>
    <row r="734" spans="4:4" x14ac:dyDescent="0.25">
      <c r="D734" s="159"/>
    </row>
    <row r="735" spans="4:4" x14ac:dyDescent="0.25">
      <c r="D735" s="159"/>
    </row>
    <row r="736" spans="4:4" x14ac:dyDescent="0.25">
      <c r="D736" s="159"/>
    </row>
    <row r="737" spans="4:4" x14ac:dyDescent="0.25">
      <c r="D737" s="159"/>
    </row>
    <row r="738" spans="4:4" x14ac:dyDescent="0.25">
      <c r="D738" s="159"/>
    </row>
    <row r="739" spans="4:4" x14ac:dyDescent="0.25">
      <c r="D739" s="159"/>
    </row>
    <row r="740" spans="4:4" x14ac:dyDescent="0.25">
      <c r="D740" s="159"/>
    </row>
    <row r="741" spans="4:4" x14ac:dyDescent="0.25">
      <c r="D741" s="159"/>
    </row>
    <row r="742" spans="4:4" x14ac:dyDescent="0.25">
      <c r="D742" s="159"/>
    </row>
    <row r="743" spans="4:4" x14ac:dyDescent="0.25">
      <c r="D743" s="159"/>
    </row>
    <row r="744" spans="4:4" x14ac:dyDescent="0.25">
      <c r="D744" s="159"/>
    </row>
    <row r="745" spans="4:4" x14ac:dyDescent="0.25">
      <c r="D745" s="159"/>
    </row>
    <row r="746" spans="4:4" x14ac:dyDescent="0.25">
      <c r="D746" s="159"/>
    </row>
    <row r="747" spans="4:4" x14ac:dyDescent="0.25">
      <c r="D747" s="159"/>
    </row>
    <row r="748" spans="4:4" x14ac:dyDescent="0.25">
      <c r="D748" s="159"/>
    </row>
    <row r="749" spans="4:4" x14ac:dyDescent="0.25">
      <c r="D749" s="159"/>
    </row>
    <row r="750" spans="4:4" x14ac:dyDescent="0.25">
      <c r="D750" s="159"/>
    </row>
    <row r="751" spans="4:4" x14ac:dyDescent="0.25">
      <c r="D751" s="159"/>
    </row>
    <row r="752" spans="4:4" x14ac:dyDescent="0.25">
      <c r="D752" s="159"/>
    </row>
    <row r="753" spans="4:4" x14ac:dyDescent="0.25">
      <c r="D753" s="159"/>
    </row>
    <row r="754" spans="4:4" x14ac:dyDescent="0.25">
      <c r="D754" s="159"/>
    </row>
    <row r="755" spans="4:4" x14ac:dyDescent="0.25">
      <c r="D755" s="159"/>
    </row>
    <row r="756" spans="4:4" x14ac:dyDescent="0.25">
      <c r="D756" s="159"/>
    </row>
    <row r="757" spans="4:4" x14ac:dyDescent="0.25">
      <c r="D757" s="159"/>
    </row>
    <row r="758" spans="4:4" x14ac:dyDescent="0.25">
      <c r="D758" s="159"/>
    </row>
    <row r="759" spans="4:4" x14ac:dyDescent="0.25">
      <c r="D759" s="159"/>
    </row>
    <row r="760" spans="4:4" x14ac:dyDescent="0.25">
      <c r="D760" s="159"/>
    </row>
    <row r="761" spans="4:4" x14ac:dyDescent="0.25">
      <c r="D761" s="159"/>
    </row>
    <row r="762" spans="4:4" x14ac:dyDescent="0.25">
      <c r="D762" s="159"/>
    </row>
    <row r="763" spans="4:4" x14ac:dyDescent="0.25">
      <c r="D763" s="159"/>
    </row>
    <row r="764" spans="4:4" x14ac:dyDescent="0.25">
      <c r="D764" s="159"/>
    </row>
    <row r="765" spans="4:4" x14ac:dyDescent="0.25">
      <c r="D765" s="159"/>
    </row>
    <row r="766" spans="4:4" x14ac:dyDescent="0.25">
      <c r="D766" s="159"/>
    </row>
    <row r="767" spans="4:4" x14ac:dyDescent="0.25">
      <c r="D767" s="159"/>
    </row>
    <row r="768" spans="4:4" x14ac:dyDescent="0.25">
      <c r="D768" s="159"/>
    </row>
    <row r="769" spans="4:4" x14ac:dyDescent="0.25">
      <c r="D769" s="159"/>
    </row>
    <row r="770" spans="4:4" x14ac:dyDescent="0.25">
      <c r="D770" s="159"/>
    </row>
    <row r="771" spans="4:4" x14ac:dyDescent="0.25">
      <c r="D771" s="159"/>
    </row>
    <row r="772" spans="4:4" x14ac:dyDescent="0.25">
      <c r="D772" s="159"/>
    </row>
    <row r="773" spans="4:4" x14ac:dyDescent="0.25">
      <c r="D773" s="159"/>
    </row>
    <row r="774" spans="4:4" x14ac:dyDescent="0.25">
      <c r="D774" s="159"/>
    </row>
    <row r="775" spans="4:4" x14ac:dyDescent="0.25">
      <c r="D775" s="159"/>
    </row>
    <row r="776" spans="4:4" x14ac:dyDescent="0.25">
      <c r="D776" s="159"/>
    </row>
    <row r="777" spans="4:4" x14ac:dyDescent="0.25">
      <c r="D777" s="159"/>
    </row>
    <row r="778" spans="4:4" x14ac:dyDescent="0.25">
      <c r="D778" s="159"/>
    </row>
    <row r="779" spans="4:4" x14ac:dyDescent="0.25">
      <c r="D779" s="159"/>
    </row>
    <row r="780" spans="4:4" x14ac:dyDescent="0.25">
      <c r="D780" s="159"/>
    </row>
    <row r="781" spans="4:4" x14ac:dyDescent="0.25">
      <c r="D781" s="159"/>
    </row>
    <row r="782" spans="4:4" x14ac:dyDescent="0.25">
      <c r="D782" s="159"/>
    </row>
    <row r="783" spans="4:4" x14ac:dyDescent="0.25">
      <c r="D783" s="159"/>
    </row>
    <row r="784" spans="4:4" x14ac:dyDescent="0.25">
      <c r="D784" s="159"/>
    </row>
    <row r="785" spans="4:4" x14ac:dyDescent="0.25">
      <c r="D785" s="159"/>
    </row>
    <row r="786" spans="4:4" x14ac:dyDescent="0.25">
      <c r="D786" s="159"/>
    </row>
    <row r="787" spans="4:4" x14ac:dyDescent="0.25">
      <c r="D787" s="159"/>
    </row>
    <row r="788" spans="4:4" x14ac:dyDescent="0.25">
      <c r="D788" s="159"/>
    </row>
    <row r="789" spans="4:4" x14ac:dyDescent="0.25">
      <c r="D789" s="159"/>
    </row>
    <row r="790" spans="4:4" x14ac:dyDescent="0.25">
      <c r="D790" s="159"/>
    </row>
    <row r="791" spans="4:4" x14ac:dyDescent="0.25">
      <c r="D791" s="159"/>
    </row>
    <row r="792" spans="4:4" x14ac:dyDescent="0.25">
      <c r="D792" s="159"/>
    </row>
    <row r="793" spans="4:4" x14ac:dyDescent="0.25">
      <c r="D793" s="159"/>
    </row>
    <row r="794" spans="4:4" x14ac:dyDescent="0.25">
      <c r="D794" s="159"/>
    </row>
    <row r="795" spans="4:4" x14ac:dyDescent="0.25">
      <c r="D795" s="159"/>
    </row>
    <row r="796" spans="4:4" x14ac:dyDescent="0.25">
      <c r="D796" s="159"/>
    </row>
    <row r="797" spans="4:4" x14ac:dyDescent="0.25">
      <c r="D797" s="159"/>
    </row>
    <row r="798" spans="4:4" x14ac:dyDescent="0.25">
      <c r="D798" s="159"/>
    </row>
    <row r="799" spans="4:4" x14ac:dyDescent="0.25">
      <c r="D799" s="159"/>
    </row>
    <row r="800" spans="4:4" x14ac:dyDescent="0.25">
      <c r="D800" s="159"/>
    </row>
    <row r="801" spans="4:4" x14ac:dyDescent="0.25">
      <c r="D801" s="159"/>
    </row>
    <row r="802" spans="4:4" x14ac:dyDescent="0.25">
      <c r="D802" s="159"/>
    </row>
    <row r="803" spans="4:4" x14ac:dyDescent="0.25">
      <c r="D803" s="159"/>
    </row>
    <row r="804" spans="4:4" x14ac:dyDescent="0.25">
      <c r="D804" s="159"/>
    </row>
    <row r="805" spans="4:4" x14ac:dyDescent="0.25">
      <c r="D805" s="159"/>
    </row>
    <row r="806" spans="4:4" x14ac:dyDescent="0.25">
      <c r="D806" s="159"/>
    </row>
    <row r="807" spans="4:4" x14ac:dyDescent="0.25">
      <c r="D807" s="159"/>
    </row>
    <row r="808" spans="4:4" x14ac:dyDescent="0.25">
      <c r="D808" s="159"/>
    </row>
    <row r="809" spans="4:4" x14ac:dyDescent="0.25">
      <c r="D809" s="159"/>
    </row>
    <row r="810" spans="4:4" x14ac:dyDescent="0.25">
      <c r="D810" s="159"/>
    </row>
    <row r="811" spans="4:4" x14ac:dyDescent="0.25">
      <c r="D811" s="159"/>
    </row>
    <row r="812" spans="4:4" x14ac:dyDescent="0.25">
      <c r="D812" s="159"/>
    </row>
    <row r="813" spans="4:4" x14ac:dyDescent="0.25">
      <c r="D813" s="159"/>
    </row>
    <row r="814" spans="4:4" x14ac:dyDescent="0.25">
      <c r="D814" s="159"/>
    </row>
    <row r="815" spans="4:4" x14ac:dyDescent="0.25">
      <c r="D815" s="159"/>
    </row>
    <row r="816" spans="4:4" x14ac:dyDescent="0.25">
      <c r="D816" s="159"/>
    </row>
    <row r="817" spans="4:4" x14ac:dyDescent="0.25">
      <c r="D817" s="159"/>
    </row>
    <row r="818" spans="4:4" x14ac:dyDescent="0.25">
      <c r="D818" s="159"/>
    </row>
    <row r="819" spans="4:4" x14ac:dyDescent="0.25">
      <c r="D819" s="159"/>
    </row>
    <row r="820" spans="4:4" x14ac:dyDescent="0.25">
      <c r="D820" s="159"/>
    </row>
    <row r="821" spans="4:4" x14ac:dyDescent="0.25">
      <c r="D821" s="159"/>
    </row>
    <row r="822" spans="4:4" x14ac:dyDescent="0.25">
      <c r="D822" s="159"/>
    </row>
    <row r="823" spans="4:4" x14ac:dyDescent="0.25">
      <c r="D823" s="159"/>
    </row>
    <row r="824" spans="4:4" x14ac:dyDescent="0.25">
      <c r="D824" s="159"/>
    </row>
    <row r="825" spans="4:4" x14ac:dyDescent="0.25">
      <c r="D825" s="159"/>
    </row>
    <row r="826" spans="4:4" x14ac:dyDescent="0.25">
      <c r="D826" s="159"/>
    </row>
    <row r="827" spans="4:4" x14ac:dyDescent="0.25">
      <c r="D827" s="159"/>
    </row>
    <row r="828" spans="4:4" x14ac:dyDescent="0.25">
      <c r="D828" s="159"/>
    </row>
    <row r="829" spans="4:4" x14ac:dyDescent="0.25">
      <c r="D829" s="159"/>
    </row>
    <row r="830" spans="4:4" x14ac:dyDescent="0.25">
      <c r="D830" s="159"/>
    </row>
    <row r="831" spans="4:4" x14ac:dyDescent="0.25">
      <c r="D831" s="159"/>
    </row>
    <row r="832" spans="4:4" x14ac:dyDescent="0.25">
      <c r="D832" s="159"/>
    </row>
    <row r="833" spans="4:4" x14ac:dyDescent="0.25">
      <c r="D833" s="159"/>
    </row>
    <row r="834" spans="4:4" x14ac:dyDescent="0.25">
      <c r="D834" s="159"/>
    </row>
    <row r="835" spans="4:4" x14ac:dyDescent="0.25">
      <c r="D835" s="159"/>
    </row>
    <row r="836" spans="4:4" x14ac:dyDescent="0.25">
      <c r="D836" s="159"/>
    </row>
    <row r="837" spans="4:4" x14ac:dyDescent="0.25">
      <c r="D837" s="159"/>
    </row>
    <row r="838" spans="4:4" x14ac:dyDescent="0.25">
      <c r="D838" s="159"/>
    </row>
    <row r="839" spans="4:4" x14ac:dyDescent="0.25">
      <c r="D839" s="159"/>
    </row>
    <row r="840" spans="4:4" x14ac:dyDescent="0.25">
      <c r="D840" s="159"/>
    </row>
    <row r="841" spans="4:4" x14ac:dyDescent="0.25">
      <c r="D841" s="159"/>
    </row>
    <row r="842" spans="4:4" x14ac:dyDescent="0.25">
      <c r="D842" s="159"/>
    </row>
    <row r="843" spans="4:4" x14ac:dyDescent="0.25">
      <c r="D843" s="159"/>
    </row>
    <row r="844" spans="4:4" x14ac:dyDescent="0.25">
      <c r="D844" s="159"/>
    </row>
    <row r="845" spans="4:4" x14ac:dyDescent="0.25">
      <c r="D845" s="159"/>
    </row>
    <row r="846" spans="4:4" x14ac:dyDescent="0.25">
      <c r="D846" s="159"/>
    </row>
    <row r="847" spans="4:4" x14ac:dyDescent="0.25">
      <c r="D847" s="159"/>
    </row>
    <row r="848" spans="4:4" x14ac:dyDescent="0.25">
      <c r="D848" s="159"/>
    </row>
    <row r="849" spans="4:4" x14ac:dyDescent="0.25">
      <c r="D849" s="159"/>
    </row>
    <row r="850" spans="4:4" x14ac:dyDescent="0.25">
      <c r="D850" s="159"/>
    </row>
    <row r="851" spans="4:4" x14ac:dyDescent="0.25">
      <c r="D851" s="159"/>
    </row>
    <row r="852" spans="4:4" x14ac:dyDescent="0.25">
      <c r="D852" s="159"/>
    </row>
    <row r="853" spans="4:4" x14ac:dyDescent="0.25">
      <c r="D853" s="159"/>
    </row>
    <row r="854" spans="4:4" x14ac:dyDescent="0.25">
      <c r="D854" s="159"/>
    </row>
    <row r="855" spans="4:4" x14ac:dyDescent="0.25">
      <c r="D855" s="159"/>
    </row>
    <row r="856" spans="4:4" x14ac:dyDescent="0.25">
      <c r="D856" s="159"/>
    </row>
    <row r="857" spans="4:4" x14ac:dyDescent="0.25">
      <c r="D857" s="159"/>
    </row>
    <row r="858" spans="4:4" x14ac:dyDescent="0.25">
      <c r="D858" s="159"/>
    </row>
    <row r="859" spans="4:4" x14ac:dyDescent="0.25">
      <c r="D859" s="159"/>
    </row>
    <row r="860" spans="4:4" x14ac:dyDescent="0.25">
      <c r="D860" s="159"/>
    </row>
    <row r="861" spans="4:4" x14ac:dyDescent="0.25">
      <c r="D861" s="159"/>
    </row>
    <row r="862" spans="4:4" x14ac:dyDescent="0.25">
      <c r="D862" s="159"/>
    </row>
    <row r="863" spans="4:4" x14ac:dyDescent="0.25">
      <c r="D863" s="159"/>
    </row>
    <row r="864" spans="4:4" x14ac:dyDescent="0.25">
      <c r="D864" s="159"/>
    </row>
    <row r="865" spans="4:4" x14ac:dyDescent="0.25">
      <c r="D865" s="159"/>
    </row>
    <row r="866" spans="4:4" x14ac:dyDescent="0.25">
      <c r="D866" s="159"/>
    </row>
    <row r="867" spans="4:4" x14ac:dyDescent="0.25">
      <c r="D867" s="159"/>
    </row>
    <row r="868" spans="4:4" x14ac:dyDescent="0.25">
      <c r="D868" s="159"/>
    </row>
    <row r="869" spans="4:4" x14ac:dyDescent="0.25">
      <c r="D869" s="159"/>
    </row>
    <row r="870" spans="4:4" x14ac:dyDescent="0.25">
      <c r="D870" s="159"/>
    </row>
    <row r="871" spans="4:4" x14ac:dyDescent="0.25">
      <c r="D871" s="159"/>
    </row>
    <row r="872" spans="4:4" x14ac:dyDescent="0.25">
      <c r="D872" s="159"/>
    </row>
    <row r="873" spans="4:4" x14ac:dyDescent="0.25">
      <c r="D873" s="159"/>
    </row>
    <row r="874" spans="4:4" x14ac:dyDescent="0.25">
      <c r="D874" s="159"/>
    </row>
    <row r="875" spans="4:4" x14ac:dyDescent="0.25">
      <c r="D875" s="159"/>
    </row>
    <row r="876" spans="4:4" x14ac:dyDescent="0.25">
      <c r="D876" s="159"/>
    </row>
    <row r="877" spans="4:4" x14ac:dyDescent="0.25">
      <c r="D877" s="159"/>
    </row>
    <row r="878" spans="4:4" x14ac:dyDescent="0.25">
      <c r="D878" s="159"/>
    </row>
    <row r="879" spans="4:4" x14ac:dyDescent="0.25">
      <c r="D879" s="159"/>
    </row>
    <row r="880" spans="4:4" x14ac:dyDescent="0.25">
      <c r="D880" s="159"/>
    </row>
    <row r="881" spans="4:4" x14ac:dyDescent="0.25">
      <c r="D881" s="159"/>
    </row>
    <row r="882" spans="4:4" x14ac:dyDescent="0.25">
      <c r="D882" s="159"/>
    </row>
    <row r="883" spans="4:4" x14ac:dyDescent="0.25">
      <c r="D883" s="159"/>
    </row>
    <row r="884" spans="4:4" x14ac:dyDescent="0.25">
      <c r="D884" s="159"/>
    </row>
    <row r="885" spans="4:4" x14ac:dyDescent="0.25">
      <c r="D885" s="159"/>
    </row>
    <row r="886" spans="4:4" x14ac:dyDescent="0.25">
      <c r="D886" s="159"/>
    </row>
    <row r="887" spans="4:4" x14ac:dyDescent="0.25">
      <c r="D887" s="159"/>
    </row>
    <row r="888" spans="4:4" x14ac:dyDescent="0.25">
      <c r="D888" s="159"/>
    </row>
    <row r="889" spans="4:4" x14ac:dyDescent="0.25">
      <c r="D889" s="159"/>
    </row>
    <row r="890" spans="4:4" x14ac:dyDescent="0.25">
      <c r="D890" s="159"/>
    </row>
    <row r="891" spans="4:4" x14ac:dyDescent="0.25">
      <c r="D891" s="159"/>
    </row>
    <row r="892" spans="4:4" x14ac:dyDescent="0.25">
      <c r="D892" s="159"/>
    </row>
    <row r="893" spans="4:4" x14ac:dyDescent="0.25">
      <c r="D893" s="159"/>
    </row>
    <row r="894" spans="4:4" x14ac:dyDescent="0.25">
      <c r="D894" s="159"/>
    </row>
    <row r="895" spans="4:4" x14ac:dyDescent="0.25">
      <c r="D895" s="159"/>
    </row>
    <row r="896" spans="4:4" x14ac:dyDescent="0.25">
      <c r="D896" s="159"/>
    </row>
    <row r="897" spans="4:4" x14ac:dyDescent="0.25">
      <c r="D897" s="159"/>
    </row>
    <row r="898" spans="4:4" x14ac:dyDescent="0.25">
      <c r="D898" s="159"/>
    </row>
    <row r="899" spans="4:4" x14ac:dyDescent="0.25">
      <c r="D899" s="159"/>
    </row>
    <row r="900" spans="4:4" x14ac:dyDescent="0.25">
      <c r="D900" s="159"/>
    </row>
    <row r="901" spans="4:4" x14ac:dyDescent="0.25">
      <c r="D901" s="159"/>
    </row>
    <row r="902" spans="4:4" x14ac:dyDescent="0.25">
      <c r="D902" s="159"/>
    </row>
    <row r="903" spans="4:4" x14ac:dyDescent="0.25">
      <c r="D903" s="159"/>
    </row>
    <row r="904" spans="4:4" x14ac:dyDescent="0.25">
      <c r="D904" s="159"/>
    </row>
    <row r="905" spans="4:4" x14ac:dyDescent="0.25">
      <c r="D905" s="159"/>
    </row>
    <row r="906" spans="4:4" x14ac:dyDescent="0.25">
      <c r="D906" s="159"/>
    </row>
    <row r="907" spans="4:4" x14ac:dyDescent="0.25">
      <c r="D907" s="159"/>
    </row>
    <row r="908" spans="4:4" x14ac:dyDescent="0.25">
      <c r="D908" s="159"/>
    </row>
    <row r="909" spans="4:4" x14ac:dyDescent="0.25">
      <c r="D909" s="159"/>
    </row>
    <row r="910" spans="4:4" x14ac:dyDescent="0.25">
      <c r="D910" s="159"/>
    </row>
    <row r="911" spans="4:4" x14ac:dyDescent="0.25">
      <c r="D911" s="159"/>
    </row>
    <row r="912" spans="4:4" x14ac:dyDescent="0.25">
      <c r="D912" s="159"/>
    </row>
    <row r="913" spans="4:4" x14ac:dyDescent="0.25">
      <c r="D913" s="159"/>
    </row>
    <row r="914" spans="4:4" x14ac:dyDescent="0.25">
      <c r="D914" s="159"/>
    </row>
    <row r="915" spans="4:4" x14ac:dyDescent="0.25">
      <c r="D915" s="159"/>
    </row>
    <row r="916" spans="4:4" x14ac:dyDescent="0.25">
      <c r="D916" s="159"/>
    </row>
    <row r="917" spans="4:4" x14ac:dyDescent="0.25">
      <c r="D917" s="159"/>
    </row>
    <row r="918" spans="4:4" x14ac:dyDescent="0.25">
      <c r="D918" s="159"/>
    </row>
    <row r="919" spans="4:4" x14ac:dyDescent="0.25">
      <c r="D919" s="159"/>
    </row>
    <row r="920" spans="4:4" x14ac:dyDescent="0.25">
      <c r="D920" s="159"/>
    </row>
    <row r="921" spans="4:4" x14ac:dyDescent="0.25">
      <c r="D921" s="159"/>
    </row>
    <row r="922" spans="4:4" x14ac:dyDescent="0.25">
      <c r="D922" s="159"/>
    </row>
    <row r="923" spans="4:4" x14ac:dyDescent="0.25">
      <c r="D923" s="159"/>
    </row>
    <row r="924" spans="4:4" x14ac:dyDescent="0.25">
      <c r="D924" s="159"/>
    </row>
    <row r="925" spans="4:4" x14ac:dyDescent="0.25">
      <c r="D925" s="159"/>
    </row>
    <row r="926" spans="4:4" x14ac:dyDescent="0.25">
      <c r="D926" s="159"/>
    </row>
    <row r="927" spans="4:4" x14ac:dyDescent="0.25">
      <c r="D927" s="159"/>
    </row>
    <row r="928" spans="4:4" x14ac:dyDescent="0.25">
      <c r="D928" s="159"/>
    </row>
    <row r="929" spans="4:4" x14ac:dyDescent="0.25">
      <c r="D929" s="159"/>
    </row>
    <row r="930" spans="4:4" x14ac:dyDescent="0.25">
      <c r="D930" s="159"/>
    </row>
    <row r="931" spans="4:4" x14ac:dyDescent="0.25">
      <c r="D931" s="159"/>
    </row>
    <row r="932" spans="4:4" x14ac:dyDescent="0.25">
      <c r="D932" s="159"/>
    </row>
    <row r="933" spans="4:4" x14ac:dyDescent="0.25">
      <c r="D933" s="159"/>
    </row>
    <row r="934" spans="4:4" x14ac:dyDescent="0.25">
      <c r="D934" s="159"/>
    </row>
    <row r="935" spans="4:4" x14ac:dyDescent="0.25">
      <c r="D935" s="159"/>
    </row>
    <row r="936" spans="4:4" x14ac:dyDescent="0.25">
      <c r="D936" s="159"/>
    </row>
    <row r="937" spans="4:4" x14ac:dyDescent="0.25">
      <c r="D937" s="159"/>
    </row>
    <row r="938" spans="4:4" x14ac:dyDescent="0.25">
      <c r="D938" s="159"/>
    </row>
    <row r="939" spans="4:4" x14ac:dyDescent="0.25">
      <c r="D939" s="159"/>
    </row>
    <row r="940" spans="4:4" x14ac:dyDescent="0.25">
      <c r="D940" s="159"/>
    </row>
    <row r="941" spans="4:4" x14ac:dyDescent="0.25">
      <c r="D941" s="159"/>
    </row>
    <row r="942" spans="4:4" x14ac:dyDescent="0.25">
      <c r="D942" s="159"/>
    </row>
    <row r="943" spans="4:4" x14ac:dyDescent="0.25">
      <c r="D943" s="159"/>
    </row>
    <row r="944" spans="4:4" x14ac:dyDescent="0.25">
      <c r="D944" s="159"/>
    </row>
    <row r="945" spans="4:4" x14ac:dyDescent="0.25">
      <c r="D945" s="159"/>
    </row>
    <row r="946" spans="4:4" x14ac:dyDescent="0.25">
      <c r="D946" s="159"/>
    </row>
    <row r="947" spans="4:4" x14ac:dyDescent="0.25">
      <c r="D947" s="159"/>
    </row>
    <row r="948" spans="4:4" x14ac:dyDescent="0.25">
      <c r="D948" s="159"/>
    </row>
    <row r="949" spans="4:4" x14ac:dyDescent="0.25">
      <c r="D949" s="159"/>
    </row>
    <row r="950" spans="4:4" x14ac:dyDescent="0.25">
      <c r="D950" s="159"/>
    </row>
    <row r="951" spans="4:4" x14ac:dyDescent="0.25">
      <c r="D951" s="159"/>
    </row>
    <row r="952" spans="4:4" x14ac:dyDescent="0.25">
      <c r="D952" s="159"/>
    </row>
    <row r="953" spans="4:4" x14ac:dyDescent="0.25">
      <c r="D953" s="159"/>
    </row>
    <row r="954" spans="4:4" x14ac:dyDescent="0.25">
      <c r="D954" s="159"/>
    </row>
    <row r="955" spans="4:4" x14ac:dyDescent="0.25">
      <c r="D955" s="159"/>
    </row>
    <row r="956" spans="4:4" x14ac:dyDescent="0.25">
      <c r="D956" s="159"/>
    </row>
    <row r="957" spans="4:4" x14ac:dyDescent="0.25">
      <c r="D957" s="159"/>
    </row>
    <row r="958" spans="4:4" x14ac:dyDescent="0.25">
      <c r="D958" s="159"/>
    </row>
    <row r="959" spans="4:4" x14ac:dyDescent="0.25">
      <c r="D959" s="159"/>
    </row>
    <row r="960" spans="4:4" x14ac:dyDescent="0.25">
      <c r="D960" s="159"/>
    </row>
    <row r="961" spans="4:4" x14ac:dyDescent="0.25">
      <c r="D961" s="159"/>
    </row>
    <row r="962" spans="4:4" x14ac:dyDescent="0.25">
      <c r="D962" s="159"/>
    </row>
    <row r="963" spans="4:4" x14ac:dyDescent="0.25">
      <c r="D963" s="159"/>
    </row>
    <row r="964" spans="4:4" x14ac:dyDescent="0.25">
      <c r="D964" s="159"/>
    </row>
    <row r="965" spans="4:4" x14ac:dyDescent="0.25">
      <c r="D965" s="159"/>
    </row>
    <row r="966" spans="4:4" x14ac:dyDescent="0.25">
      <c r="D966" s="159"/>
    </row>
    <row r="967" spans="4:4" x14ac:dyDescent="0.25">
      <c r="D967" s="159"/>
    </row>
    <row r="968" spans="4:4" x14ac:dyDescent="0.25">
      <c r="D968" s="159"/>
    </row>
    <row r="969" spans="4:4" x14ac:dyDescent="0.25">
      <c r="D969" s="159"/>
    </row>
    <row r="970" spans="4:4" x14ac:dyDescent="0.25">
      <c r="D970" s="159"/>
    </row>
    <row r="971" spans="4:4" x14ac:dyDescent="0.25">
      <c r="D971" s="159"/>
    </row>
    <row r="972" spans="4:4" x14ac:dyDescent="0.25">
      <c r="D972" s="159"/>
    </row>
    <row r="973" spans="4:4" x14ac:dyDescent="0.25">
      <c r="D973" s="159"/>
    </row>
    <row r="974" spans="4:4" x14ac:dyDescent="0.25">
      <c r="D974" s="159"/>
    </row>
    <row r="975" spans="4:4" x14ac:dyDescent="0.25">
      <c r="D975" s="159"/>
    </row>
    <row r="976" spans="4:4" x14ac:dyDescent="0.25">
      <c r="D976" s="159"/>
    </row>
    <row r="977" spans="4:4" x14ac:dyDescent="0.25">
      <c r="D977" s="159"/>
    </row>
    <row r="978" spans="4:4" x14ac:dyDescent="0.25">
      <c r="D978" s="159"/>
    </row>
    <row r="979" spans="4:4" x14ac:dyDescent="0.25">
      <c r="D979" s="159"/>
    </row>
    <row r="980" spans="4:4" x14ac:dyDescent="0.25">
      <c r="D980" s="159"/>
    </row>
    <row r="981" spans="4:4" x14ac:dyDescent="0.25">
      <c r="D981" s="159"/>
    </row>
    <row r="982" spans="4:4" x14ac:dyDescent="0.25">
      <c r="D982" s="159"/>
    </row>
    <row r="983" spans="4:4" x14ac:dyDescent="0.25">
      <c r="D983" s="159"/>
    </row>
    <row r="984" spans="4:4" x14ac:dyDescent="0.25">
      <c r="D984" s="159"/>
    </row>
    <row r="985" spans="4:4" x14ac:dyDescent="0.25">
      <c r="D985" s="159"/>
    </row>
    <row r="986" spans="4:4" x14ac:dyDescent="0.25">
      <c r="D986" s="159"/>
    </row>
    <row r="987" spans="4:4" x14ac:dyDescent="0.25">
      <c r="D987" s="159"/>
    </row>
    <row r="988" spans="4:4" x14ac:dyDescent="0.25">
      <c r="D988" s="159"/>
    </row>
    <row r="989" spans="4:4" x14ac:dyDescent="0.25">
      <c r="D989" s="159"/>
    </row>
    <row r="990" spans="4:4" x14ac:dyDescent="0.25">
      <c r="D990" s="159"/>
    </row>
    <row r="991" spans="4:4" x14ac:dyDescent="0.25">
      <c r="D991" s="159"/>
    </row>
    <row r="992" spans="4:4" x14ac:dyDescent="0.25">
      <c r="D992" s="159"/>
    </row>
    <row r="993" spans="4:4" x14ac:dyDescent="0.25">
      <c r="D993" s="159"/>
    </row>
    <row r="994" spans="4:4" x14ac:dyDescent="0.25">
      <c r="D994" s="159"/>
    </row>
    <row r="995" spans="4:4" x14ac:dyDescent="0.25">
      <c r="D995" s="159"/>
    </row>
    <row r="996" spans="4:4" x14ac:dyDescent="0.25">
      <c r="D996" s="159"/>
    </row>
    <row r="997" spans="4:4" x14ac:dyDescent="0.25">
      <c r="D997" s="159"/>
    </row>
    <row r="998" spans="4:4" x14ac:dyDescent="0.25">
      <c r="D998" s="159"/>
    </row>
    <row r="999" spans="4:4" x14ac:dyDescent="0.25">
      <c r="D999" s="159"/>
    </row>
    <row r="1000" spans="4:4" x14ac:dyDescent="0.25">
      <c r="D1000" s="159"/>
    </row>
    <row r="1001" spans="4:4" x14ac:dyDescent="0.25">
      <c r="D1001" s="159"/>
    </row>
    <row r="1002" spans="4:4" x14ac:dyDescent="0.25">
      <c r="D1002" s="159"/>
    </row>
    <row r="1003" spans="4:4" x14ac:dyDescent="0.25">
      <c r="D1003" s="159"/>
    </row>
    <row r="1004" spans="4:4" x14ac:dyDescent="0.25">
      <c r="D1004" s="159"/>
    </row>
    <row r="1005" spans="4:4" x14ac:dyDescent="0.25">
      <c r="D1005" s="159"/>
    </row>
    <row r="1006" spans="4:4" x14ac:dyDescent="0.25">
      <c r="D1006" s="159"/>
    </row>
    <row r="1007" spans="4:4" x14ac:dyDescent="0.25">
      <c r="D1007" s="159"/>
    </row>
    <row r="1008" spans="4:4" x14ac:dyDescent="0.25">
      <c r="D1008" s="159"/>
    </row>
    <row r="1009" spans="4:4" x14ac:dyDescent="0.25">
      <c r="D1009" s="159"/>
    </row>
    <row r="1010" spans="4:4" x14ac:dyDescent="0.25">
      <c r="D1010" s="159"/>
    </row>
    <row r="1011" spans="4:4" x14ac:dyDescent="0.25">
      <c r="D1011" s="159"/>
    </row>
    <row r="1012" spans="4:4" x14ac:dyDescent="0.25">
      <c r="D1012" s="159"/>
    </row>
    <row r="1013" spans="4:4" x14ac:dyDescent="0.25">
      <c r="D1013" s="159"/>
    </row>
    <row r="1014" spans="4:4" x14ac:dyDescent="0.25">
      <c r="D1014" s="159"/>
    </row>
    <row r="1015" spans="4:4" x14ac:dyDescent="0.25">
      <c r="D1015" s="159"/>
    </row>
    <row r="1016" spans="4:4" x14ac:dyDescent="0.25">
      <c r="D1016" s="159"/>
    </row>
    <row r="1017" spans="4:4" x14ac:dyDescent="0.25">
      <c r="D1017" s="159"/>
    </row>
    <row r="1018" spans="4:4" x14ac:dyDescent="0.25">
      <c r="D1018" s="159"/>
    </row>
    <row r="1019" spans="4:4" x14ac:dyDescent="0.25">
      <c r="D1019" s="159"/>
    </row>
    <row r="1020" spans="4:4" x14ac:dyDescent="0.25">
      <c r="D1020" s="159"/>
    </row>
    <row r="1021" spans="4:4" x14ac:dyDescent="0.25">
      <c r="D1021" s="159"/>
    </row>
    <row r="1022" spans="4:4" x14ac:dyDescent="0.25">
      <c r="D1022" s="159"/>
    </row>
    <row r="1023" spans="4:4" x14ac:dyDescent="0.25">
      <c r="D1023" s="159"/>
    </row>
    <row r="1024" spans="4:4" x14ac:dyDescent="0.25">
      <c r="D1024" s="159"/>
    </row>
    <row r="1025" spans="4:4" x14ac:dyDescent="0.25">
      <c r="D1025" s="159"/>
    </row>
    <row r="1026" spans="4:4" x14ac:dyDescent="0.25">
      <c r="D1026" s="159"/>
    </row>
    <row r="1027" spans="4:4" x14ac:dyDescent="0.25">
      <c r="D1027" s="159"/>
    </row>
    <row r="1028" spans="4:4" x14ac:dyDescent="0.25">
      <c r="D1028" s="159"/>
    </row>
    <row r="1029" spans="4:4" x14ac:dyDescent="0.25">
      <c r="D1029" s="159"/>
    </row>
    <row r="1030" spans="4:4" x14ac:dyDescent="0.25">
      <c r="D1030" s="159"/>
    </row>
    <row r="1031" spans="4:4" x14ac:dyDescent="0.25">
      <c r="D1031" s="159"/>
    </row>
    <row r="1032" spans="4:4" x14ac:dyDescent="0.25">
      <c r="D1032" s="159"/>
    </row>
    <row r="1033" spans="4:4" x14ac:dyDescent="0.25">
      <c r="D1033" s="159"/>
    </row>
    <row r="1034" spans="4:4" x14ac:dyDescent="0.25">
      <c r="D1034" s="159"/>
    </row>
    <row r="1035" spans="4:4" x14ac:dyDescent="0.25">
      <c r="D1035" s="159"/>
    </row>
    <row r="1036" spans="4:4" x14ac:dyDescent="0.25">
      <c r="D1036" s="159"/>
    </row>
    <row r="1037" spans="4:4" x14ac:dyDescent="0.25">
      <c r="D1037" s="159"/>
    </row>
    <row r="1038" spans="4:4" x14ac:dyDescent="0.25">
      <c r="D1038" s="159"/>
    </row>
    <row r="1039" spans="4:4" x14ac:dyDescent="0.25">
      <c r="D1039" s="159"/>
    </row>
    <row r="1040" spans="4:4" x14ac:dyDescent="0.25">
      <c r="D1040" s="159"/>
    </row>
    <row r="1041" spans="4:4" x14ac:dyDescent="0.25">
      <c r="D1041" s="159"/>
    </row>
    <row r="1042" spans="4:4" x14ac:dyDescent="0.25">
      <c r="D1042" s="159"/>
    </row>
    <row r="1043" spans="4:4" x14ac:dyDescent="0.25">
      <c r="D1043" s="159"/>
    </row>
    <row r="1044" spans="4:4" x14ac:dyDescent="0.25">
      <c r="D1044" s="159"/>
    </row>
    <row r="1045" spans="4:4" x14ac:dyDescent="0.25">
      <c r="D1045" s="159"/>
    </row>
    <row r="1046" spans="4:4" x14ac:dyDescent="0.25">
      <c r="D1046" s="159"/>
    </row>
    <row r="1047" spans="4:4" x14ac:dyDescent="0.25">
      <c r="D1047" s="159"/>
    </row>
    <row r="1048" spans="4:4" x14ac:dyDescent="0.25">
      <c r="D1048" s="159"/>
    </row>
    <row r="1049" spans="4:4" x14ac:dyDescent="0.25">
      <c r="D1049" s="159"/>
    </row>
    <row r="1050" spans="4:4" x14ac:dyDescent="0.25">
      <c r="D1050" s="159"/>
    </row>
    <row r="1051" spans="4:4" x14ac:dyDescent="0.25">
      <c r="D1051" s="159"/>
    </row>
    <row r="1052" spans="4:4" x14ac:dyDescent="0.25">
      <c r="D1052" s="159"/>
    </row>
    <row r="1053" spans="4:4" x14ac:dyDescent="0.25">
      <c r="D1053" s="159"/>
    </row>
    <row r="1054" spans="4:4" x14ac:dyDescent="0.25">
      <c r="D1054" s="159"/>
    </row>
    <row r="1055" spans="4:4" x14ac:dyDescent="0.25">
      <c r="D1055" s="159"/>
    </row>
    <row r="1056" spans="4:4" x14ac:dyDescent="0.25">
      <c r="D1056" s="159"/>
    </row>
    <row r="1057" spans="4:4" x14ac:dyDescent="0.25">
      <c r="D1057" s="159"/>
    </row>
    <row r="1058" spans="4:4" x14ac:dyDescent="0.25">
      <c r="D1058" s="159"/>
    </row>
    <row r="1059" spans="4:4" x14ac:dyDescent="0.25">
      <c r="D1059" s="159"/>
    </row>
    <row r="1060" spans="4:4" x14ac:dyDescent="0.25">
      <c r="D1060" s="159"/>
    </row>
    <row r="1061" spans="4:4" x14ac:dyDescent="0.25">
      <c r="D1061" s="159"/>
    </row>
    <row r="1062" spans="4:4" x14ac:dyDescent="0.25">
      <c r="D1062" s="159"/>
    </row>
    <row r="1063" spans="4:4" x14ac:dyDescent="0.25">
      <c r="D1063" s="159"/>
    </row>
    <row r="1064" spans="4:4" x14ac:dyDescent="0.25">
      <c r="D1064" s="159"/>
    </row>
    <row r="1065" spans="4:4" x14ac:dyDescent="0.25">
      <c r="D1065" s="159"/>
    </row>
    <row r="1066" spans="4:4" x14ac:dyDescent="0.25">
      <c r="D1066" s="159"/>
    </row>
    <row r="1067" spans="4:4" x14ac:dyDescent="0.25">
      <c r="D1067" s="159"/>
    </row>
    <row r="1068" spans="4:4" x14ac:dyDescent="0.25">
      <c r="D1068" s="159"/>
    </row>
    <row r="1069" spans="4:4" x14ac:dyDescent="0.25">
      <c r="D1069" s="159"/>
    </row>
    <row r="1070" spans="4:4" x14ac:dyDescent="0.25">
      <c r="D1070" s="159"/>
    </row>
    <row r="1071" spans="4:4" x14ac:dyDescent="0.25">
      <c r="D1071" s="159"/>
    </row>
    <row r="1072" spans="4:4" x14ac:dyDescent="0.25">
      <c r="D1072" s="159"/>
    </row>
    <row r="1073" spans="4:4" x14ac:dyDescent="0.25">
      <c r="D1073" s="159"/>
    </row>
    <row r="1074" spans="4:4" x14ac:dyDescent="0.25">
      <c r="D1074" s="159"/>
    </row>
    <row r="1075" spans="4:4" x14ac:dyDescent="0.25">
      <c r="D1075" s="159"/>
    </row>
    <row r="1076" spans="4:4" x14ac:dyDescent="0.25">
      <c r="D1076" s="159"/>
    </row>
    <row r="1077" spans="4:4" x14ac:dyDescent="0.25">
      <c r="D1077" s="159"/>
    </row>
    <row r="1078" spans="4:4" x14ac:dyDescent="0.25">
      <c r="D1078" s="159"/>
    </row>
    <row r="1079" spans="4:4" x14ac:dyDescent="0.25">
      <c r="D1079" s="159"/>
    </row>
    <row r="1080" spans="4:4" x14ac:dyDescent="0.25">
      <c r="D1080" s="159"/>
    </row>
    <row r="1081" spans="4:4" x14ac:dyDescent="0.25">
      <c r="D1081" s="159"/>
    </row>
    <row r="1082" spans="4:4" x14ac:dyDescent="0.25">
      <c r="D1082" s="159"/>
    </row>
    <row r="1083" spans="4:4" x14ac:dyDescent="0.25">
      <c r="D1083" s="159"/>
    </row>
    <row r="1084" spans="4:4" x14ac:dyDescent="0.25">
      <c r="D1084" s="159"/>
    </row>
    <row r="1085" spans="4:4" x14ac:dyDescent="0.25">
      <c r="D1085" s="159"/>
    </row>
    <row r="1086" spans="4:4" x14ac:dyDescent="0.25">
      <c r="D1086" s="159"/>
    </row>
    <row r="1087" spans="4:4" x14ac:dyDescent="0.25">
      <c r="D1087" s="159"/>
    </row>
    <row r="1088" spans="4:4" x14ac:dyDescent="0.25">
      <c r="D1088" s="159"/>
    </row>
    <row r="1089" spans="4:4" x14ac:dyDescent="0.25">
      <c r="D1089" s="159"/>
    </row>
    <row r="1090" spans="4:4" x14ac:dyDescent="0.25">
      <c r="D1090" s="159"/>
    </row>
    <row r="1091" spans="4:4" x14ac:dyDescent="0.25">
      <c r="D1091" s="159"/>
    </row>
    <row r="1092" spans="4:4" x14ac:dyDescent="0.25">
      <c r="D1092" s="159"/>
    </row>
    <row r="1093" spans="4:4" x14ac:dyDescent="0.25">
      <c r="D1093" s="159"/>
    </row>
    <row r="1094" spans="4:4" x14ac:dyDescent="0.25">
      <c r="D1094" s="159"/>
    </row>
    <row r="1095" spans="4:4" x14ac:dyDescent="0.25">
      <c r="D1095" s="159"/>
    </row>
    <row r="1096" spans="4:4" x14ac:dyDescent="0.25">
      <c r="D1096" s="159"/>
    </row>
    <row r="1097" spans="4:4" x14ac:dyDescent="0.25">
      <c r="D1097" s="159"/>
    </row>
    <row r="1098" spans="4:4" x14ac:dyDescent="0.25">
      <c r="D1098" s="159"/>
    </row>
    <row r="1099" spans="4:4" x14ac:dyDescent="0.25">
      <c r="D1099" s="159"/>
    </row>
    <row r="1100" spans="4:4" x14ac:dyDescent="0.25">
      <c r="D1100" s="159"/>
    </row>
    <row r="1101" spans="4:4" x14ac:dyDescent="0.25">
      <c r="D1101" s="159"/>
    </row>
    <row r="1102" spans="4:4" x14ac:dyDescent="0.25">
      <c r="D1102" s="159"/>
    </row>
    <row r="1103" spans="4:4" x14ac:dyDescent="0.25">
      <c r="D1103" s="159"/>
    </row>
    <row r="1104" spans="4:4" x14ac:dyDescent="0.25">
      <c r="D1104" s="159"/>
    </row>
    <row r="1105" spans="4:4" x14ac:dyDescent="0.25">
      <c r="D1105" s="159"/>
    </row>
    <row r="1106" spans="4:4" x14ac:dyDescent="0.25">
      <c r="D1106" s="159"/>
    </row>
    <row r="1107" spans="4:4" x14ac:dyDescent="0.25">
      <c r="D1107" s="159"/>
    </row>
    <row r="1108" spans="4:4" x14ac:dyDescent="0.25">
      <c r="D1108" s="159"/>
    </row>
    <row r="1109" spans="4:4" x14ac:dyDescent="0.25">
      <c r="D1109" s="159"/>
    </row>
    <row r="1110" spans="4:4" x14ac:dyDescent="0.25">
      <c r="D1110" s="159"/>
    </row>
    <row r="1111" spans="4:4" x14ac:dyDescent="0.25">
      <c r="D1111" s="159"/>
    </row>
    <row r="1112" spans="4:4" x14ac:dyDescent="0.25">
      <c r="D1112" s="159"/>
    </row>
    <row r="1113" spans="4:4" x14ac:dyDescent="0.25">
      <c r="D1113" s="159"/>
    </row>
    <row r="1114" spans="4:4" x14ac:dyDescent="0.25">
      <c r="D1114" s="159"/>
    </row>
    <row r="1115" spans="4:4" x14ac:dyDescent="0.25">
      <c r="D1115" s="159"/>
    </row>
    <row r="1116" spans="4:4" x14ac:dyDescent="0.25">
      <c r="D1116" s="159"/>
    </row>
    <row r="1117" spans="4:4" x14ac:dyDescent="0.25">
      <c r="D1117" s="159"/>
    </row>
    <row r="1118" spans="4:4" x14ac:dyDescent="0.25">
      <c r="D1118" s="159"/>
    </row>
    <row r="1119" spans="4:4" x14ac:dyDescent="0.25">
      <c r="D1119" s="159"/>
    </row>
    <row r="1120" spans="4:4" x14ac:dyDescent="0.25">
      <c r="D1120" s="159"/>
    </row>
    <row r="1121" spans="4:4" x14ac:dyDescent="0.25">
      <c r="D1121" s="159"/>
    </row>
    <row r="1122" spans="4:4" x14ac:dyDescent="0.25">
      <c r="D1122" s="159"/>
    </row>
    <row r="1123" spans="4:4" x14ac:dyDescent="0.25">
      <c r="D1123" s="159"/>
    </row>
    <row r="1124" spans="4:4" x14ac:dyDescent="0.25">
      <c r="D1124" s="159"/>
    </row>
    <row r="1125" spans="4:4" x14ac:dyDescent="0.25">
      <c r="D1125" s="159"/>
    </row>
    <row r="1126" spans="4:4" x14ac:dyDescent="0.25">
      <c r="D1126" s="159"/>
    </row>
    <row r="1127" spans="4:4" x14ac:dyDescent="0.25">
      <c r="D1127" s="159"/>
    </row>
    <row r="1128" spans="4:4" x14ac:dyDescent="0.25">
      <c r="D1128" s="159"/>
    </row>
    <row r="1129" spans="4:4" x14ac:dyDescent="0.25">
      <c r="D1129" s="159"/>
    </row>
    <row r="1130" spans="4:4" x14ac:dyDescent="0.25">
      <c r="D1130" s="159"/>
    </row>
    <row r="1131" spans="4:4" x14ac:dyDescent="0.25">
      <c r="D1131" s="159"/>
    </row>
    <row r="1132" spans="4:4" x14ac:dyDescent="0.25">
      <c r="D1132" s="159"/>
    </row>
    <row r="1133" spans="4:4" x14ac:dyDescent="0.25">
      <c r="D1133" s="159"/>
    </row>
    <row r="1134" spans="4:4" x14ac:dyDescent="0.25">
      <c r="D1134" s="159"/>
    </row>
    <row r="1135" spans="4:4" x14ac:dyDescent="0.25">
      <c r="D1135" s="159"/>
    </row>
    <row r="1136" spans="4:4" x14ac:dyDescent="0.25">
      <c r="D1136" s="159"/>
    </row>
    <row r="1137" spans="4:4" x14ac:dyDescent="0.25">
      <c r="D1137" s="159"/>
    </row>
    <row r="1138" spans="4:4" x14ac:dyDescent="0.25">
      <c r="D1138" s="159"/>
    </row>
    <row r="1139" spans="4:4" x14ac:dyDescent="0.25">
      <c r="D1139" s="159"/>
    </row>
    <row r="1140" spans="4:4" x14ac:dyDescent="0.25">
      <c r="D1140" s="159"/>
    </row>
    <row r="1141" spans="4:4" x14ac:dyDescent="0.25">
      <c r="D1141" s="159"/>
    </row>
    <row r="1142" spans="4:4" x14ac:dyDescent="0.25">
      <c r="D1142" s="159"/>
    </row>
    <row r="1143" spans="4:4" x14ac:dyDescent="0.25">
      <c r="D1143" s="159"/>
    </row>
    <row r="1144" spans="4:4" x14ac:dyDescent="0.25">
      <c r="D1144" s="159"/>
    </row>
    <row r="1145" spans="4:4" x14ac:dyDescent="0.25">
      <c r="D1145" s="159"/>
    </row>
    <row r="1146" spans="4:4" x14ac:dyDescent="0.25">
      <c r="D1146" s="159"/>
    </row>
    <row r="1147" spans="4:4" x14ac:dyDescent="0.25">
      <c r="D1147" s="159"/>
    </row>
    <row r="1148" spans="4:4" x14ac:dyDescent="0.25">
      <c r="D1148" s="159"/>
    </row>
    <row r="1149" spans="4:4" x14ac:dyDescent="0.25">
      <c r="D1149" s="159"/>
    </row>
    <row r="1150" spans="4:4" x14ac:dyDescent="0.25">
      <c r="D1150" s="159"/>
    </row>
    <row r="1151" spans="4:4" x14ac:dyDescent="0.25">
      <c r="D1151" s="159"/>
    </row>
    <row r="1152" spans="4:4" x14ac:dyDescent="0.25">
      <c r="D1152" s="159"/>
    </row>
    <row r="1153" spans="4:4" x14ac:dyDescent="0.25">
      <c r="D1153" s="159"/>
    </row>
    <row r="1154" spans="4:4" x14ac:dyDescent="0.25">
      <c r="D1154" s="159"/>
    </row>
    <row r="1155" spans="4:4" x14ac:dyDescent="0.25">
      <c r="D1155" s="159"/>
    </row>
    <row r="1156" spans="4:4" x14ac:dyDescent="0.25">
      <c r="D1156" s="159"/>
    </row>
    <row r="1157" spans="4:4" x14ac:dyDescent="0.25">
      <c r="D1157" s="159"/>
    </row>
    <row r="1158" spans="4:4" x14ac:dyDescent="0.25">
      <c r="D1158" s="159"/>
    </row>
    <row r="1159" spans="4:4" x14ac:dyDescent="0.25">
      <c r="D1159" s="159"/>
    </row>
    <row r="1160" spans="4:4" x14ac:dyDescent="0.25">
      <c r="D1160" s="159"/>
    </row>
    <row r="1161" spans="4:4" x14ac:dyDescent="0.25">
      <c r="D1161" s="159"/>
    </row>
    <row r="1162" spans="4:4" x14ac:dyDescent="0.25">
      <c r="D1162" s="159"/>
    </row>
    <row r="1163" spans="4:4" x14ac:dyDescent="0.25">
      <c r="D1163" s="159"/>
    </row>
    <row r="1164" spans="4:4" x14ac:dyDescent="0.25">
      <c r="D1164" s="159"/>
    </row>
    <row r="1165" spans="4:4" x14ac:dyDescent="0.25">
      <c r="D1165" s="159"/>
    </row>
    <row r="1166" spans="4:4" x14ac:dyDescent="0.25">
      <c r="D1166" s="159"/>
    </row>
    <row r="1167" spans="4:4" x14ac:dyDescent="0.25">
      <c r="D1167" s="159"/>
    </row>
    <row r="1168" spans="4:4" x14ac:dyDescent="0.25">
      <c r="D1168" s="159"/>
    </row>
    <row r="1169" spans="4:4" x14ac:dyDescent="0.25">
      <c r="D1169" s="159"/>
    </row>
    <row r="1170" spans="4:4" x14ac:dyDescent="0.25">
      <c r="D1170" s="159"/>
    </row>
    <row r="1171" spans="4:4" x14ac:dyDescent="0.25">
      <c r="D1171" s="159"/>
    </row>
    <row r="1172" spans="4:4" x14ac:dyDescent="0.25">
      <c r="D1172" s="159"/>
    </row>
    <row r="1173" spans="4:4" x14ac:dyDescent="0.25">
      <c r="D1173" s="159"/>
    </row>
    <row r="1174" spans="4:4" x14ac:dyDescent="0.25">
      <c r="D1174" s="159"/>
    </row>
    <row r="1175" spans="4:4" x14ac:dyDescent="0.25">
      <c r="D1175" s="159"/>
    </row>
    <row r="1176" spans="4:4" x14ac:dyDescent="0.25">
      <c r="D1176" s="159"/>
    </row>
    <row r="1177" spans="4:4" x14ac:dyDescent="0.25">
      <c r="D1177" s="159"/>
    </row>
    <row r="1178" spans="4:4" x14ac:dyDescent="0.25">
      <c r="D1178" s="159"/>
    </row>
    <row r="1179" spans="4:4" x14ac:dyDescent="0.25">
      <c r="D1179" s="159"/>
    </row>
    <row r="1180" spans="4:4" x14ac:dyDescent="0.25">
      <c r="D1180" s="159"/>
    </row>
    <row r="1181" spans="4:4" x14ac:dyDescent="0.25">
      <c r="D1181" s="159"/>
    </row>
    <row r="1182" spans="4:4" x14ac:dyDescent="0.25">
      <c r="D1182" s="159"/>
    </row>
    <row r="1183" spans="4:4" x14ac:dyDescent="0.25">
      <c r="D1183" s="159"/>
    </row>
    <row r="1184" spans="4:4" x14ac:dyDescent="0.25">
      <c r="D1184" s="159"/>
    </row>
    <row r="1185" spans="4:4" x14ac:dyDescent="0.25">
      <c r="D1185" s="159"/>
    </row>
    <row r="1186" spans="4:4" x14ac:dyDescent="0.25">
      <c r="D1186" s="159"/>
    </row>
    <row r="1187" spans="4:4" x14ac:dyDescent="0.25">
      <c r="D1187" s="159"/>
    </row>
    <row r="1188" spans="4:4" x14ac:dyDescent="0.25">
      <c r="D1188" s="159"/>
    </row>
    <row r="1189" spans="4:4" x14ac:dyDescent="0.25">
      <c r="D1189" s="159"/>
    </row>
    <row r="1190" spans="4:4" x14ac:dyDescent="0.25">
      <c r="D1190" s="159"/>
    </row>
    <row r="1191" spans="4:4" x14ac:dyDescent="0.25">
      <c r="D1191" s="159"/>
    </row>
    <row r="1192" spans="4:4" x14ac:dyDescent="0.25">
      <c r="D1192" s="159"/>
    </row>
    <row r="1193" spans="4:4" x14ac:dyDescent="0.25">
      <c r="D1193" s="159"/>
    </row>
    <row r="1194" spans="4:4" x14ac:dyDescent="0.25">
      <c r="D1194" s="159"/>
    </row>
    <row r="1195" spans="4:4" x14ac:dyDescent="0.25">
      <c r="D1195" s="159"/>
    </row>
    <row r="1196" spans="4:4" x14ac:dyDescent="0.25">
      <c r="D1196" s="159"/>
    </row>
    <row r="1197" spans="4:4" x14ac:dyDescent="0.25">
      <c r="D1197" s="159"/>
    </row>
    <row r="1198" spans="4:4" x14ac:dyDescent="0.25">
      <c r="D1198" s="159"/>
    </row>
    <row r="1199" spans="4:4" x14ac:dyDescent="0.25">
      <c r="D1199" s="159"/>
    </row>
    <row r="1200" spans="4:4" x14ac:dyDescent="0.25">
      <c r="D1200" s="159"/>
    </row>
    <row r="1201" spans="4:4" x14ac:dyDescent="0.25">
      <c r="D1201" s="159"/>
    </row>
    <row r="1202" spans="4:4" x14ac:dyDescent="0.25">
      <c r="D1202" s="159"/>
    </row>
    <row r="1203" spans="4:4" x14ac:dyDescent="0.25">
      <c r="D1203" s="159"/>
    </row>
    <row r="1204" spans="4:4" x14ac:dyDescent="0.25">
      <c r="D1204" s="159"/>
    </row>
    <row r="1205" spans="4:4" x14ac:dyDescent="0.25">
      <c r="D1205" s="159"/>
    </row>
    <row r="1206" spans="4:4" x14ac:dyDescent="0.25">
      <c r="D1206" s="159"/>
    </row>
    <row r="1207" spans="4:4" x14ac:dyDescent="0.25">
      <c r="D1207" s="159"/>
    </row>
    <row r="1208" spans="4:4" x14ac:dyDescent="0.25">
      <c r="D1208" s="159"/>
    </row>
    <row r="1209" spans="4:4" x14ac:dyDescent="0.25">
      <c r="D1209" s="159"/>
    </row>
    <row r="1210" spans="4:4" x14ac:dyDescent="0.25">
      <c r="D1210" s="159"/>
    </row>
    <row r="1211" spans="4:4" x14ac:dyDescent="0.25">
      <c r="D1211" s="159"/>
    </row>
    <row r="1212" spans="4:4" x14ac:dyDescent="0.25">
      <c r="D1212" s="159"/>
    </row>
    <row r="1213" spans="4:4" x14ac:dyDescent="0.25">
      <c r="D1213" s="159"/>
    </row>
    <row r="1214" spans="4:4" x14ac:dyDescent="0.25">
      <c r="D1214" s="159"/>
    </row>
    <row r="1215" spans="4:4" x14ac:dyDescent="0.25">
      <c r="D1215" s="159"/>
    </row>
    <row r="1216" spans="4:4" x14ac:dyDescent="0.25">
      <c r="D1216" s="159"/>
    </row>
    <row r="1217" spans="4:4" x14ac:dyDescent="0.25">
      <c r="D1217" s="159"/>
    </row>
    <row r="1218" spans="4:4" x14ac:dyDescent="0.25">
      <c r="D1218" s="159"/>
    </row>
    <row r="1219" spans="4:4" x14ac:dyDescent="0.25">
      <c r="D1219" s="159"/>
    </row>
    <row r="1220" spans="4:4" x14ac:dyDescent="0.25">
      <c r="D1220" s="159"/>
    </row>
    <row r="1221" spans="4:4" x14ac:dyDescent="0.25">
      <c r="D1221" s="159"/>
    </row>
    <row r="1222" spans="4:4" x14ac:dyDescent="0.25">
      <c r="D1222" s="159"/>
    </row>
    <row r="1223" spans="4:4" x14ac:dyDescent="0.25">
      <c r="D1223" s="159"/>
    </row>
    <row r="1224" spans="4:4" x14ac:dyDescent="0.25">
      <c r="D1224" s="159"/>
    </row>
    <row r="1225" spans="4:4" x14ac:dyDescent="0.25">
      <c r="D1225" s="159"/>
    </row>
    <row r="1226" spans="4:4" x14ac:dyDescent="0.25">
      <c r="D1226" s="159"/>
    </row>
    <row r="1227" spans="4:4" x14ac:dyDescent="0.25">
      <c r="D1227" s="159"/>
    </row>
    <row r="1228" spans="4:4" x14ac:dyDescent="0.25">
      <c r="D1228" s="159"/>
    </row>
    <row r="1229" spans="4:4" x14ac:dyDescent="0.25">
      <c r="D1229" s="159"/>
    </row>
    <row r="1230" spans="4:4" x14ac:dyDescent="0.25">
      <c r="D1230" s="159"/>
    </row>
    <row r="1231" spans="4:4" x14ac:dyDescent="0.25">
      <c r="D1231" s="159"/>
    </row>
    <row r="1232" spans="4:4" x14ac:dyDescent="0.25">
      <c r="D1232" s="159"/>
    </row>
    <row r="1233" spans="4:4" x14ac:dyDescent="0.25">
      <c r="D1233" s="159"/>
    </row>
    <row r="1234" spans="4:4" x14ac:dyDescent="0.25">
      <c r="D1234" s="159"/>
    </row>
    <row r="1235" spans="4:4" x14ac:dyDescent="0.25">
      <c r="D1235" s="159"/>
    </row>
    <row r="1236" spans="4:4" x14ac:dyDescent="0.25">
      <c r="D1236" s="159"/>
    </row>
    <row r="1237" spans="4:4" x14ac:dyDescent="0.25">
      <c r="D1237" s="159"/>
    </row>
    <row r="1238" spans="4:4" x14ac:dyDescent="0.25">
      <c r="D1238" s="159"/>
    </row>
    <row r="1239" spans="4:4" x14ac:dyDescent="0.25">
      <c r="D1239" s="159"/>
    </row>
    <row r="1240" spans="4:4" x14ac:dyDescent="0.25">
      <c r="D1240" s="159"/>
    </row>
    <row r="1241" spans="4:4" x14ac:dyDescent="0.25">
      <c r="D1241" s="159"/>
    </row>
    <row r="1242" spans="4:4" x14ac:dyDescent="0.25">
      <c r="D1242" s="159"/>
    </row>
    <row r="1243" spans="4:4" x14ac:dyDescent="0.25">
      <c r="D1243" s="159"/>
    </row>
    <row r="1244" spans="4:4" x14ac:dyDescent="0.25">
      <c r="D1244" s="159"/>
    </row>
    <row r="1245" spans="4:4" x14ac:dyDescent="0.25">
      <c r="D1245" s="159"/>
    </row>
    <row r="1246" spans="4:4" x14ac:dyDescent="0.25">
      <c r="D1246" s="159"/>
    </row>
    <row r="1247" spans="4:4" x14ac:dyDescent="0.25">
      <c r="D1247" s="159"/>
    </row>
    <row r="1248" spans="4:4" x14ac:dyDescent="0.25">
      <c r="D1248" s="159"/>
    </row>
    <row r="1249" spans="4:4" x14ac:dyDescent="0.25">
      <c r="D1249" s="159"/>
    </row>
    <row r="1250" spans="4:4" x14ac:dyDescent="0.25">
      <c r="D1250" s="159"/>
    </row>
    <row r="1251" spans="4:4" x14ac:dyDescent="0.25">
      <c r="D1251" s="159"/>
    </row>
    <row r="1252" spans="4:4" x14ac:dyDescent="0.25">
      <c r="D1252" s="159"/>
    </row>
    <row r="1253" spans="4:4" x14ac:dyDescent="0.25">
      <c r="D1253" s="159"/>
    </row>
    <row r="1254" spans="4:4" x14ac:dyDescent="0.25">
      <c r="D1254" s="159"/>
    </row>
    <row r="1255" spans="4:4" x14ac:dyDescent="0.25">
      <c r="D1255" s="159"/>
    </row>
    <row r="1256" spans="4:4" x14ac:dyDescent="0.25">
      <c r="D1256" s="159"/>
    </row>
    <row r="1257" spans="4:4" x14ac:dyDescent="0.25">
      <c r="D1257" s="159"/>
    </row>
    <row r="1258" spans="4:4" x14ac:dyDescent="0.25">
      <c r="D1258" s="159"/>
    </row>
    <row r="1259" spans="4:4" x14ac:dyDescent="0.25">
      <c r="D1259" s="159"/>
    </row>
    <row r="1260" spans="4:4" x14ac:dyDescent="0.25">
      <c r="D1260" s="159"/>
    </row>
    <row r="1261" spans="4:4" x14ac:dyDescent="0.25">
      <c r="D1261" s="159"/>
    </row>
    <row r="1262" spans="4:4" x14ac:dyDescent="0.25">
      <c r="D1262" s="159"/>
    </row>
    <row r="1263" spans="4:4" x14ac:dyDescent="0.25">
      <c r="D1263" s="159"/>
    </row>
    <row r="1264" spans="4:4" x14ac:dyDescent="0.25">
      <c r="D1264" s="159"/>
    </row>
    <row r="1265" spans="4:4" x14ac:dyDescent="0.25">
      <c r="D1265" s="159"/>
    </row>
    <row r="1266" spans="4:4" x14ac:dyDescent="0.25">
      <c r="D1266" s="159"/>
    </row>
    <row r="1267" spans="4:4" x14ac:dyDescent="0.25">
      <c r="D1267" s="159"/>
    </row>
    <row r="1268" spans="4:4" x14ac:dyDescent="0.25">
      <c r="D1268" s="159"/>
    </row>
    <row r="1269" spans="4:4" x14ac:dyDescent="0.25">
      <c r="D1269" s="159"/>
    </row>
    <row r="1270" spans="4:4" x14ac:dyDescent="0.25">
      <c r="D1270" s="159"/>
    </row>
    <row r="1271" spans="4:4" x14ac:dyDescent="0.25">
      <c r="D1271" s="159"/>
    </row>
    <row r="1272" spans="4:4" x14ac:dyDescent="0.25">
      <c r="D1272" s="159"/>
    </row>
    <row r="1273" spans="4:4" x14ac:dyDescent="0.25">
      <c r="D1273" s="159"/>
    </row>
    <row r="1274" spans="4:4" x14ac:dyDescent="0.25">
      <c r="D1274" s="159"/>
    </row>
    <row r="1275" spans="4:4" x14ac:dyDescent="0.25">
      <c r="D1275" s="159"/>
    </row>
    <row r="1276" spans="4:4" x14ac:dyDescent="0.25">
      <c r="D1276" s="159"/>
    </row>
    <row r="1277" spans="4:4" x14ac:dyDescent="0.25">
      <c r="D1277" s="159"/>
    </row>
    <row r="1278" spans="4:4" x14ac:dyDescent="0.25">
      <c r="D1278" s="159"/>
    </row>
    <row r="1279" spans="4:4" x14ac:dyDescent="0.25">
      <c r="D1279" s="159"/>
    </row>
    <row r="1280" spans="4:4" x14ac:dyDescent="0.25">
      <c r="D1280" s="159"/>
    </row>
    <row r="1281" spans="4:4" x14ac:dyDescent="0.25">
      <c r="D1281" s="159"/>
    </row>
    <row r="1282" spans="4:4" x14ac:dyDescent="0.25">
      <c r="D1282" s="159"/>
    </row>
    <row r="1283" spans="4:4" x14ac:dyDescent="0.25">
      <c r="D1283" s="159"/>
    </row>
    <row r="1284" spans="4:4" x14ac:dyDescent="0.25">
      <c r="D1284" s="159"/>
    </row>
    <row r="1285" spans="4:4" x14ac:dyDescent="0.25">
      <c r="D1285" s="159"/>
    </row>
    <row r="1286" spans="4:4" x14ac:dyDescent="0.25">
      <c r="D1286" s="159"/>
    </row>
    <row r="1287" spans="4:4" x14ac:dyDescent="0.25">
      <c r="D1287" s="159"/>
    </row>
    <row r="1288" spans="4:4" x14ac:dyDescent="0.25">
      <c r="D1288" s="159"/>
    </row>
    <row r="1289" spans="4:4" x14ac:dyDescent="0.25">
      <c r="D1289" s="159"/>
    </row>
    <row r="1290" spans="4:4" x14ac:dyDescent="0.25">
      <c r="D1290" s="159"/>
    </row>
    <row r="1291" spans="4:4" x14ac:dyDescent="0.25">
      <c r="D1291" s="159"/>
    </row>
    <row r="1292" spans="4:4" x14ac:dyDescent="0.25">
      <c r="D1292" s="159"/>
    </row>
    <row r="1293" spans="4:4" x14ac:dyDescent="0.25">
      <c r="D1293" s="159"/>
    </row>
    <row r="1294" spans="4:4" x14ac:dyDescent="0.25">
      <c r="D1294" s="159"/>
    </row>
    <row r="1295" spans="4:4" x14ac:dyDescent="0.25">
      <c r="D1295" s="159"/>
    </row>
    <row r="1296" spans="4:4" x14ac:dyDescent="0.25">
      <c r="D1296" s="159"/>
    </row>
    <row r="1297" spans="4:4" x14ac:dyDescent="0.25">
      <c r="D1297" s="159"/>
    </row>
    <row r="1298" spans="4:4" x14ac:dyDescent="0.25">
      <c r="D1298" s="159"/>
    </row>
    <row r="1299" spans="4:4" x14ac:dyDescent="0.25">
      <c r="D1299" s="159"/>
    </row>
    <row r="1300" spans="4:4" x14ac:dyDescent="0.25">
      <c r="D1300" s="159"/>
    </row>
    <row r="1301" spans="4:4" x14ac:dyDescent="0.25">
      <c r="D1301" s="159"/>
    </row>
    <row r="1302" spans="4:4" x14ac:dyDescent="0.25">
      <c r="D1302" s="159"/>
    </row>
    <row r="1303" spans="4:4" x14ac:dyDescent="0.25">
      <c r="D1303" s="159"/>
    </row>
    <row r="1304" spans="4:4" x14ac:dyDescent="0.25">
      <c r="D1304" s="159"/>
    </row>
    <row r="1305" spans="4:4" x14ac:dyDescent="0.25">
      <c r="D1305" s="159"/>
    </row>
    <row r="1306" spans="4:4" x14ac:dyDescent="0.25">
      <c r="D1306" s="159"/>
    </row>
    <row r="1307" spans="4:4" x14ac:dyDescent="0.25">
      <c r="D1307" s="159"/>
    </row>
    <row r="1308" spans="4:4" x14ac:dyDescent="0.25">
      <c r="D1308" s="159"/>
    </row>
    <row r="1309" spans="4:4" x14ac:dyDescent="0.25">
      <c r="D1309" s="159"/>
    </row>
    <row r="1310" spans="4:4" x14ac:dyDescent="0.25">
      <c r="D1310" s="159"/>
    </row>
    <row r="1311" spans="4:4" x14ac:dyDescent="0.25">
      <c r="D1311" s="159"/>
    </row>
    <row r="1312" spans="4:4" x14ac:dyDescent="0.25">
      <c r="D1312" s="159"/>
    </row>
    <row r="1313" spans="4:4" x14ac:dyDescent="0.25">
      <c r="D1313" s="159"/>
    </row>
    <row r="1314" spans="4:4" x14ac:dyDescent="0.25">
      <c r="D1314" s="159"/>
    </row>
    <row r="1315" spans="4:4" x14ac:dyDescent="0.25">
      <c r="D1315" s="159"/>
    </row>
    <row r="1316" spans="4:4" x14ac:dyDescent="0.25">
      <c r="D1316" s="159"/>
    </row>
    <row r="1317" spans="4:4" x14ac:dyDescent="0.25">
      <c r="D1317" s="159"/>
    </row>
    <row r="1318" spans="4:4" x14ac:dyDescent="0.25">
      <c r="D1318" s="159"/>
    </row>
    <row r="1319" spans="4:4" x14ac:dyDescent="0.25">
      <c r="D1319" s="159"/>
    </row>
    <row r="1320" spans="4:4" x14ac:dyDescent="0.25">
      <c r="D1320" s="159"/>
    </row>
    <row r="1321" spans="4:4" x14ac:dyDescent="0.25">
      <c r="D1321" s="159"/>
    </row>
    <row r="1322" spans="4:4" x14ac:dyDescent="0.25">
      <c r="D1322" s="159"/>
    </row>
    <row r="1323" spans="4:4" x14ac:dyDescent="0.25">
      <c r="D1323" s="159"/>
    </row>
    <row r="1324" spans="4:4" x14ac:dyDescent="0.25">
      <c r="D1324" s="159"/>
    </row>
    <row r="1325" spans="4:4" x14ac:dyDescent="0.25">
      <c r="D1325" s="159"/>
    </row>
    <row r="1326" spans="4:4" x14ac:dyDescent="0.25">
      <c r="D1326" s="159"/>
    </row>
    <row r="1327" spans="4:4" x14ac:dyDescent="0.25">
      <c r="D1327" s="159"/>
    </row>
    <row r="1328" spans="4:4" x14ac:dyDescent="0.25">
      <c r="D1328" s="159"/>
    </row>
    <row r="1329" spans="4:4" x14ac:dyDescent="0.25">
      <c r="D1329" s="159"/>
    </row>
    <row r="1330" spans="4:4" x14ac:dyDescent="0.25">
      <c r="D1330" s="159"/>
    </row>
    <row r="1331" spans="4:4" x14ac:dyDescent="0.25">
      <c r="D1331" s="159"/>
    </row>
    <row r="1332" spans="4:4" x14ac:dyDescent="0.25">
      <c r="D1332" s="159"/>
    </row>
    <row r="1333" spans="4:4" x14ac:dyDescent="0.25">
      <c r="D1333" s="159"/>
    </row>
    <row r="1334" spans="4:4" x14ac:dyDescent="0.25">
      <c r="D1334" s="159"/>
    </row>
    <row r="1335" spans="4:4" x14ac:dyDescent="0.25">
      <c r="D1335" s="159"/>
    </row>
    <row r="1336" spans="4:4" x14ac:dyDescent="0.25">
      <c r="D1336" s="159"/>
    </row>
    <row r="1337" spans="4:4" x14ac:dyDescent="0.25">
      <c r="D1337" s="159"/>
    </row>
    <row r="1338" spans="4:4" x14ac:dyDescent="0.25">
      <c r="D1338" s="159"/>
    </row>
    <row r="1339" spans="4:4" x14ac:dyDescent="0.25">
      <c r="D1339" s="159"/>
    </row>
    <row r="1340" spans="4:4" x14ac:dyDescent="0.25">
      <c r="D1340" s="159"/>
    </row>
    <row r="1341" spans="4:4" x14ac:dyDescent="0.25">
      <c r="D1341" s="159"/>
    </row>
    <row r="1342" spans="4:4" x14ac:dyDescent="0.25">
      <c r="D1342" s="159"/>
    </row>
    <row r="1343" spans="4:4" x14ac:dyDescent="0.25">
      <c r="D1343" s="159"/>
    </row>
    <row r="1344" spans="4:4" x14ac:dyDescent="0.25">
      <c r="D1344" s="159"/>
    </row>
    <row r="1345" spans="4:4" x14ac:dyDescent="0.25">
      <c r="D1345" s="159"/>
    </row>
    <row r="1346" spans="4:4" x14ac:dyDescent="0.25">
      <c r="D1346" s="159"/>
    </row>
    <row r="1347" spans="4:4" x14ac:dyDescent="0.25">
      <c r="D1347" s="159"/>
    </row>
    <row r="1348" spans="4:4" x14ac:dyDescent="0.25">
      <c r="D1348" s="159"/>
    </row>
    <row r="1349" spans="4:4" x14ac:dyDescent="0.25">
      <c r="D1349" s="159"/>
    </row>
    <row r="1350" spans="4:4" x14ac:dyDescent="0.25">
      <c r="D1350" s="159"/>
    </row>
    <row r="1351" spans="4:4" x14ac:dyDescent="0.25">
      <c r="D1351" s="159"/>
    </row>
    <row r="1352" spans="4:4" x14ac:dyDescent="0.25">
      <c r="D1352" s="159"/>
    </row>
    <row r="1353" spans="4:4" x14ac:dyDescent="0.25">
      <c r="D1353" s="159"/>
    </row>
    <row r="1354" spans="4:4" x14ac:dyDescent="0.25">
      <c r="D1354" s="159"/>
    </row>
    <row r="1355" spans="4:4" x14ac:dyDescent="0.25">
      <c r="D1355" s="159"/>
    </row>
    <row r="1356" spans="4:4" x14ac:dyDescent="0.25">
      <c r="D1356" s="159"/>
    </row>
    <row r="1357" spans="4:4" x14ac:dyDescent="0.25">
      <c r="D1357" s="159"/>
    </row>
    <row r="1358" spans="4:4" x14ac:dyDescent="0.25">
      <c r="D1358" s="159"/>
    </row>
    <row r="1359" spans="4:4" x14ac:dyDescent="0.25">
      <c r="D1359" s="159"/>
    </row>
    <row r="1360" spans="4:4" x14ac:dyDescent="0.25">
      <c r="D1360" s="159"/>
    </row>
    <row r="1361" spans="4:4" x14ac:dyDescent="0.25">
      <c r="D1361" s="159"/>
    </row>
    <row r="1362" spans="4:4" x14ac:dyDescent="0.25">
      <c r="D1362" s="159"/>
    </row>
    <row r="1363" spans="4:4" x14ac:dyDescent="0.25">
      <c r="D1363" s="159"/>
    </row>
    <row r="1364" spans="4:4" x14ac:dyDescent="0.25">
      <c r="D1364" s="159"/>
    </row>
    <row r="1365" spans="4:4" x14ac:dyDescent="0.25">
      <c r="D1365" s="159"/>
    </row>
    <row r="1366" spans="4:4" x14ac:dyDescent="0.25">
      <c r="D1366" s="159"/>
    </row>
    <row r="1367" spans="4:4" x14ac:dyDescent="0.25">
      <c r="D1367" s="159"/>
    </row>
    <row r="1368" spans="4:4" x14ac:dyDescent="0.25">
      <c r="D1368" s="159"/>
    </row>
    <row r="1369" spans="4:4" x14ac:dyDescent="0.25">
      <c r="D1369" s="159"/>
    </row>
    <row r="1370" spans="4:4" x14ac:dyDescent="0.25">
      <c r="D1370" s="159"/>
    </row>
    <row r="1371" spans="4:4" x14ac:dyDescent="0.25">
      <c r="D1371" s="159"/>
    </row>
    <row r="1372" spans="4:4" x14ac:dyDescent="0.25">
      <c r="D1372" s="159"/>
    </row>
    <row r="1373" spans="4:4" x14ac:dyDescent="0.25">
      <c r="D1373" s="159"/>
    </row>
    <row r="1374" spans="4:4" x14ac:dyDescent="0.25">
      <c r="D1374" s="159"/>
    </row>
    <row r="1375" spans="4:4" x14ac:dyDescent="0.25">
      <c r="D1375" s="159"/>
    </row>
    <row r="1376" spans="4:4" x14ac:dyDescent="0.25">
      <c r="D1376" s="159"/>
    </row>
    <row r="1377" spans="4:4" x14ac:dyDescent="0.25">
      <c r="D1377" s="159"/>
    </row>
    <row r="1378" spans="4:4" x14ac:dyDescent="0.25">
      <c r="D1378" s="159"/>
    </row>
    <row r="1379" spans="4:4" x14ac:dyDescent="0.25">
      <c r="D1379" s="159"/>
    </row>
    <row r="1380" spans="4:4" x14ac:dyDescent="0.25">
      <c r="D1380" s="159"/>
    </row>
    <row r="1381" spans="4:4" x14ac:dyDescent="0.25">
      <c r="D1381" s="159"/>
    </row>
    <row r="1382" spans="4:4" x14ac:dyDescent="0.25">
      <c r="D1382" s="159"/>
    </row>
    <row r="1383" spans="4:4" x14ac:dyDescent="0.25">
      <c r="D1383" s="159"/>
    </row>
    <row r="1384" spans="4:4" x14ac:dyDescent="0.25">
      <c r="D1384" s="159"/>
    </row>
    <row r="1385" spans="4:4" x14ac:dyDescent="0.25">
      <c r="D1385" s="159"/>
    </row>
    <row r="1386" spans="4:4" x14ac:dyDescent="0.25">
      <c r="D1386" s="159"/>
    </row>
    <row r="1387" spans="4:4" x14ac:dyDescent="0.25">
      <c r="D1387" s="159"/>
    </row>
    <row r="1388" spans="4:4" x14ac:dyDescent="0.25">
      <c r="D1388" s="159"/>
    </row>
    <row r="1389" spans="4:4" x14ac:dyDescent="0.25">
      <c r="D1389" s="159"/>
    </row>
    <row r="1390" spans="4:4" x14ac:dyDescent="0.25">
      <c r="D1390" s="159"/>
    </row>
    <row r="1391" spans="4:4" x14ac:dyDescent="0.25">
      <c r="D1391" s="159"/>
    </row>
    <row r="1392" spans="4:4" x14ac:dyDescent="0.25">
      <c r="D1392" s="159"/>
    </row>
    <row r="1393" spans="4:4" x14ac:dyDescent="0.25">
      <c r="D1393" s="159"/>
    </row>
    <row r="1394" spans="4:4" x14ac:dyDescent="0.25">
      <c r="D1394" s="159"/>
    </row>
    <row r="1395" spans="4:4" x14ac:dyDescent="0.25">
      <c r="D1395" s="159"/>
    </row>
    <row r="1396" spans="4:4" x14ac:dyDescent="0.25">
      <c r="D1396" s="159"/>
    </row>
    <row r="1397" spans="4:4" x14ac:dyDescent="0.25">
      <c r="D1397" s="159"/>
    </row>
    <row r="1398" spans="4:4" x14ac:dyDescent="0.25">
      <c r="D1398" s="159"/>
    </row>
    <row r="1399" spans="4:4" x14ac:dyDescent="0.25">
      <c r="D1399" s="159"/>
    </row>
    <row r="1400" spans="4:4" x14ac:dyDescent="0.25">
      <c r="D1400" s="159"/>
    </row>
    <row r="1401" spans="4:4" x14ac:dyDescent="0.25">
      <c r="D1401" s="159"/>
    </row>
    <row r="1402" spans="4:4" x14ac:dyDescent="0.25">
      <c r="D1402" s="159"/>
    </row>
    <row r="1403" spans="4:4" x14ac:dyDescent="0.25">
      <c r="D1403" s="159"/>
    </row>
    <row r="1404" spans="4:4" x14ac:dyDescent="0.25">
      <c r="D1404" s="159"/>
    </row>
    <row r="1405" spans="4:4" x14ac:dyDescent="0.25">
      <c r="D1405" s="159"/>
    </row>
    <row r="1406" spans="4:4" x14ac:dyDescent="0.25">
      <c r="D1406" s="159"/>
    </row>
    <row r="1407" spans="4:4" x14ac:dyDescent="0.25">
      <c r="D1407" s="159"/>
    </row>
    <row r="1408" spans="4:4" x14ac:dyDescent="0.25">
      <c r="D1408" s="159"/>
    </row>
    <row r="1409" spans="4:4" x14ac:dyDescent="0.25">
      <c r="D1409" s="159"/>
    </row>
    <row r="1410" spans="4:4" x14ac:dyDescent="0.25">
      <c r="D1410" s="159"/>
    </row>
    <row r="1411" spans="4:4" x14ac:dyDescent="0.25">
      <c r="D1411" s="159"/>
    </row>
    <row r="1412" spans="4:4" x14ac:dyDescent="0.25">
      <c r="D1412" s="159"/>
    </row>
    <row r="1413" spans="4:4" x14ac:dyDescent="0.25">
      <c r="D1413" s="159"/>
    </row>
    <row r="1414" spans="4:4" x14ac:dyDescent="0.25">
      <c r="D1414" s="159"/>
    </row>
    <row r="1415" spans="4:4" x14ac:dyDescent="0.25">
      <c r="D1415" s="159"/>
    </row>
    <row r="1416" spans="4:4" x14ac:dyDescent="0.25">
      <c r="D1416" s="159"/>
    </row>
    <row r="1417" spans="4:4" x14ac:dyDescent="0.25">
      <c r="D1417" s="159"/>
    </row>
    <row r="1418" spans="4:4" x14ac:dyDescent="0.25">
      <c r="D1418" s="159"/>
    </row>
    <row r="1419" spans="4:4" x14ac:dyDescent="0.25">
      <c r="D1419" s="159"/>
    </row>
    <row r="1420" spans="4:4" x14ac:dyDescent="0.25">
      <c r="D1420" s="159"/>
    </row>
    <row r="1421" spans="4:4" x14ac:dyDescent="0.25">
      <c r="D1421" s="159"/>
    </row>
    <row r="1422" spans="4:4" x14ac:dyDescent="0.25">
      <c r="D1422" s="159"/>
    </row>
    <row r="1423" spans="4:4" x14ac:dyDescent="0.25">
      <c r="D1423" s="159"/>
    </row>
    <row r="1424" spans="4:4" x14ac:dyDescent="0.25">
      <c r="D1424" s="159"/>
    </row>
    <row r="1425" spans="4:4" x14ac:dyDescent="0.25">
      <c r="D1425" s="159"/>
    </row>
    <row r="1426" spans="4:4" x14ac:dyDescent="0.25">
      <c r="D1426" s="159"/>
    </row>
    <row r="1427" spans="4:4" x14ac:dyDescent="0.25">
      <c r="D1427" s="159"/>
    </row>
    <row r="1428" spans="4:4" x14ac:dyDescent="0.25">
      <c r="D1428" s="159"/>
    </row>
    <row r="1429" spans="4:4" x14ac:dyDescent="0.25">
      <c r="D1429" s="159"/>
    </row>
    <row r="1430" spans="4:4" x14ac:dyDescent="0.25">
      <c r="D1430" s="159"/>
    </row>
    <row r="1431" spans="4:4" x14ac:dyDescent="0.25">
      <c r="D1431" s="159"/>
    </row>
    <row r="1432" spans="4:4" x14ac:dyDescent="0.25">
      <c r="D1432" s="159"/>
    </row>
    <row r="1433" spans="4:4" x14ac:dyDescent="0.25">
      <c r="D1433" s="159"/>
    </row>
    <row r="1434" spans="4:4" x14ac:dyDescent="0.25">
      <c r="D1434" s="159"/>
    </row>
    <row r="1435" spans="4:4" x14ac:dyDescent="0.25">
      <c r="D1435" s="159"/>
    </row>
    <row r="1436" spans="4:4" x14ac:dyDescent="0.25">
      <c r="D1436" s="159"/>
    </row>
    <row r="1437" spans="4:4" x14ac:dyDescent="0.25">
      <c r="D1437" s="159"/>
    </row>
    <row r="1438" spans="4:4" x14ac:dyDescent="0.25">
      <c r="D1438" s="159"/>
    </row>
    <row r="1439" spans="4:4" x14ac:dyDescent="0.25">
      <c r="D1439" s="159"/>
    </row>
    <row r="1440" spans="4:4" x14ac:dyDescent="0.25">
      <c r="D1440" s="159"/>
    </row>
    <row r="1441" spans="4:4" x14ac:dyDescent="0.25">
      <c r="D1441" s="159"/>
    </row>
    <row r="1442" spans="4:4" x14ac:dyDescent="0.25">
      <c r="D1442" s="159"/>
    </row>
    <row r="1443" spans="4:4" x14ac:dyDescent="0.25">
      <c r="D1443" s="159"/>
    </row>
    <row r="1444" spans="4:4" x14ac:dyDescent="0.25">
      <c r="D1444" s="159"/>
    </row>
    <row r="1445" spans="4:4" x14ac:dyDescent="0.25">
      <c r="D1445" s="159"/>
    </row>
    <row r="1446" spans="4:4" x14ac:dyDescent="0.25">
      <c r="D1446" s="159"/>
    </row>
    <row r="1447" spans="4:4" x14ac:dyDescent="0.25">
      <c r="D1447" s="159"/>
    </row>
    <row r="1448" spans="4:4" x14ac:dyDescent="0.25">
      <c r="D1448" s="159"/>
    </row>
    <row r="1449" spans="4:4" x14ac:dyDescent="0.25">
      <c r="D1449" s="159"/>
    </row>
    <row r="1450" spans="4:4" x14ac:dyDescent="0.25">
      <c r="D1450" s="159"/>
    </row>
    <row r="1451" spans="4:4" x14ac:dyDescent="0.25">
      <c r="D1451" s="159"/>
    </row>
    <row r="1452" spans="4:4" x14ac:dyDescent="0.25">
      <c r="D1452" s="159"/>
    </row>
    <row r="1453" spans="4:4" x14ac:dyDescent="0.25">
      <c r="D1453" s="159"/>
    </row>
    <row r="1454" spans="4:4" x14ac:dyDescent="0.25">
      <c r="D1454" s="159"/>
    </row>
    <row r="1455" spans="4:4" x14ac:dyDescent="0.25">
      <c r="D1455" s="159"/>
    </row>
    <row r="1456" spans="4:4" x14ac:dyDescent="0.25">
      <c r="D1456" s="159"/>
    </row>
    <row r="1457" spans="4:4" x14ac:dyDescent="0.25">
      <c r="D1457" s="159"/>
    </row>
    <row r="1458" spans="4:4" x14ac:dyDescent="0.25">
      <c r="D1458" s="159"/>
    </row>
    <row r="1459" spans="4:4" x14ac:dyDescent="0.25">
      <c r="D1459" s="159"/>
    </row>
    <row r="1460" spans="4:4" x14ac:dyDescent="0.25">
      <c r="D1460" s="159"/>
    </row>
    <row r="1461" spans="4:4" x14ac:dyDescent="0.25">
      <c r="D1461" s="159"/>
    </row>
    <row r="1462" spans="4:4" x14ac:dyDescent="0.25">
      <c r="D1462" s="159"/>
    </row>
    <row r="1463" spans="4:4" x14ac:dyDescent="0.25">
      <c r="D1463" s="159"/>
    </row>
    <row r="1464" spans="4:4" x14ac:dyDescent="0.25">
      <c r="D1464" s="159"/>
    </row>
    <row r="1465" spans="4:4" x14ac:dyDescent="0.25">
      <c r="D1465" s="159"/>
    </row>
    <row r="1466" spans="4:4" x14ac:dyDescent="0.25">
      <c r="D1466" s="159"/>
    </row>
    <row r="1467" spans="4:4" x14ac:dyDescent="0.25">
      <c r="D1467" s="159"/>
    </row>
    <row r="1468" spans="4:4" x14ac:dyDescent="0.25">
      <c r="D1468" s="159"/>
    </row>
    <row r="1469" spans="4:4" x14ac:dyDescent="0.25">
      <c r="D1469" s="159"/>
    </row>
    <row r="1470" spans="4:4" x14ac:dyDescent="0.25">
      <c r="D1470" s="159"/>
    </row>
    <row r="1471" spans="4:4" x14ac:dyDescent="0.25">
      <c r="D1471" s="159"/>
    </row>
    <row r="1472" spans="4:4" x14ac:dyDescent="0.25">
      <c r="D1472" s="159"/>
    </row>
    <row r="1473" spans="4:4" x14ac:dyDescent="0.25">
      <c r="D1473" s="159"/>
    </row>
    <row r="1474" spans="4:4" x14ac:dyDescent="0.25">
      <c r="D1474" s="159"/>
    </row>
    <row r="1475" spans="4:4" x14ac:dyDescent="0.25">
      <c r="D1475" s="159"/>
    </row>
    <row r="1476" spans="4:4" x14ac:dyDescent="0.25">
      <c r="D1476" s="159"/>
    </row>
    <row r="1477" spans="4:4" x14ac:dyDescent="0.25">
      <c r="D1477" s="159"/>
    </row>
    <row r="1478" spans="4:4" x14ac:dyDescent="0.25">
      <c r="D1478" s="159"/>
    </row>
    <row r="1479" spans="4:4" x14ac:dyDescent="0.25">
      <c r="D1479" s="159"/>
    </row>
    <row r="1480" spans="4:4" x14ac:dyDescent="0.25">
      <c r="D1480" s="159"/>
    </row>
    <row r="1481" spans="4:4" x14ac:dyDescent="0.25">
      <c r="D1481" s="159"/>
    </row>
    <row r="1482" spans="4:4" x14ac:dyDescent="0.25">
      <c r="D1482" s="159"/>
    </row>
    <row r="1483" spans="4:4" x14ac:dyDescent="0.25">
      <c r="D1483" s="159"/>
    </row>
    <row r="1484" spans="4:4" x14ac:dyDescent="0.25">
      <c r="D1484" s="159"/>
    </row>
    <row r="1485" spans="4:4" x14ac:dyDescent="0.25">
      <c r="D1485" s="159"/>
    </row>
    <row r="1486" spans="4:4" x14ac:dyDescent="0.25">
      <c r="D1486" s="159"/>
    </row>
    <row r="1487" spans="4:4" x14ac:dyDescent="0.25">
      <c r="D1487" s="159"/>
    </row>
    <row r="1488" spans="4:4" x14ac:dyDescent="0.25">
      <c r="D1488" s="159"/>
    </row>
    <row r="1489" spans="4:4" x14ac:dyDescent="0.25">
      <c r="D1489" s="159"/>
    </row>
    <row r="1490" spans="4:4" x14ac:dyDescent="0.25">
      <c r="D1490" s="159"/>
    </row>
    <row r="1491" spans="4:4" x14ac:dyDescent="0.25">
      <c r="D1491" s="159"/>
    </row>
    <row r="1492" spans="4:4" x14ac:dyDescent="0.25">
      <c r="D1492" s="159"/>
    </row>
    <row r="1493" spans="4:4" x14ac:dyDescent="0.25">
      <c r="D1493" s="159"/>
    </row>
    <row r="1494" spans="4:4" x14ac:dyDescent="0.25">
      <c r="D1494" s="159"/>
    </row>
    <row r="1495" spans="4:4" x14ac:dyDescent="0.25">
      <c r="D1495" s="159"/>
    </row>
    <row r="1496" spans="4:4" x14ac:dyDescent="0.25">
      <c r="D1496" s="159"/>
    </row>
    <row r="1497" spans="4:4" x14ac:dyDescent="0.25">
      <c r="D1497" s="159"/>
    </row>
    <row r="1498" spans="4:4" x14ac:dyDescent="0.25">
      <c r="D1498" s="159"/>
    </row>
    <row r="1499" spans="4:4" x14ac:dyDescent="0.25">
      <c r="D1499" s="159"/>
    </row>
    <row r="1500" spans="4:4" x14ac:dyDescent="0.25">
      <c r="D1500" s="159"/>
    </row>
    <row r="1501" spans="4:4" x14ac:dyDescent="0.25">
      <c r="D1501" s="159"/>
    </row>
    <row r="1502" spans="4:4" x14ac:dyDescent="0.25">
      <c r="D1502" s="159"/>
    </row>
    <row r="1503" spans="4:4" x14ac:dyDescent="0.25">
      <c r="D1503" s="159"/>
    </row>
    <row r="1504" spans="4:4" x14ac:dyDescent="0.25">
      <c r="D1504" s="159"/>
    </row>
    <row r="1505" spans="4:4" x14ac:dyDescent="0.25">
      <c r="D1505" s="159"/>
    </row>
    <row r="1506" spans="4:4" x14ac:dyDescent="0.25">
      <c r="D1506" s="159"/>
    </row>
    <row r="1507" spans="4:4" x14ac:dyDescent="0.25">
      <c r="D1507" s="159"/>
    </row>
    <row r="1508" spans="4:4" x14ac:dyDescent="0.25">
      <c r="D1508" s="159"/>
    </row>
    <row r="1509" spans="4:4" x14ac:dyDescent="0.25">
      <c r="D1509" s="159"/>
    </row>
    <row r="1510" spans="4:4" x14ac:dyDescent="0.25">
      <c r="D1510" s="159"/>
    </row>
    <row r="1511" spans="4:4" x14ac:dyDescent="0.25">
      <c r="D1511" s="159"/>
    </row>
    <row r="1512" spans="4:4" x14ac:dyDescent="0.25">
      <c r="D1512" s="159"/>
    </row>
    <row r="1513" spans="4:4" x14ac:dyDescent="0.25">
      <c r="D1513" s="159"/>
    </row>
    <row r="1514" spans="4:4" x14ac:dyDescent="0.25">
      <c r="D1514" s="159"/>
    </row>
    <row r="1515" spans="4:4" x14ac:dyDescent="0.25">
      <c r="D1515" s="159"/>
    </row>
    <row r="1516" spans="4:4" x14ac:dyDescent="0.25">
      <c r="D1516" s="159"/>
    </row>
    <row r="1517" spans="4:4" x14ac:dyDescent="0.25">
      <c r="D1517" s="159"/>
    </row>
    <row r="1518" spans="4:4" x14ac:dyDescent="0.25">
      <c r="D1518" s="159"/>
    </row>
    <row r="1519" spans="4:4" x14ac:dyDescent="0.25">
      <c r="D1519" s="159"/>
    </row>
    <row r="1520" spans="4:4" x14ac:dyDescent="0.25">
      <c r="D1520" s="159"/>
    </row>
    <row r="1521" spans="4:4" x14ac:dyDescent="0.25">
      <c r="D1521" s="159"/>
    </row>
    <row r="1522" spans="4:4" x14ac:dyDescent="0.25">
      <c r="D1522" s="159"/>
    </row>
    <row r="1523" spans="4:4" x14ac:dyDescent="0.25">
      <c r="D1523" s="159"/>
    </row>
    <row r="1524" spans="4:4" x14ac:dyDescent="0.25">
      <c r="D1524" s="159"/>
    </row>
    <row r="1525" spans="4:4" x14ac:dyDescent="0.25">
      <c r="D1525" s="159"/>
    </row>
    <row r="1526" spans="4:4" x14ac:dyDescent="0.25">
      <c r="D1526" s="159"/>
    </row>
    <row r="1527" spans="4:4" x14ac:dyDescent="0.25">
      <c r="D1527" s="159"/>
    </row>
    <row r="1528" spans="4:4" x14ac:dyDescent="0.25">
      <c r="D1528" s="159"/>
    </row>
    <row r="1529" spans="4:4" x14ac:dyDescent="0.25">
      <c r="D1529" s="159"/>
    </row>
    <row r="1530" spans="4:4" x14ac:dyDescent="0.25">
      <c r="D1530" s="159"/>
    </row>
    <row r="1531" spans="4:4" x14ac:dyDescent="0.25">
      <c r="D1531" s="159"/>
    </row>
    <row r="1532" spans="4:4" x14ac:dyDescent="0.25">
      <c r="D1532" s="159"/>
    </row>
    <row r="1533" spans="4:4" x14ac:dyDescent="0.25">
      <c r="D1533" s="159"/>
    </row>
    <row r="1534" spans="4:4" x14ac:dyDescent="0.25">
      <c r="D1534" s="159"/>
    </row>
    <row r="1535" spans="4:4" x14ac:dyDescent="0.25">
      <c r="D1535" s="159"/>
    </row>
    <row r="1536" spans="4:4" x14ac:dyDescent="0.25">
      <c r="D1536" s="159"/>
    </row>
    <row r="1537" spans="4:4" x14ac:dyDescent="0.25">
      <c r="D1537" s="159"/>
    </row>
    <row r="1538" spans="4:4" x14ac:dyDescent="0.25">
      <c r="D1538" s="159"/>
    </row>
    <row r="1539" spans="4:4" x14ac:dyDescent="0.25">
      <c r="D1539" s="159"/>
    </row>
    <row r="1540" spans="4:4" x14ac:dyDescent="0.25">
      <c r="D1540" s="159"/>
    </row>
    <row r="1541" spans="4:4" x14ac:dyDescent="0.25">
      <c r="D1541" s="159"/>
    </row>
    <row r="1542" spans="4:4" x14ac:dyDescent="0.25">
      <c r="D1542" s="159"/>
    </row>
    <row r="1543" spans="4:4" x14ac:dyDescent="0.25">
      <c r="D1543" s="159"/>
    </row>
    <row r="1544" spans="4:4" x14ac:dyDescent="0.25">
      <c r="D1544" s="159"/>
    </row>
    <row r="1545" spans="4:4" x14ac:dyDescent="0.25">
      <c r="D1545" s="159"/>
    </row>
    <row r="1546" spans="4:4" x14ac:dyDescent="0.25">
      <c r="D1546" s="159"/>
    </row>
    <row r="1547" spans="4:4" x14ac:dyDescent="0.25">
      <c r="D1547" s="159"/>
    </row>
    <row r="1548" spans="4:4" x14ac:dyDescent="0.25">
      <c r="D1548" s="159"/>
    </row>
    <row r="1549" spans="4:4" x14ac:dyDescent="0.25">
      <c r="D1549" s="159"/>
    </row>
    <row r="1550" spans="4:4" x14ac:dyDescent="0.25">
      <c r="D1550" s="159"/>
    </row>
    <row r="1551" spans="4:4" x14ac:dyDescent="0.25">
      <c r="D1551" s="159"/>
    </row>
    <row r="1552" spans="4:4" x14ac:dyDescent="0.25">
      <c r="D1552" s="159"/>
    </row>
    <row r="1553" spans="4:4" x14ac:dyDescent="0.25">
      <c r="D1553" s="159"/>
    </row>
    <row r="1554" spans="4:4" x14ac:dyDescent="0.25">
      <c r="D1554" s="159"/>
    </row>
    <row r="1555" spans="4:4" x14ac:dyDescent="0.25">
      <c r="D1555" s="159"/>
    </row>
    <row r="1556" spans="4:4" x14ac:dyDescent="0.25">
      <c r="D1556" s="159"/>
    </row>
    <row r="1557" spans="4:4" x14ac:dyDescent="0.25">
      <c r="D1557" s="159"/>
    </row>
    <row r="1558" spans="4:4" x14ac:dyDescent="0.25">
      <c r="D1558" s="159"/>
    </row>
    <row r="1559" spans="4:4" x14ac:dyDescent="0.25">
      <c r="D1559" s="159"/>
    </row>
    <row r="1560" spans="4:4" x14ac:dyDescent="0.25">
      <c r="D1560" s="159"/>
    </row>
    <row r="1561" spans="4:4" x14ac:dyDescent="0.25">
      <c r="D1561" s="159"/>
    </row>
    <row r="1562" spans="4:4" x14ac:dyDescent="0.25">
      <c r="D1562" s="159"/>
    </row>
    <row r="1563" spans="4:4" x14ac:dyDescent="0.25">
      <c r="D1563" s="159"/>
    </row>
    <row r="1564" spans="4:4" x14ac:dyDescent="0.25">
      <c r="D1564" s="159"/>
    </row>
    <row r="1565" spans="4:4" x14ac:dyDescent="0.25">
      <c r="D1565" s="159"/>
    </row>
    <row r="1566" spans="4:4" x14ac:dyDescent="0.25">
      <c r="D1566" s="159"/>
    </row>
    <row r="1567" spans="4:4" x14ac:dyDescent="0.25">
      <c r="D1567" s="159"/>
    </row>
    <row r="1568" spans="4:4" x14ac:dyDescent="0.25">
      <c r="D1568" s="159"/>
    </row>
    <row r="1569" spans="4:4" x14ac:dyDescent="0.25">
      <c r="D1569" s="159"/>
    </row>
    <row r="1570" spans="4:4" x14ac:dyDescent="0.25">
      <c r="D1570" s="159"/>
    </row>
    <row r="1571" spans="4:4" x14ac:dyDescent="0.25">
      <c r="D1571" s="159"/>
    </row>
    <row r="1572" spans="4:4" x14ac:dyDescent="0.25">
      <c r="D1572" s="159"/>
    </row>
    <row r="1573" spans="4:4" x14ac:dyDescent="0.25">
      <c r="D1573" s="159"/>
    </row>
    <row r="1574" spans="4:4" x14ac:dyDescent="0.25">
      <c r="D1574" s="159"/>
    </row>
    <row r="1575" spans="4:4" x14ac:dyDescent="0.25">
      <c r="D1575" s="159"/>
    </row>
    <row r="1576" spans="4:4" x14ac:dyDescent="0.25">
      <c r="D1576" s="159"/>
    </row>
    <row r="1577" spans="4:4" x14ac:dyDescent="0.25">
      <c r="D1577" s="159"/>
    </row>
    <row r="1578" spans="4:4" x14ac:dyDescent="0.25">
      <c r="D1578" s="159"/>
    </row>
    <row r="1579" spans="4:4" x14ac:dyDescent="0.25">
      <c r="D1579" s="159"/>
    </row>
    <row r="1580" spans="4:4" x14ac:dyDescent="0.25">
      <c r="D1580" s="159"/>
    </row>
    <row r="1581" spans="4:4" x14ac:dyDescent="0.25">
      <c r="D1581" s="159"/>
    </row>
    <row r="1582" spans="4:4" x14ac:dyDescent="0.25">
      <c r="D1582" s="159"/>
    </row>
    <row r="1583" spans="4:4" x14ac:dyDescent="0.25">
      <c r="D1583" s="159"/>
    </row>
    <row r="1584" spans="4:4" x14ac:dyDescent="0.25">
      <c r="D1584" s="159"/>
    </row>
    <row r="1585" spans="4:4" x14ac:dyDescent="0.25">
      <c r="D1585" s="159"/>
    </row>
    <row r="1586" spans="4:4" x14ac:dyDescent="0.25">
      <c r="D1586" s="159"/>
    </row>
    <row r="1587" spans="4:4" x14ac:dyDescent="0.25">
      <c r="D1587" s="159"/>
    </row>
    <row r="1588" spans="4:4" x14ac:dyDescent="0.25">
      <c r="D1588" s="159"/>
    </row>
    <row r="1589" spans="4:4" x14ac:dyDescent="0.25">
      <c r="D1589" s="159"/>
    </row>
    <row r="1590" spans="4:4" x14ac:dyDescent="0.25">
      <c r="D1590" s="159"/>
    </row>
    <row r="1591" spans="4:4" x14ac:dyDescent="0.25">
      <c r="D1591" s="159"/>
    </row>
    <row r="1592" spans="4:4" x14ac:dyDescent="0.25">
      <c r="D1592" s="159"/>
    </row>
    <row r="1593" spans="4:4" x14ac:dyDescent="0.25">
      <c r="D1593" s="159"/>
    </row>
    <row r="1594" spans="4:4" x14ac:dyDescent="0.25">
      <c r="D1594" s="159"/>
    </row>
    <row r="1595" spans="4:4" x14ac:dyDescent="0.25">
      <c r="D1595" s="159"/>
    </row>
    <row r="1596" spans="4:4" x14ac:dyDescent="0.25">
      <c r="D1596" s="159"/>
    </row>
    <row r="1597" spans="4:4" x14ac:dyDescent="0.25">
      <c r="D1597" s="159"/>
    </row>
    <row r="1598" spans="4:4" x14ac:dyDescent="0.25">
      <c r="D1598" s="159"/>
    </row>
    <row r="1599" spans="4:4" x14ac:dyDescent="0.25">
      <c r="D1599" s="159"/>
    </row>
    <row r="1600" spans="4:4" x14ac:dyDescent="0.25">
      <c r="D1600" s="159"/>
    </row>
    <row r="1601" spans="4:4" x14ac:dyDescent="0.25">
      <c r="D1601" s="159"/>
    </row>
    <row r="1602" spans="4:4" x14ac:dyDescent="0.25">
      <c r="D1602" s="159"/>
    </row>
    <row r="1603" spans="4:4" x14ac:dyDescent="0.25">
      <c r="D1603" s="159"/>
    </row>
    <row r="1604" spans="4:4" x14ac:dyDescent="0.25">
      <c r="D1604" s="159"/>
    </row>
    <row r="1605" spans="4:4" x14ac:dyDescent="0.25">
      <c r="D1605" s="159"/>
    </row>
    <row r="1606" spans="4:4" x14ac:dyDescent="0.25">
      <c r="D1606" s="159"/>
    </row>
    <row r="1607" spans="4:4" x14ac:dyDescent="0.25">
      <c r="D1607" s="159"/>
    </row>
    <row r="1608" spans="4:4" x14ac:dyDescent="0.25">
      <c r="D1608" s="159"/>
    </row>
    <row r="1609" spans="4:4" x14ac:dyDescent="0.25">
      <c r="D1609" s="159"/>
    </row>
    <row r="1610" spans="4:4" x14ac:dyDescent="0.25">
      <c r="D1610" s="159"/>
    </row>
    <row r="1611" spans="4:4" x14ac:dyDescent="0.25">
      <c r="D1611" s="159"/>
    </row>
    <row r="1612" spans="4:4" x14ac:dyDescent="0.25">
      <c r="D1612" s="159"/>
    </row>
    <row r="1613" spans="4:4" x14ac:dyDescent="0.25">
      <c r="D1613" s="159"/>
    </row>
    <row r="1614" spans="4:4" x14ac:dyDescent="0.25">
      <c r="D1614" s="159"/>
    </row>
    <row r="1615" spans="4:4" x14ac:dyDescent="0.25">
      <c r="D1615" s="159"/>
    </row>
    <row r="1616" spans="4:4" x14ac:dyDescent="0.25">
      <c r="D1616" s="159"/>
    </row>
    <row r="1617" spans="4:4" x14ac:dyDescent="0.25">
      <c r="D1617" s="159"/>
    </row>
    <row r="1618" spans="4:4" x14ac:dyDescent="0.25">
      <c r="D1618" s="159"/>
    </row>
    <row r="1619" spans="4:4" x14ac:dyDescent="0.25">
      <c r="D1619" s="159"/>
    </row>
    <row r="1620" spans="4:4" x14ac:dyDescent="0.25">
      <c r="D1620" s="159"/>
    </row>
    <row r="1621" spans="4:4" x14ac:dyDescent="0.25">
      <c r="D1621" s="159"/>
    </row>
    <row r="1622" spans="4:4" x14ac:dyDescent="0.25">
      <c r="D1622" s="159"/>
    </row>
    <row r="1623" spans="4:4" x14ac:dyDescent="0.25">
      <c r="D1623" s="159"/>
    </row>
    <row r="1624" spans="4:4" x14ac:dyDescent="0.25">
      <c r="D1624" s="159"/>
    </row>
    <row r="1625" spans="4:4" x14ac:dyDescent="0.25">
      <c r="D1625" s="159"/>
    </row>
    <row r="1626" spans="4:4" x14ac:dyDescent="0.25">
      <c r="D1626" s="159"/>
    </row>
    <row r="1627" spans="4:4" x14ac:dyDescent="0.25">
      <c r="D1627" s="159"/>
    </row>
    <row r="1628" spans="4:4" x14ac:dyDescent="0.25">
      <c r="D1628" s="159"/>
    </row>
    <row r="1629" spans="4:4" x14ac:dyDescent="0.25">
      <c r="D1629" s="159"/>
    </row>
    <row r="1630" spans="4:4" x14ac:dyDescent="0.25">
      <c r="D1630" s="159"/>
    </row>
    <row r="1631" spans="4:4" x14ac:dyDescent="0.25">
      <c r="D1631" s="159"/>
    </row>
    <row r="1632" spans="4:4" x14ac:dyDescent="0.25">
      <c r="D1632" s="159"/>
    </row>
    <row r="1633" spans="4:4" x14ac:dyDescent="0.25">
      <c r="D1633" s="159"/>
    </row>
    <row r="1634" spans="4:4" x14ac:dyDescent="0.25">
      <c r="D1634" s="159"/>
    </row>
    <row r="1635" spans="4:4" x14ac:dyDescent="0.25">
      <c r="D1635" s="159"/>
    </row>
    <row r="1636" spans="4:4" x14ac:dyDescent="0.25">
      <c r="D1636" s="159"/>
    </row>
    <row r="1637" spans="4:4" x14ac:dyDescent="0.25">
      <c r="D1637" s="159"/>
    </row>
    <row r="1638" spans="4:4" x14ac:dyDescent="0.25">
      <c r="D1638" s="159"/>
    </row>
    <row r="1639" spans="4:4" x14ac:dyDescent="0.25">
      <c r="D1639" s="159"/>
    </row>
    <row r="1640" spans="4:4" x14ac:dyDescent="0.25">
      <c r="D1640" s="159"/>
    </row>
    <row r="1641" spans="4:4" x14ac:dyDescent="0.25">
      <c r="D1641" s="159"/>
    </row>
    <row r="1642" spans="4:4" x14ac:dyDescent="0.25">
      <c r="D1642" s="159"/>
    </row>
    <row r="1643" spans="4:4" x14ac:dyDescent="0.25">
      <c r="D1643" s="159"/>
    </row>
    <row r="1644" spans="4:4" x14ac:dyDescent="0.25">
      <c r="D1644" s="159"/>
    </row>
    <row r="1645" spans="4:4" x14ac:dyDescent="0.25">
      <c r="D1645" s="159"/>
    </row>
    <row r="1646" spans="4:4" x14ac:dyDescent="0.25">
      <c r="D1646" s="159"/>
    </row>
    <row r="1647" spans="4:4" x14ac:dyDescent="0.25">
      <c r="D1647" s="159"/>
    </row>
    <row r="1648" spans="4:4" x14ac:dyDescent="0.25">
      <c r="D1648" s="159"/>
    </row>
    <row r="1649" spans="4:4" x14ac:dyDescent="0.25">
      <c r="D1649" s="159"/>
    </row>
    <row r="1650" spans="4:4" x14ac:dyDescent="0.25">
      <c r="D1650" s="159"/>
    </row>
    <row r="1651" spans="4:4" x14ac:dyDescent="0.25">
      <c r="D1651" s="159"/>
    </row>
    <row r="1652" spans="4:4" x14ac:dyDescent="0.25">
      <c r="D1652" s="159"/>
    </row>
    <row r="1653" spans="4:4" x14ac:dyDescent="0.25">
      <c r="D1653" s="159"/>
    </row>
    <row r="1654" spans="4:4" x14ac:dyDescent="0.25">
      <c r="D1654" s="159"/>
    </row>
    <row r="1655" spans="4:4" x14ac:dyDescent="0.25">
      <c r="D1655" s="159"/>
    </row>
    <row r="1656" spans="4:4" x14ac:dyDescent="0.25">
      <c r="D1656" s="159"/>
    </row>
    <row r="1657" spans="4:4" x14ac:dyDescent="0.25">
      <c r="D1657" s="159"/>
    </row>
    <row r="1658" spans="4:4" x14ac:dyDescent="0.25">
      <c r="D1658" s="159"/>
    </row>
    <row r="1659" spans="4:4" x14ac:dyDescent="0.25">
      <c r="D1659" s="159"/>
    </row>
    <row r="1660" spans="4:4" x14ac:dyDescent="0.25">
      <c r="D1660" s="159"/>
    </row>
    <row r="1661" spans="4:4" x14ac:dyDescent="0.25">
      <c r="D1661" s="159"/>
    </row>
    <row r="1662" spans="4:4" x14ac:dyDescent="0.25">
      <c r="D1662" s="159"/>
    </row>
    <row r="1663" spans="4:4" x14ac:dyDescent="0.25">
      <c r="D1663" s="159"/>
    </row>
    <row r="1664" spans="4:4" x14ac:dyDescent="0.25">
      <c r="D1664" s="159"/>
    </row>
    <row r="1665" spans="4:4" x14ac:dyDescent="0.25">
      <c r="D1665" s="159"/>
    </row>
    <row r="1666" spans="4:4" x14ac:dyDescent="0.25">
      <c r="D1666" s="159"/>
    </row>
    <row r="1667" spans="4:4" x14ac:dyDescent="0.25">
      <c r="D1667" s="159"/>
    </row>
    <row r="1668" spans="4:4" x14ac:dyDescent="0.25">
      <c r="D1668" s="159"/>
    </row>
    <row r="1669" spans="4:4" x14ac:dyDescent="0.25">
      <c r="D1669" s="159"/>
    </row>
    <row r="1670" spans="4:4" x14ac:dyDescent="0.25">
      <c r="D1670" s="159"/>
    </row>
    <row r="1671" spans="4:4" x14ac:dyDescent="0.25">
      <c r="D1671" s="159"/>
    </row>
    <row r="1672" spans="4:4" x14ac:dyDescent="0.25">
      <c r="D1672" s="159"/>
    </row>
    <row r="1673" spans="4:4" x14ac:dyDescent="0.25">
      <c r="D1673" s="159"/>
    </row>
    <row r="1674" spans="4:4" x14ac:dyDescent="0.25">
      <c r="D1674" s="159"/>
    </row>
    <row r="1675" spans="4:4" x14ac:dyDescent="0.25">
      <c r="D1675" s="159"/>
    </row>
    <row r="1676" spans="4:4" x14ac:dyDescent="0.25">
      <c r="D1676" s="159"/>
    </row>
    <row r="1677" spans="4:4" x14ac:dyDescent="0.25">
      <c r="D1677" s="159"/>
    </row>
    <row r="1678" spans="4:4" x14ac:dyDescent="0.25">
      <c r="D1678" s="159"/>
    </row>
    <row r="1679" spans="4:4" x14ac:dyDescent="0.25">
      <c r="D1679" s="159"/>
    </row>
    <row r="1680" spans="4:4" x14ac:dyDescent="0.25">
      <c r="D1680" s="159"/>
    </row>
    <row r="1681" spans="4:4" x14ac:dyDescent="0.25">
      <c r="D1681" s="159"/>
    </row>
    <row r="1682" spans="4:4" x14ac:dyDescent="0.25">
      <c r="D1682" s="159"/>
    </row>
    <row r="1683" spans="4:4" x14ac:dyDescent="0.25">
      <c r="D1683" s="159"/>
    </row>
    <row r="1684" spans="4:4" x14ac:dyDescent="0.25">
      <c r="D1684" s="159"/>
    </row>
    <row r="1685" spans="4:4" x14ac:dyDescent="0.25">
      <c r="D1685" s="159"/>
    </row>
    <row r="1686" spans="4:4" x14ac:dyDescent="0.25">
      <c r="D1686" s="159"/>
    </row>
    <row r="1687" spans="4:4" x14ac:dyDescent="0.25">
      <c r="D1687" s="159"/>
    </row>
    <row r="1688" spans="4:4" x14ac:dyDescent="0.25">
      <c r="D1688" s="159"/>
    </row>
    <row r="1689" spans="4:4" x14ac:dyDescent="0.25">
      <c r="D1689" s="159"/>
    </row>
    <row r="1690" spans="4:4" x14ac:dyDescent="0.25">
      <c r="D1690" s="159"/>
    </row>
    <row r="1691" spans="4:4" x14ac:dyDescent="0.25">
      <c r="D1691" s="159"/>
    </row>
    <row r="1692" spans="4:4" x14ac:dyDescent="0.25">
      <c r="D1692" s="159"/>
    </row>
    <row r="1693" spans="4:4" x14ac:dyDescent="0.25">
      <c r="D1693" s="159"/>
    </row>
    <row r="1694" spans="4:4" x14ac:dyDescent="0.25">
      <c r="D1694" s="159"/>
    </row>
    <row r="1695" spans="4:4" x14ac:dyDescent="0.25">
      <c r="D1695" s="159"/>
    </row>
    <row r="1696" spans="4:4" x14ac:dyDescent="0.25">
      <c r="D1696" s="159"/>
    </row>
    <row r="1697" spans="4:4" x14ac:dyDescent="0.25">
      <c r="D1697" s="159"/>
    </row>
    <row r="1698" spans="4:4" x14ac:dyDescent="0.25">
      <c r="D1698" s="159"/>
    </row>
    <row r="1699" spans="4:4" x14ac:dyDescent="0.25">
      <c r="D1699" s="159"/>
    </row>
    <row r="1700" spans="4:4" x14ac:dyDescent="0.25">
      <c r="D1700" s="159"/>
    </row>
    <row r="1701" spans="4:4" x14ac:dyDescent="0.25">
      <c r="D1701" s="159"/>
    </row>
    <row r="1702" spans="4:4" x14ac:dyDescent="0.25">
      <c r="D1702" s="159"/>
    </row>
    <row r="1703" spans="4:4" x14ac:dyDescent="0.25">
      <c r="D1703" s="159"/>
    </row>
    <row r="1704" spans="4:4" x14ac:dyDescent="0.25">
      <c r="D1704" s="159"/>
    </row>
    <row r="1705" spans="4:4" x14ac:dyDescent="0.25">
      <c r="D1705" s="159"/>
    </row>
    <row r="1706" spans="4:4" x14ac:dyDescent="0.25">
      <c r="D1706" s="159"/>
    </row>
    <row r="1707" spans="4:4" x14ac:dyDescent="0.25">
      <c r="D1707" s="159"/>
    </row>
    <row r="1708" spans="4:4" x14ac:dyDescent="0.25">
      <c r="D1708" s="159"/>
    </row>
    <row r="1709" spans="4:4" x14ac:dyDescent="0.25">
      <c r="D1709" s="159"/>
    </row>
    <row r="1710" spans="4:4" x14ac:dyDescent="0.25">
      <c r="D1710" s="159"/>
    </row>
    <row r="1711" spans="4:4" x14ac:dyDescent="0.25">
      <c r="D1711" s="159"/>
    </row>
    <row r="1712" spans="4:4" x14ac:dyDescent="0.25">
      <c r="D1712" s="159"/>
    </row>
    <row r="1713" spans="4:4" x14ac:dyDescent="0.25">
      <c r="D1713" s="159"/>
    </row>
    <row r="1714" spans="4:4" x14ac:dyDescent="0.25">
      <c r="D1714" s="159"/>
    </row>
    <row r="1715" spans="4:4" x14ac:dyDescent="0.25">
      <c r="D1715" s="159"/>
    </row>
    <row r="1716" spans="4:4" x14ac:dyDescent="0.25">
      <c r="D1716" s="159"/>
    </row>
    <row r="1717" spans="4:4" x14ac:dyDescent="0.25">
      <c r="D1717" s="159"/>
    </row>
    <row r="1718" spans="4:4" x14ac:dyDescent="0.25">
      <c r="D1718" s="159"/>
    </row>
    <row r="1719" spans="4:4" x14ac:dyDescent="0.25">
      <c r="D1719" s="159"/>
    </row>
    <row r="1720" spans="4:4" x14ac:dyDescent="0.25">
      <c r="D1720" s="159"/>
    </row>
    <row r="1721" spans="4:4" x14ac:dyDescent="0.25">
      <c r="D1721" s="159"/>
    </row>
    <row r="1722" spans="4:4" x14ac:dyDescent="0.25">
      <c r="D1722" s="159"/>
    </row>
    <row r="1723" spans="4:4" x14ac:dyDescent="0.25">
      <c r="D1723" s="159"/>
    </row>
    <row r="1724" spans="4:4" x14ac:dyDescent="0.25">
      <c r="D1724" s="159"/>
    </row>
    <row r="1725" spans="4:4" x14ac:dyDescent="0.25">
      <c r="D1725" s="159"/>
    </row>
    <row r="1726" spans="4:4" x14ac:dyDescent="0.25">
      <c r="D1726" s="159"/>
    </row>
    <row r="1727" spans="4:4" x14ac:dyDescent="0.25">
      <c r="D1727" s="159"/>
    </row>
    <row r="1728" spans="4:4" x14ac:dyDescent="0.25">
      <c r="D1728" s="159"/>
    </row>
    <row r="1729" spans="4:4" x14ac:dyDescent="0.25">
      <c r="D1729" s="159"/>
    </row>
    <row r="1730" spans="4:4" x14ac:dyDescent="0.25">
      <c r="D1730" s="159"/>
    </row>
    <row r="1731" spans="4:4" x14ac:dyDescent="0.25">
      <c r="D1731" s="159"/>
    </row>
    <row r="1732" spans="4:4" x14ac:dyDescent="0.25">
      <c r="D1732" s="159"/>
    </row>
    <row r="1733" spans="4:4" x14ac:dyDescent="0.25">
      <c r="D1733" s="159"/>
    </row>
    <row r="1734" spans="4:4" x14ac:dyDescent="0.25">
      <c r="D1734" s="159"/>
    </row>
    <row r="1735" spans="4:4" x14ac:dyDescent="0.25">
      <c r="D1735" s="159"/>
    </row>
    <row r="1736" spans="4:4" x14ac:dyDescent="0.25">
      <c r="D1736" s="159"/>
    </row>
    <row r="1737" spans="4:4" x14ac:dyDescent="0.25">
      <c r="D1737" s="159"/>
    </row>
    <row r="1738" spans="4:4" x14ac:dyDescent="0.25">
      <c r="D1738" s="159"/>
    </row>
    <row r="1739" spans="4:4" x14ac:dyDescent="0.25">
      <c r="D1739" s="159"/>
    </row>
    <row r="1740" spans="4:4" x14ac:dyDescent="0.25">
      <c r="D1740" s="159"/>
    </row>
    <row r="1741" spans="4:4" x14ac:dyDescent="0.25">
      <c r="D1741" s="159"/>
    </row>
    <row r="1742" spans="4:4" x14ac:dyDescent="0.25">
      <c r="D1742" s="159"/>
    </row>
    <row r="1743" spans="4:4" x14ac:dyDescent="0.25">
      <c r="D1743" s="159"/>
    </row>
    <row r="1744" spans="4:4" x14ac:dyDescent="0.25">
      <c r="D1744" s="159"/>
    </row>
    <row r="1745" spans="4:4" x14ac:dyDescent="0.25">
      <c r="D1745" s="159"/>
    </row>
    <row r="1746" spans="4:4" x14ac:dyDescent="0.25">
      <c r="D1746" s="159"/>
    </row>
    <row r="1747" spans="4:4" x14ac:dyDescent="0.25">
      <c r="D1747" s="159"/>
    </row>
    <row r="1748" spans="4:4" x14ac:dyDescent="0.25">
      <c r="D1748" s="159"/>
    </row>
    <row r="1749" spans="4:4" x14ac:dyDescent="0.25">
      <c r="D1749" s="159"/>
    </row>
    <row r="1750" spans="4:4" x14ac:dyDescent="0.25">
      <c r="D1750" s="159"/>
    </row>
    <row r="1751" spans="4:4" x14ac:dyDescent="0.25">
      <c r="D1751" s="159"/>
    </row>
    <row r="1752" spans="4:4" x14ac:dyDescent="0.25">
      <c r="D1752" s="159"/>
    </row>
    <row r="1753" spans="4:4" x14ac:dyDescent="0.25">
      <c r="D1753" s="159"/>
    </row>
    <row r="1754" spans="4:4" x14ac:dyDescent="0.25">
      <c r="D1754" s="159"/>
    </row>
    <row r="1755" spans="4:4" x14ac:dyDescent="0.25">
      <c r="D1755" s="159"/>
    </row>
    <row r="1756" spans="4:4" x14ac:dyDescent="0.25">
      <c r="D1756" s="159"/>
    </row>
    <row r="1757" spans="4:4" x14ac:dyDescent="0.25">
      <c r="D1757" s="159"/>
    </row>
    <row r="1758" spans="4:4" x14ac:dyDescent="0.25">
      <c r="D1758" s="159"/>
    </row>
    <row r="1759" spans="4:4" x14ac:dyDescent="0.25">
      <c r="D1759" s="159"/>
    </row>
    <row r="1760" spans="4:4" x14ac:dyDescent="0.25">
      <c r="D1760" s="159"/>
    </row>
    <row r="1761" spans="4:4" x14ac:dyDescent="0.25">
      <c r="D1761" s="159"/>
    </row>
    <row r="1762" spans="4:4" x14ac:dyDescent="0.25">
      <c r="D1762" s="159"/>
    </row>
    <row r="1763" spans="4:4" x14ac:dyDescent="0.25">
      <c r="D1763" s="159"/>
    </row>
    <row r="1764" spans="4:4" x14ac:dyDescent="0.25">
      <c r="D1764" s="159"/>
    </row>
    <row r="1765" spans="4:4" x14ac:dyDescent="0.25">
      <c r="D1765" s="159"/>
    </row>
    <row r="1766" spans="4:4" x14ac:dyDescent="0.25">
      <c r="D1766" s="159"/>
    </row>
    <row r="1767" spans="4:4" x14ac:dyDescent="0.25">
      <c r="D1767" s="159"/>
    </row>
    <row r="1768" spans="4:4" x14ac:dyDescent="0.25">
      <c r="D1768" s="159"/>
    </row>
    <row r="1769" spans="4:4" x14ac:dyDescent="0.25">
      <c r="D1769" s="159"/>
    </row>
    <row r="1770" spans="4:4" x14ac:dyDescent="0.25">
      <c r="D1770" s="159"/>
    </row>
    <row r="1771" spans="4:4" x14ac:dyDescent="0.25">
      <c r="D1771" s="159"/>
    </row>
    <row r="1772" spans="4:4" x14ac:dyDescent="0.25">
      <c r="D1772" s="159"/>
    </row>
    <row r="1773" spans="4:4" x14ac:dyDescent="0.25">
      <c r="D1773" s="159"/>
    </row>
    <row r="1774" spans="4:4" x14ac:dyDescent="0.25">
      <c r="D1774" s="159"/>
    </row>
    <row r="1775" spans="4:4" x14ac:dyDescent="0.25">
      <c r="D1775" s="159"/>
    </row>
    <row r="1776" spans="4:4" x14ac:dyDescent="0.25">
      <c r="D1776" s="159"/>
    </row>
    <row r="1777" spans="4:4" x14ac:dyDescent="0.25">
      <c r="D1777" s="159"/>
    </row>
    <row r="1778" spans="4:4" x14ac:dyDescent="0.25">
      <c r="D1778" s="159"/>
    </row>
    <row r="1779" spans="4:4" x14ac:dyDescent="0.25">
      <c r="D1779" s="159"/>
    </row>
    <row r="1780" spans="4:4" x14ac:dyDescent="0.25">
      <c r="D1780" s="159"/>
    </row>
    <row r="1781" spans="4:4" x14ac:dyDescent="0.25">
      <c r="D1781" s="159"/>
    </row>
    <row r="1782" spans="4:4" x14ac:dyDescent="0.25">
      <c r="D1782" s="159"/>
    </row>
    <row r="1783" spans="4:4" x14ac:dyDescent="0.25">
      <c r="D1783" s="159"/>
    </row>
    <row r="1784" spans="4:4" x14ac:dyDescent="0.25">
      <c r="D1784" s="159"/>
    </row>
    <row r="1785" spans="4:4" x14ac:dyDescent="0.25">
      <c r="D1785" s="159"/>
    </row>
    <row r="1786" spans="4:4" x14ac:dyDescent="0.25">
      <c r="D1786" s="159"/>
    </row>
    <row r="1787" spans="4:4" x14ac:dyDescent="0.25">
      <c r="D1787" s="159"/>
    </row>
    <row r="1788" spans="4:4" x14ac:dyDescent="0.25">
      <c r="D1788" s="159"/>
    </row>
    <row r="1789" spans="4:4" x14ac:dyDescent="0.25">
      <c r="D1789" s="159"/>
    </row>
    <row r="1790" spans="4:4" x14ac:dyDescent="0.25">
      <c r="D1790" s="159"/>
    </row>
    <row r="1791" spans="4:4" x14ac:dyDescent="0.25">
      <c r="D1791" s="159"/>
    </row>
    <row r="1792" spans="4:4" x14ac:dyDescent="0.25">
      <c r="D1792" s="159"/>
    </row>
    <row r="1793" spans="4:4" x14ac:dyDescent="0.25">
      <c r="D1793" s="159"/>
    </row>
    <row r="1794" spans="4:4" x14ac:dyDescent="0.25">
      <c r="D1794" s="159"/>
    </row>
    <row r="1795" spans="4:4" x14ac:dyDescent="0.25">
      <c r="D1795" s="159"/>
    </row>
    <row r="1796" spans="4:4" x14ac:dyDescent="0.25">
      <c r="D1796" s="159"/>
    </row>
    <row r="1797" spans="4:4" x14ac:dyDescent="0.25">
      <c r="D1797" s="159"/>
    </row>
    <row r="1798" spans="4:4" x14ac:dyDescent="0.25">
      <c r="D1798" s="159"/>
    </row>
    <row r="1799" spans="4:4" x14ac:dyDescent="0.25">
      <c r="D1799" s="159"/>
    </row>
    <row r="1800" spans="4:4" x14ac:dyDescent="0.25">
      <c r="D1800" s="159"/>
    </row>
    <row r="1801" spans="4:4" x14ac:dyDescent="0.25">
      <c r="D1801" s="159"/>
    </row>
    <row r="1802" spans="4:4" x14ac:dyDescent="0.25">
      <c r="D1802" s="159"/>
    </row>
    <row r="1803" spans="4:4" x14ac:dyDescent="0.25">
      <c r="D1803" s="159"/>
    </row>
    <row r="1804" spans="4:4" x14ac:dyDescent="0.25">
      <c r="D1804" s="159"/>
    </row>
    <row r="1805" spans="4:4" x14ac:dyDescent="0.25">
      <c r="D1805" s="159"/>
    </row>
    <row r="1806" spans="4:4" x14ac:dyDescent="0.25">
      <c r="D1806" s="159"/>
    </row>
    <row r="1807" spans="4:4" x14ac:dyDescent="0.25">
      <c r="D1807" s="159"/>
    </row>
    <row r="1808" spans="4:4" x14ac:dyDescent="0.25">
      <c r="D1808" s="159"/>
    </row>
    <row r="1809" spans="4:4" x14ac:dyDescent="0.25">
      <c r="D1809" s="159"/>
    </row>
    <row r="1810" spans="4:4" x14ac:dyDescent="0.25">
      <c r="D1810" s="159"/>
    </row>
    <row r="1811" spans="4:4" x14ac:dyDescent="0.25">
      <c r="D1811" s="159"/>
    </row>
    <row r="1812" spans="4:4" x14ac:dyDescent="0.25">
      <c r="D1812" s="159"/>
    </row>
    <row r="1813" spans="4:4" x14ac:dyDescent="0.25">
      <c r="D1813" s="159"/>
    </row>
    <row r="1814" spans="4:4" x14ac:dyDescent="0.25">
      <c r="D1814" s="159"/>
    </row>
    <row r="1815" spans="4:4" x14ac:dyDescent="0.25">
      <c r="D1815" s="159"/>
    </row>
    <row r="1816" spans="4:4" x14ac:dyDescent="0.25">
      <c r="D1816" s="159"/>
    </row>
    <row r="1817" spans="4:4" x14ac:dyDescent="0.25">
      <c r="D1817" s="159"/>
    </row>
    <row r="1818" spans="4:4" x14ac:dyDescent="0.25">
      <c r="D1818" s="159"/>
    </row>
    <row r="1819" spans="4:4" x14ac:dyDescent="0.25">
      <c r="D1819" s="159"/>
    </row>
    <row r="1820" spans="4:4" x14ac:dyDescent="0.25">
      <c r="D1820" s="159"/>
    </row>
    <row r="1821" spans="4:4" x14ac:dyDescent="0.25">
      <c r="D1821" s="159"/>
    </row>
    <row r="1822" spans="4:4" x14ac:dyDescent="0.25">
      <c r="D1822" s="159"/>
    </row>
    <row r="1823" spans="4:4" x14ac:dyDescent="0.25">
      <c r="D1823" s="159"/>
    </row>
    <row r="1824" spans="4:4" x14ac:dyDescent="0.25">
      <c r="D1824" s="159"/>
    </row>
    <row r="1825" spans="4:4" x14ac:dyDescent="0.25">
      <c r="D1825" s="159"/>
    </row>
    <row r="1826" spans="4:4" x14ac:dyDescent="0.25">
      <c r="D1826" s="159"/>
    </row>
    <row r="1827" spans="4:4" x14ac:dyDescent="0.25">
      <c r="D1827" s="159"/>
    </row>
    <row r="1828" spans="4:4" x14ac:dyDescent="0.25">
      <c r="D1828" s="159"/>
    </row>
    <row r="1829" spans="4:4" x14ac:dyDescent="0.25">
      <c r="D1829" s="159"/>
    </row>
    <row r="1830" spans="4:4" x14ac:dyDescent="0.25">
      <c r="D1830" s="159"/>
    </row>
    <row r="1831" spans="4:4" x14ac:dyDescent="0.25">
      <c r="D1831" s="159"/>
    </row>
    <row r="1832" spans="4:4" x14ac:dyDescent="0.25">
      <c r="D1832" s="159"/>
    </row>
    <row r="1833" spans="4:4" x14ac:dyDescent="0.25">
      <c r="D1833" s="159"/>
    </row>
    <row r="1834" spans="4:4" x14ac:dyDescent="0.25">
      <c r="D1834" s="159"/>
    </row>
    <row r="1835" spans="4:4" x14ac:dyDescent="0.25">
      <c r="D1835" s="159"/>
    </row>
    <row r="1836" spans="4:4" x14ac:dyDescent="0.25">
      <c r="D1836" s="159"/>
    </row>
    <row r="1837" spans="4:4" x14ac:dyDescent="0.25">
      <c r="D1837" s="159"/>
    </row>
    <row r="1838" spans="4:4" x14ac:dyDescent="0.25">
      <c r="D1838" s="159"/>
    </row>
    <row r="1839" spans="4:4" x14ac:dyDescent="0.25">
      <c r="D1839" s="159"/>
    </row>
    <row r="1840" spans="4:4" x14ac:dyDescent="0.25">
      <c r="D1840" s="159"/>
    </row>
    <row r="1841" spans="4:4" x14ac:dyDescent="0.25">
      <c r="D1841" s="159"/>
    </row>
    <row r="1842" spans="4:4" x14ac:dyDescent="0.25">
      <c r="D1842" s="159"/>
    </row>
    <row r="1843" spans="4:4" x14ac:dyDescent="0.25">
      <c r="D1843" s="159"/>
    </row>
    <row r="1844" spans="4:4" x14ac:dyDescent="0.25">
      <c r="D1844" s="159"/>
    </row>
    <row r="1845" spans="4:4" x14ac:dyDescent="0.25">
      <c r="D1845" s="159"/>
    </row>
    <row r="1846" spans="4:4" x14ac:dyDescent="0.25">
      <c r="D1846" s="159"/>
    </row>
    <row r="1847" spans="4:4" x14ac:dyDescent="0.25">
      <c r="D1847" s="159"/>
    </row>
    <row r="1848" spans="4:4" x14ac:dyDescent="0.25">
      <c r="D1848" s="159"/>
    </row>
    <row r="1849" spans="4:4" x14ac:dyDescent="0.25">
      <c r="D1849" s="159"/>
    </row>
    <row r="1850" spans="4:4" x14ac:dyDescent="0.25">
      <c r="D1850" s="159"/>
    </row>
    <row r="1851" spans="4:4" x14ac:dyDescent="0.25">
      <c r="D1851" s="159"/>
    </row>
    <row r="1852" spans="4:4" x14ac:dyDescent="0.25">
      <c r="D1852" s="159"/>
    </row>
    <row r="1853" spans="4:4" x14ac:dyDescent="0.25">
      <c r="D1853" s="159"/>
    </row>
    <row r="1854" spans="4:4" x14ac:dyDescent="0.25">
      <c r="D1854" s="159"/>
    </row>
    <row r="1855" spans="4:4" x14ac:dyDescent="0.25">
      <c r="D1855" s="159"/>
    </row>
    <row r="1856" spans="4:4" x14ac:dyDescent="0.25">
      <c r="D1856" s="159"/>
    </row>
    <row r="1857" spans="4:4" x14ac:dyDescent="0.25">
      <c r="D1857" s="159"/>
    </row>
    <row r="1858" spans="4:4" x14ac:dyDescent="0.25">
      <c r="D1858" s="159"/>
    </row>
    <row r="1859" spans="4:4" x14ac:dyDescent="0.25">
      <c r="D1859" s="159"/>
    </row>
    <row r="1860" spans="4:4" x14ac:dyDescent="0.25">
      <c r="D1860" s="159"/>
    </row>
    <row r="1861" spans="4:4" x14ac:dyDescent="0.25">
      <c r="D1861" s="159"/>
    </row>
    <row r="1862" spans="4:4" x14ac:dyDescent="0.25">
      <c r="D1862" s="159"/>
    </row>
    <row r="1863" spans="4:4" x14ac:dyDescent="0.25">
      <c r="D1863" s="159"/>
    </row>
    <row r="1864" spans="4:4" x14ac:dyDescent="0.25">
      <c r="D1864" s="159"/>
    </row>
    <row r="1865" spans="4:4" x14ac:dyDescent="0.25">
      <c r="D1865" s="159"/>
    </row>
    <row r="1866" spans="4:4" x14ac:dyDescent="0.25">
      <c r="D1866" s="159"/>
    </row>
    <row r="1867" spans="4:4" x14ac:dyDescent="0.25">
      <c r="D1867" s="159"/>
    </row>
    <row r="1868" spans="4:4" x14ac:dyDescent="0.25">
      <c r="D1868" s="159"/>
    </row>
    <row r="1869" spans="4:4" x14ac:dyDescent="0.25">
      <c r="D1869" s="159"/>
    </row>
    <row r="1870" spans="4:4" x14ac:dyDescent="0.25">
      <c r="D1870" s="159"/>
    </row>
    <row r="1871" spans="4:4" x14ac:dyDescent="0.25">
      <c r="D1871" s="159"/>
    </row>
    <row r="1872" spans="4:4" x14ac:dyDescent="0.25">
      <c r="D1872" s="159"/>
    </row>
    <row r="1873" spans="4:4" x14ac:dyDescent="0.25">
      <c r="D1873" s="159"/>
    </row>
    <row r="1874" spans="4:4" x14ac:dyDescent="0.25">
      <c r="D1874" s="159"/>
    </row>
    <row r="1875" spans="4:4" x14ac:dyDescent="0.25">
      <c r="D1875" s="159"/>
    </row>
    <row r="1876" spans="4:4" x14ac:dyDescent="0.25">
      <c r="D1876" s="159"/>
    </row>
    <row r="1877" spans="4:4" x14ac:dyDescent="0.25">
      <c r="D1877" s="159"/>
    </row>
    <row r="1878" spans="4:4" x14ac:dyDescent="0.25">
      <c r="D1878" s="159"/>
    </row>
    <row r="1879" spans="4:4" x14ac:dyDescent="0.25">
      <c r="D1879" s="159"/>
    </row>
    <row r="1880" spans="4:4" x14ac:dyDescent="0.25">
      <c r="D1880" s="159"/>
    </row>
    <row r="1881" spans="4:4" x14ac:dyDescent="0.25">
      <c r="D1881" s="159"/>
    </row>
    <row r="1882" spans="4:4" x14ac:dyDescent="0.25">
      <c r="D1882" s="159"/>
    </row>
    <row r="1883" spans="4:4" x14ac:dyDescent="0.25">
      <c r="D1883" s="159"/>
    </row>
    <row r="1884" spans="4:4" x14ac:dyDescent="0.25">
      <c r="D1884" s="159"/>
    </row>
    <row r="1885" spans="4:4" x14ac:dyDescent="0.25">
      <c r="D1885" s="159"/>
    </row>
    <row r="1886" spans="4:4" x14ac:dyDescent="0.25">
      <c r="D1886" s="159"/>
    </row>
    <row r="1887" spans="4:4" x14ac:dyDescent="0.25">
      <c r="D1887" s="159"/>
    </row>
    <row r="1888" spans="4:4" x14ac:dyDescent="0.25">
      <c r="D1888" s="159"/>
    </row>
    <row r="1889" spans="4:4" x14ac:dyDescent="0.25">
      <c r="D1889" s="159"/>
    </row>
    <row r="1890" spans="4:4" x14ac:dyDescent="0.25">
      <c r="D1890" s="159"/>
    </row>
    <row r="1891" spans="4:4" x14ac:dyDescent="0.25">
      <c r="D1891" s="159"/>
    </row>
    <row r="1892" spans="4:4" x14ac:dyDescent="0.25">
      <c r="D1892" s="159"/>
    </row>
    <row r="1893" spans="4:4" x14ac:dyDescent="0.25">
      <c r="D1893" s="159"/>
    </row>
    <row r="1894" spans="4:4" x14ac:dyDescent="0.25">
      <c r="D1894" s="159"/>
    </row>
    <row r="1895" spans="4:4" x14ac:dyDescent="0.25">
      <c r="D1895" s="159"/>
    </row>
    <row r="1896" spans="4:4" x14ac:dyDescent="0.25">
      <c r="D1896" s="159"/>
    </row>
    <row r="1897" spans="4:4" x14ac:dyDescent="0.25">
      <c r="D1897" s="159"/>
    </row>
    <row r="1898" spans="4:4" x14ac:dyDescent="0.25">
      <c r="D1898" s="159"/>
    </row>
    <row r="1899" spans="4:4" x14ac:dyDescent="0.25">
      <c r="D1899" s="159"/>
    </row>
    <row r="1900" spans="4:4" x14ac:dyDescent="0.25">
      <c r="D1900" s="159"/>
    </row>
    <row r="1901" spans="4:4" x14ac:dyDescent="0.25">
      <c r="D1901" s="159"/>
    </row>
    <row r="1902" spans="4:4" x14ac:dyDescent="0.25">
      <c r="D1902" s="159"/>
    </row>
    <row r="1903" spans="4:4" x14ac:dyDescent="0.25">
      <c r="D1903" s="159"/>
    </row>
    <row r="1904" spans="4:4" x14ac:dyDescent="0.25">
      <c r="D1904" s="159"/>
    </row>
    <row r="1905" spans="4:4" x14ac:dyDescent="0.25">
      <c r="D1905" s="159"/>
    </row>
    <row r="1906" spans="4:4" x14ac:dyDescent="0.25">
      <c r="D1906" s="159"/>
    </row>
    <row r="1907" spans="4:4" x14ac:dyDescent="0.25">
      <c r="D1907" s="159"/>
    </row>
    <row r="1908" spans="4:4" x14ac:dyDescent="0.25">
      <c r="D1908" s="159"/>
    </row>
    <row r="1909" spans="4:4" x14ac:dyDescent="0.25">
      <c r="D1909" s="159"/>
    </row>
    <row r="1910" spans="4:4" x14ac:dyDescent="0.25">
      <c r="D1910" s="159"/>
    </row>
    <row r="1911" spans="4:4" x14ac:dyDescent="0.25">
      <c r="D1911" s="159"/>
    </row>
    <row r="1912" spans="4:4" x14ac:dyDescent="0.25">
      <c r="D1912" s="159"/>
    </row>
    <row r="1913" spans="4:4" x14ac:dyDescent="0.25">
      <c r="D1913" s="159"/>
    </row>
    <row r="1914" spans="4:4" x14ac:dyDescent="0.25">
      <c r="D1914" s="159"/>
    </row>
    <row r="1915" spans="4:4" x14ac:dyDescent="0.25">
      <c r="D1915" s="159"/>
    </row>
    <row r="1916" spans="4:4" x14ac:dyDescent="0.25">
      <c r="D1916" s="159"/>
    </row>
    <row r="1917" spans="4:4" x14ac:dyDescent="0.25">
      <c r="D1917" s="159"/>
    </row>
    <row r="1918" spans="4:4" x14ac:dyDescent="0.25">
      <c r="D1918" s="159"/>
    </row>
    <row r="1919" spans="4:4" x14ac:dyDescent="0.25">
      <c r="D1919" s="159"/>
    </row>
    <row r="1920" spans="4:4" x14ac:dyDescent="0.25">
      <c r="D1920" s="159"/>
    </row>
    <row r="1921" spans="4:4" x14ac:dyDescent="0.25">
      <c r="D1921" s="159"/>
    </row>
    <row r="1922" spans="4:4" x14ac:dyDescent="0.25">
      <c r="D1922" s="159"/>
    </row>
    <row r="1923" spans="4:4" x14ac:dyDescent="0.25">
      <c r="D1923" s="159"/>
    </row>
    <row r="1924" spans="4:4" x14ac:dyDescent="0.25">
      <c r="D1924" s="159"/>
    </row>
    <row r="1925" spans="4:4" x14ac:dyDescent="0.25">
      <c r="D1925" s="159"/>
    </row>
    <row r="1926" spans="4:4" x14ac:dyDescent="0.25">
      <c r="D1926" s="159"/>
    </row>
    <row r="1927" spans="4:4" x14ac:dyDescent="0.25">
      <c r="D1927" s="159"/>
    </row>
    <row r="1928" spans="4:4" x14ac:dyDescent="0.25">
      <c r="D1928" s="159"/>
    </row>
    <row r="1929" spans="4:4" x14ac:dyDescent="0.25">
      <c r="D1929" s="159"/>
    </row>
    <row r="1930" spans="4:4" x14ac:dyDescent="0.25">
      <c r="D1930" s="159"/>
    </row>
    <row r="1931" spans="4:4" x14ac:dyDescent="0.25">
      <c r="D1931" s="159"/>
    </row>
    <row r="1932" spans="4:4" x14ac:dyDescent="0.25">
      <c r="D1932" s="159"/>
    </row>
    <row r="1933" spans="4:4" x14ac:dyDescent="0.25">
      <c r="D1933" s="159"/>
    </row>
    <row r="1934" spans="4:4" x14ac:dyDescent="0.25">
      <c r="D1934" s="159"/>
    </row>
    <row r="1935" spans="4:4" x14ac:dyDescent="0.25">
      <c r="D1935" s="159"/>
    </row>
    <row r="1936" spans="4:4" x14ac:dyDescent="0.25">
      <c r="D1936" s="159"/>
    </row>
    <row r="1937" spans="4:4" x14ac:dyDescent="0.25">
      <c r="D1937" s="159"/>
    </row>
    <row r="1938" spans="4:4" x14ac:dyDescent="0.25">
      <c r="D1938" s="159"/>
    </row>
    <row r="1939" spans="4:4" x14ac:dyDescent="0.25">
      <c r="D1939" s="159"/>
    </row>
    <row r="1940" spans="4:4" x14ac:dyDescent="0.25">
      <c r="D1940" s="159"/>
    </row>
    <row r="1941" spans="4:4" x14ac:dyDescent="0.25">
      <c r="D1941" s="159"/>
    </row>
    <row r="1942" spans="4:4" x14ac:dyDescent="0.25">
      <c r="D1942" s="159"/>
    </row>
    <row r="1943" spans="4:4" x14ac:dyDescent="0.25">
      <c r="D1943" s="159"/>
    </row>
    <row r="1944" spans="4:4" x14ac:dyDescent="0.25">
      <c r="D1944" s="159"/>
    </row>
    <row r="1945" spans="4:4" x14ac:dyDescent="0.25">
      <c r="D1945" s="159"/>
    </row>
    <row r="1946" spans="4:4" x14ac:dyDescent="0.25">
      <c r="D1946" s="159"/>
    </row>
    <row r="1947" spans="4:4" x14ac:dyDescent="0.25">
      <c r="D1947" s="159"/>
    </row>
    <row r="1948" spans="4:4" x14ac:dyDescent="0.25">
      <c r="D1948" s="159"/>
    </row>
    <row r="1949" spans="4:4" x14ac:dyDescent="0.25">
      <c r="D1949" s="159"/>
    </row>
    <row r="1950" spans="4:4" x14ac:dyDescent="0.25">
      <c r="D1950" s="159"/>
    </row>
    <row r="1951" spans="4:4" x14ac:dyDescent="0.25">
      <c r="D1951" s="159"/>
    </row>
    <row r="1952" spans="4:4" x14ac:dyDescent="0.25">
      <c r="D1952" s="159"/>
    </row>
    <row r="1953" spans="4:4" x14ac:dyDescent="0.25">
      <c r="D1953" s="159"/>
    </row>
    <row r="1954" spans="4:4" x14ac:dyDescent="0.25">
      <c r="D1954" s="159"/>
    </row>
    <row r="1955" spans="4:4" x14ac:dyDescent="0.25">
      <c r="D1955" s="159"/>
    </row>
    <row r="1956" spans="4:4" x14ac:dyDescent="0.25">
      <c r="D1956" s="159"/>
    </row>
    <row r="1957" spans="4:4" x14ac:dyDescent="0.25">
      <c r="D1957" s="159"/>
    </row>
    <row r="1958" spans="4:4" x14ac:dyDescent="0.25">
      <c r="D1958" s="159"/>
    </row>
    <row r="1959" spans="4:4" x14ac:dyDescent="0.25">
      <c r="D1959" s="159"/>
    </row>
    <row r="1960" spans="4:4" x14ac:dyDescent="0.25">
      <c r="D1960" s="159"/>
    </row>
    <row r="1961" spans="4:4" x14ac:dyDescent="0.25">
      <c r="D1961" s="159"/>
    </row>
    <row r="1962" spans="4:4" x14ac:dyDescent="0.25">
      <c r="D1962" s="159"/>
    </row>
    <row r="1963" spans="4:4" x14ac:dyDescent="0.25">
      <c r="D1963" s="159"/>
    </row>
    <row r="1964" spans="4:4" x14ac:dyDescent="0.25">
      <c r="D1964" s="159"/>
    </row>
    <row r="1965" spans="4:4" x14ac:dyDescent="0.25">
      <c r="D1965" s="159"/>
    </row>
    <row r="1966" spans="4:4" x14ac:dyDescent="0.25">
      <c r="D1966" s="159"/>
    </row>
    <row r="1967" spans="4:4" x14ac:dyDescent="0.25">
      <c r="D1967" s="159"/>
    </row>
    <row r="1968" spans="4:4" x14ac:dyDescent="0.25">
      <c r="D1968" s="159"/>
    </row>
    <row r="1969" spans="4:4" x14ac:dyDescent="0.25">
      <c r="D1969" s="159"/>
    </row>
    <row r="1970" spans="4:4" x14ac:dyDescent="0.25">
      <c r="D1970" s="159"/>
    </row>
    <row r="1971" spans="4:4" x14ac:dyDescent="0.25">
      <c r="D1971" s="159"/>
    </row>
    <row r="1972" spans="4:4" x14ac:dyDescent="0.25">
      <c r="D1972" s="159"/>
    </row>
    <row r="1973" spans="4:4" x14ac:dyDescent="0.25">
      <c r="D1973" s="159"/>
    </row>
    <row r="1974" spans="4:4" x14ac:dyDescent="0.25">
      <c r="D1974" s="159"/>
    </row>
    <row r="1975" spans="4:4" x14ac:dyDescent="0.25">
      <c r="D1975" s="159"/>
    </row>
    <row r="1976" spans="4:4" x14ac:dyDescent="0.25">
      <c r="D1976" s="159"/>
    </row>
    <row r="1977" spans="4:4" x14ac:dyDescent="0.25">
      <c r="D1977" s="159"/>
    </row>
    <row r="1978" spans="4:4" x14ac:dyDescent="0.25">
      <c r="D1978" s="159"/>
    </row>
    <row r="1979" spans="4:4" x14ac:dyDescent="0.25">
      <c r="D1979" s="159"/>
    </row>
    <row r="1980" spans="4:4" x14ac:dyDescent="0.25">
      <c r="D1980" s="159"/>
    </row>
    <row r="1981" spans="4:4" x14ac:dyDescent="0.25">
      <c r="D1981" s="159"/>
    </row>
    <row r="1982" spans="4:4" x14ac:dyDescent="0.25">
      <c r="D1982" s="159"/>
    </row>
    <row r="1983" spans="4:4" x14ac:dyDescent="0.25">
      <c r="D1983" s="159"/>
    </row>
    <row r="1984" spans="4:4" x14ac:dyDescent="0.25">
      <c r="D1984" s="159"/>
    </row>
    <row r="1985" spans="4:4" x14ac:dyDescent="0.25">
      <c r="D1985" s="159"/>
    </row>
    <row r="1986" spans="4:4" x14ac:dyDescent="0.25">
      <c r="D1986" s="159"/>
    </row>
    <row r="1987" spans="4:4" x14ac:dyDescent="0.25">
      <c r="D1987" s="159"/>
    </row>
    <row r="1988" spans="4:4" x14ac:dyDescent="0.25">
      <c r="D1988" s="159"/>
    </row>
    <row r="1989" spans="4:4" x14ac:dyDescent="0.25">
      <c r="D1989" s="159"/>
    </row>
    <row r="1990" spans="4:4" x14ac:dyDescent="0.25">
      <c r="D1990" s="159"/>
    </row>
    <row r="1991" spans="4:4" x14ac:dyDescent="0.25">
      <c r="D1991" s="159"/>
    </row>
    <row r="1992" spans="4:4" x14ac:dyDescent="0.25">
      <c r="D1992" s="159"/>
    </row>
  </sheetData>
  <mergeCells count="22">
    <mergeCell ref="B113:C113"/>
    <mergeCell ref="B114:C114"/>
    <mergeCell ref="B115:C115"/>
    <mergeCell ref="B116:C116"/>
    <mergeCell ref="B117:C117"/>
    <mergeCell ref="B118:C118"/>
    <mergeCell ref="J5:N6"/>
    <mergeCell ref="A9:C9"/>
    <mergeCell ref="B110:C110"/>
    <mergeCell ref="A5:A8"/>
    <mergeCell ref="B5:B8"/>
    <mergeCell ref="C5:C8"/>
    <mergeCell ref="D5:E6"/>
    <mergeCell ref="F5:G6"/>
    <mergeCell ref="H5:I6"/>
    <mergeCell ref="A1:I1"/>
    <mergeCell ref="A2:I2"/>
    <mergeCell ref="A3:I3"/>
    <mergeCell ref="A4:B4"/>
    <mergeCell ref="C4:E4"/>
    <mergeCell ref="F4:H4"/>
    <mergeCell ref="I4:S4"/>
  </mergeCells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>
    <tabColor theme="2" tint="-0.499984740745262"/>
  </sheetPr>
  <dimension ref="A1:R1992"/>
  <sheetViews>
    <sheetView zoomScale="73" zoomScaleNormal="73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I8" sqref="I1:I1048576"/>
    </sheetView>
  </sheetViews>
  <sheetFormatPr defaultColWidth="17.140625" defaultRowHeight="15.75" x14ac:dyDescent="0.25"/>
  <cols>
    <col min="1" max="1" width="7.7109375" style="221" bestFit="1" customWidth="1"/>
    <col min="2" max="2" width="36.42578125" style="132" customWidth="1"/>
    <col min="3" max="3" width="18" style="221" customWidth="1"/>
    <col min="4" max="8" width="9.28515625" style="221" bestFit="1" customWidth="1"/>
    <col min="9" max="10" width="6.85546875" style="221" bestFit="1" customWidth="1"/>
    <col min="11" max="11" width="7.42578125" style="221" bestFit="1" customWidth="1"/>
    <col min="12" max="12" width="6.85546875" style="221" bestFit="1" customWidth="1"/>
    <col min="13" max="13" width="11.28515625" style="221" customWidth="1"/>
    <col min="14" max="18" width="4" style="221" bestFit="1" customWidth="1"/>
    <col min="19" max="16384" width="17.140625" style="132"/>
  </cols>
  <sheetData>
    <row r="1" spans="1:18" ht="30" customHeight="1" x14ac:dyDescent="0.4">
      <c r="A1" s="228" t="s">
        <v>166</v>
      </c>
      <c r="B1" s="229"/>
      <c r="C1" s="229"/>
      <c r="D1" s="229"/>
      <c r="E1" s="229"/>
      <c r="F1" s="229"/>
      <c r="G1" s="229"/>
      <c r="H1" s="229"/>
      <c r="I1" s="173"/>
      <c r="J1" s="173"/>
      <c r="K1" s="173"/>
      <c r="L1" s="173"/>
      <c r="M1" s="173"/>
      <c r="N1" s="173"/>
      <c r="O1" s="173"/>
      <c r="P1" s="173"/>
      <c r="Q1" s="173"/>
      <c r="R1" s="173"/>
    </row>
    <row r="2" spans="1:18" ht="20.45" customHeight="1" x14ac:dyDescent="0.3">
      <c r="A2" s="231" t="s">
        <v>317</v>
      </c>
      <c r="B2" s="232"/>
      <c r="C2" s="232"/>
      <c r="D2" s="232"/>
      <c r="E2" s="232"/>
      <c r="F2" s="232"/>
      <c r="G2" s="232"/>
      <c r="H2" s="232"/>
      <c r="I2" s="174"/>
      <c r="J2" s="174"/>
      <c r="K2" s="174"/>
      <c r="L2" s="174"/>
      <c r="M2" s="174"/>
      <c r="N2" s="174"/>
      <c r="O2" s="174"/>
      <c r="P2" s="174"/>
      <c r="Q2" s="174"/>
      <c r="R2" s="174"/>
    </row>
    <row r="3" spans="1:18" ht="24" customHeight="1" x14ac:dyDescent="0.25">
      <c r="A3" s="234" t="s">
        <v>320</v>
      </c>
      <c r="B3" s="235"/>
      <c r="C3" s="235"/>
      <c r="D3" s="235"/>
      <c r="E3" s="235"/>
      <c r="F3" s="235"/>
      <c r="G3" s="235"/>
      <c r="H3" s="235"/>
      <c r="I3" s="175"/>
      <c r="J3" s="175"/>
      <c r="K3" s="175"/>
      <c r="L3" s="175"/>
      <c r="M3" s="175"/>
      <c r="N3" s="175"/>
      <c r="O3" s="175"/>
      <c r="P3" s="175"/>
      <c r="Q3" s="175"/>
      <c r="R3" s="175"/>
    </row>
    <row r="4" spans="1:18" ht="17.45" customHeight="1" thickBot="1" x14ac:dyDescent="0.3">
      <c r="A4" s="237" t="s">
        <v>321</v>
      </c>
      <c r="B4" s="237"/>
      <c r="C4" s="238" t="s">
        <v>322</v>
      </c>
      <c r="D4" s="239"/>
      <c r="E4" s="240"/>
      <c r="F4" s="238" t="s">
        <v>318</v>
      </c>
      <c r="G4" s="239"/>
      <c r="H4" s="240"/>
      <c r="I4" s="243"/>
      <c r="J4" s="243"/>
      <c r="K4" s="243"/>
      <c r="L4" s="243"/>
      <c r="M4" s="243"/>
      <c r="N4" s="243"/>
      <c r="O4" s="243"/>
      <c r="P4" s="243"/>
      <c r="Q4" s="243"/>
      <c r="R4" s="243"/>
    </row>
    <row r="5" spans="1:18" ht="15.75" customHeight="1" x14ac:dyDescent="0.25">
      <c r="A5" s="256" t="s">
        <v>162</v>
      </c>
      <c r="B5" s="262" t="s">
        <v>156</v>
      </c>
      <c r="C5" s="259" t="s">
        <v>157</v>
      </c>
      <c r="D5" s="251" t="s">
        <v>521</v>
      </c>
      <c r="E5" s="246"/>
      <c r="F5" s="246"/>
      <c r="G5" s="246"/>
      <c r="H5" s="246"/>
      <c r="I5" s="265" t="s">
        <v>174</v>
      </c>
      <c r="J5" s="266"/>
      <c r="K5" s="266"/>
      <c r="L5" s="266"/>
      <c r="M5" s="266"/>
      <c r="N5" s="219"/>
      <c r="O5" s="219"/>
      <c r="P5" s="219"/>
      <c r="Q5" s="219"/>
      <c r="R5" s="219"/>
    </row>
    <row r="6" spans="1:18" ht="15.75" customHeight="1" x14ac:dyDescent="0.25">
      <c r="A6" s="257"/>
      <c r="B6" s="263"/>
      <c r="C6" s="260"/>
      <c r="D6" s="389"/>
      <c r="E6" s="390"/>
      <c r="F6" s="390"/>
      <c r="G6" s="390"/>
      <c r="H6" s="390"/>
      <c r="I6" s="267"/>
      <c r="J6" s="268"/>
      <c r="K6" s="268"/>
      <c r="L6" s="268"/>
      <c r="M6" s="268"/>
      <c r="N6" s="220"/>
      <c r="O6" s="220"/>
      <c r="P6" s="220"/>
      <c r="Q6" s="220"/>
      <c r="R6" s="220"/>
    </row>
    <row r="7" spans="1:18" ht="15.75" customHeight="1" x14ac:dyDescent="0.25">
      <c r="A7" s="257"/>
      <c r="B7" s="263"/>
      <c r="C7" s="260"/>
      <c r="D7" s="252"/>
      <c r="E7" s="248"/>
      <c r="F7" s="248"/>
      <c r="G7" s="248"/>
      <c r="H7" s="248"/>
      <c r="I7" s="178" t="s">
        <v>37</v>
      </c>
      <c r="J7" s="178" t="s">
        <v>171</v>
      </c>
      <c r="K7" s="178" t="s">
        <v>171</v>
      </c>
      <c r="L7" s="178" t="s">
        <v>171</v>
      </c>
      <c r="M7" s="178" t="s">
        <v>172</v>
      </c>
      <c r="N7" s="179"/>
      <c r="O7" s="179"/>
      <c r="P7" s="179"/>
      <c r="Q7" s="179"/>
      <c r="R7" s="179"/>
    </row>
    <row r="8" spans="1:18" ht="16.5" thickBot="1" x14ac:dyDescent="0.3">
      <c r="A8" s="258"/>
      <c r="B8" s="264"/>
      <c r="C8" s="261"/>
      <c r="D8" s="135" t="s">
        <v>23</v>
      </c>
      <c r="E8" s="136" t="s">
        <v>24</v>
      </c>
      <c r="F8" s="136" t="s">
        <v>25</v>
      </c>
      <c r="G8" s="136" t="s">
        <v>26</v>
      </c>
      <c r="H8" s="136" t="s">
        <v>26</v>
      </c>
      <c r="I8" s="180" t="s">
        <v>152</v>
      </c>
      <c r="J8" s="178" t="s">
        <v>153</v>
      </c>
      <c r="K8" s="178" t="s">
        <v>520</v>
      </c>
      <c r="L8" s="178" t="s">
        <v>1</v>
      </c>
      <c r="M8" s="178" t="s">
        <v>2</v>
      </c>
      <c r="N8" s="181"/>
      <c r="O8" s="181"/>
      <c r="P8" s="181"/>
      <c r="Q8" s="181"/>
      <c r="R8" s="181"/>
    </row>
    <row r="9" spans="1:18" s="143" customFormat="1" ht="24.75" customHeight="1" thickBot="1" x14ac:dyDescent="0.25">
      <c r="A9" s="253"/>
      <c r="B9" s="254"/>
      <c r="C9" s="255"/>
      <c r="D9" s="141"/>
      <c r="E9" s="141"/>
      <c r="F9" s="141"/>
      <c r="G9" s="141"/>
      <c r="H9" s="141"/>
      <c r="I9" s="176"/>
      <c r="J9" s="176"/>
      <c r="K9" s="176"/>
      <c r="L9" s="176"/>
      <c r="M9" s="176"/>
      <c r="N9" s="176"/>
      <c r="O9" s="176"/>
      <c r="P9" s="176"/>
      <c r="Q9" s="176"/>
      <c r="R9" s="176"/>
    </row>
    <row r="10" spans="1:18" ht="16.5" thickBot="1" x14ac:dyDescent="0.3">
      <c r="A10" s="54">
        <v>1</v>
      </c>
      <c r="B10" s="144" t="s">
        <v>323</v>
      </c>
      <c r="C10" s="145" t="s">
        <v>373</v>
      </c>
      <c r="D10" s="177">
        <v>5</v>
      </c>
      <c r="E10" s="177">
        <v>5</v>
      </c>
      <c r="F10" s="177">
        <v>5</v>
      </c>
      <c r="G10" s="213">
        <v>5</v>
      </c>
      <c r="H10" s="213">
        <v>5</v>
      </c>
      <c r="I10" s="146">
        <f>IF(D10="AB",0,D10/5*100)</f>
        <v>100</v>
      </c>
      <c r="J10" s="146">
        <f>IF(E10="AB",0,E10/5*100)</f>
        <v>100</v>
      </c>
      <c r="K10" s="146">
        <f>IF(F10="AB",0,F10/5*100)</f>
        <v>100</v>
      </c>
      <c r="L10" s="146">
        <f>IF(G10="AB",0,G10/5*100)</f>
        <v>100</v>
      </c>
      <c r="M10" s="146">
        <f>IF(H10="AB",0,H10/5*100)</f>
        <v>100</v>
      </c>
      <c r="N10" s="146" t="str">
        <f>IF(I10&lt;50,"N","Y")</f>
        <v>Y</v>
      </c>
      <c r="O10" s="146" t="str">
        <f t="shared" ref="O10:R25" si="0">IF(J10&lt;50,"N","Y")</f>
        <v>Y</v>
      </c>
      <c r="P10" s="146" t="str">
        <f t="shared" si="0"/>
        <v>Y</v>
      </c>
      <c r="Q10" s="146" t="str">
        <f t="shared" si="0"/>
        <v>Y</v>
      </c>
      <c r="R10" s="146" t="str">
        <f t="shared" si="0"/>
        <v>Y</v>
      </c>
    </row>
    <row r="11" spans="1:18" ht="16.5" customHeight="1" thickBot="1" x14ac:dyDescent="0.3">
      <c r="A11" s="93">
        <v>2</v>
      </c>
      <c r="B11" s="147" t="s">
        <v>324</v>
      </c>
      <c r="C11" s="145" t="s">
        <v>374</v>
      </c>
      <c r="D11" s="36">
        <v>5</v>
      </c>
      <c r="E11" s="36">
        <v>5</v>
      </c>
      <c r="F11" s="36">
        <v>5</v>
      </c>
      <c r="G11" s="211">
        <v>5</v>
      </c>
      <c r="H11" s="211">
        <v>5</v>
      </c>
      <c r="I11" s="146">
        <f>IF(D11="AB",0,D11/5*100)</f>
        <v>100</v>
      </c>
      <c r="J11" s="146">
        <f>IF(E11="AB",0,E11/5*100)</f>
        <v>100</v>
      </c>
      <c r="K11" s="146">
        <f>IF(F11="AB",0,F11/5*100)</f>
        <v>100</v>
      </c>
      <c r="L11" s="146">
        <f>IF(G11="AB",0,G11/5*100)</f>
        <v>100</v>
      </c>
      <c r="M11" s="146">
        <f>IF(H11="AB",0,H11/5*100)</f>
        <v>100</v>
      </c>
      <c r="N11" s="146" t="str">
        <f t="shared" ref="N11:R74" si="1">IF(I11&lt;50,"N","Y")</f>
        <v>Y</v>
      </c>
      <c r="O11" s="146" t="str">
        <f t="shared" si="0"/>
        <v>Y</v>
      </c>
      <c r="P11" s="146" t="str">
        <f t="shared" si="0"/>
        <v>Y</v>
      </c>
      <c r="Q11" s="146" t="str">
        <f t="shared" si="0"/>
        <v>Y</v>
      </c>
      <c r="R11" s="146" t="str">
        <f t="shared" si="0"/>
        <v>Y</v>
      </c>
    </row>
    <row r="12" spans="1:18" ht="16.5" thickBot="1" x14ac:dyDescent="0.3">
      <c r="A12" s="93">
        <v>3</v>
      </c>
      <c r="B12" s="147" t="s">
        <v>325</v>
      </c>
      <c r="C12" s="145" t="s">
        <v>375</v>
      </c>
      <c r="D12" s="36">
        <v>5</v>
      </c>
      <c r="E12" s="36">
        <v>5</v>
      </c>
      <c r="F12" s="36">
        <v>5</v>
      </c>
      <c r="G12" s="211">
        <v>5</v>
      </c>
      <c r="H12" s="211">
        <v>5</v>
      </c>
      <c r="I12" s="146">
        <f>IF(D12="AB",0,D12/5*100)</f>
        <v>100</v>
      </c>
      <c r="J12" s="146">
        <f>IF(E12="AB",0,E12/5*100)</f>
        <v>100</v>
      </c>
      <c r="K12" s="146">
        <f>IF(F12="AB",0,F12/5*100)</f>
        <v>100</v>
      </c>
      <c r="L12" s="146">
        <f>IF(G12="AB",0,G12/5*100)</f>
        <v>100</v>
      </c>
      <c r="M12" s="146">
        <f>IF(H12="AB",0,H12/5*100)</f>
        <v>100</v>
      </c>
      <c r="N12" s="146" t="str">
        <f t="shared" si="1"/>
        <v>Y</v>
      </c>
      <c r="O12" s="146" t="str">
        <f t="shared" si="0"/>
        <v>Y</v>
      </c>
      <c r="P12" s="146" t="str">
        <f t="shared" si="0"/>
        <v>Y</v>
      </c>
      <c r="Q12" s="146" t="str">
        <f t="shared" si="0"/>
        <v>Y</v>
      </c>
      <c r="R12" s="146" t="str">
        <f t="shared" si="0"/>
        <v>Y</v>
      </c>
    </row>
    <row r="13" spans="1:18" ht="16.5" thickBot="1" x14ac:dyDescent="0.3">
      <c r="A13" s="93">
        <v>4</v>
      </c>
      <c r="B13" s="147" t="s">
        <v>326</v>
      </c>
      <c r="C13" s="145" t="s">
        <v>376</v>
      </c>
      <c r="D13" s="36">
        <v>5</v>
      </c>
      <c r="E13" s="36">
        <v>5</v>
      </c>
      <c r="F13" s="36">
        <v>5</v>
      </c>
      <c r="G13" s="211">
        <v>5</v>
      </c>
      <c r="H13" s="211">
        <v>5</v>
      </c>
      <c r="I13" s="146">
        <f>IF(D13="AB",0,D13/5*100)</f>
        <v>100</v>
      </c>
      <c r="J13" s="146">
        <f>IF(E13="AB",0,E13/5*100)</f>
        <v>100</v>
      </c>
      <c r="K13" s="146">
        <f>IF(F13="AB",0,F13/5*100)</f>
        <v>100</v>
      </c>
      <c r="L13" s="146">
        <f>IF(G13="AB",0,G13/5*100)</f>
        <v>100</v>
      </c>
      <c r="M13" s="146">
        <f>IF(H13="AB",0,H13/5*100)</f>
        <v>100</v>
      </c>
      <c r="N13" s="146" t="str">
        <f t="shared" si="1"/>
        <v>Y</v>
      </c>
      <c r="O13" s="146" t="str">
        <f t="shared" si="0"/>
        <v>Y</v>
      </c>
      <c r="P13" s="146" t="str">
        <f t="shared" si="0"/>
        <v>Y</v>
      </c>
      <c r="Q13" s="146" t="str">
        <f t="shared" si="0"/>
        <v>Y</v>
      </c>
      <c r="R13" s="146" t="str">
        <f t="shared" si="0"/>
        <v>Y</v>
      </c>
    </row>
    <row r="14" spans="1:18" ht="16.5" thickBot="1" x14ac:dyDescent="0.3">
      <c r="A14" s="93">
        <v>5</v>
      </c>
      <c r="B14" s="147" t="s">
        <v>327</v>
      </c>
      <c r="C14" s="145" t="s">
        <v>377</v>
      </c>
      <c r="D14" s="36">
        <v>5</v>
      </c>
      <c r="E14" s="36">
        <v>5</v>
      </c>
      <c r="F14" s="36">
        <v>5</v>
      </c>
      <c r="G14" s="211">
        <v>5</v>
      </c>
      <c r="H14" s="211">
        <v>5</v>
      </c>
      <c r="I14" s="146">
        <f>IF(D14="AB",0,D14/5*100)</f>
        <v>100</v>
      </c>
      <c r="J14" s="146">
        <f>IF(E14="AB",0,E14/5*100)</f>
        <v>100</v>
      </c>
      <c r="K14" s="146">
        <f>IF(F14="AB",0,F14/5*100)</f>
        <v>100</v>
      </c>
      <c r="L14" s="146">
        <f>IF(G14="AB",0,G14/5*100)</f>
        <v>100</v>
      </c>
      <c r="M14" s="146">
        <f>IF(H14="AB",0,H14/5*100)</f>
        <v>100</v>
      </c>
      <c r="N14" s="146" t="str">
        <f t="shared" si="1"/>
        <v>Y</v>
      </c>
      <c r="O14" s="146" t="str">
        <f t="shared" si="0"/>
        <v>Y</v>
      </c>
      <c r="P14" s="146" t="str">
        <f t="shared" si="0"/>
        <v>Y</v>
      </c>
      <c r="Q14" s="146" t="str">
        <f t="shared" si="0"/>
        <v>Y</v>
      </c>
      <c r="R14" s="146" t="str">
        <f t="shared" si="0"/>
        <v>Y</v>
      </c>
    </row>
    <row r="15" spans="1:18" ht="16.5" thickBot="1" x14ac:dyDescent="0.3">
      <c r="A15" s="93">
        <v>6</v>
      </c>
      <c r="B15" s="147" t="s">
        <v>328</v>
      </c>
      <c r="C15" s="145" t="s">
        <v>378</v>
      </c>
      <c r="D15" s="36">
        <v>5</v>
      </c>
      <c r="E15" s="36">
        <v>5</v>
      </c>
      <c r="F15" s="36">
        <v>5</v>
      </c>
      <c r="G15" s="211">
        <v>5</v>
      </c>
      <c r="H15" s="211">
        <v>5</v>
      </c>
      <c r="I15" s="146">
        <f>IF(D15="AB",0,D15/5*100)</f>
        <v>100</v>
      </c>
      <c r="J15" s="146">
        <f>IF(E15="AB",0,E15/5*100)</f>
        <v>100</v>
      </c>
      <c r="K15" s="146">
        <f>IF(F15="AB",0,F15/5*100)</f>
        <v>100</v>
      </c>
      <c r="L15" s="146">
        <f>IF(G15="AB",0,G15/5*100)</f>
        <v>100</v>
      </c>
      <c r="M15" s="146">
        <f>IF(H15="AB",0,H15/5*100)</f>
        <v>100</v>
      </c>
      <c r="N15" s="146" t="str">
        <f t="shared" si="1"/>
        <v>Y</v>
      </c>
      <c r="O15" s="146" t="str">
        <f t="shared" si="0"/>
        <v>Y</v>
      </c>
      <c r="P15" s="146" t="str">
        <f t="shared" si="0"/>
        <v>Y</v>
      </c>
      <c r="Q15" s="146" t="str">
        <f t="shared" si="0"/>
        <v>Y</v>
      </c>
      <c r="R15" s="146" t="str">
        <f t="shared" si="0"/>
        <v>Y</v>
      </c>
    </row>
    <row r="16" spans="1:18" ht="16.5" thickBot="1" x14ac:dyDescent="0.3">
      <c r="A16" s="93">
        <v>7</v>
      </c>
      <c r="B16" s="147" t="s">
        <v>329</v>
      </c>
      <c r="C16" s="145" t="s">
        <v>379</v>
      </c>
      <c r="D16" s="36">
        <v>5</v>
      </c>
      <c r="E16" s="36">
        <v>5</v>
      </c>
      <c r="F16" s="36">
        <v>5</v>
      </c>
      <c r="G16" s="211">
        <v>5</v>
      </c>
      <c r="H16" s="211">
        <v>5</v>
      </c>
      <c r="I16" s="146">
        <f>IF(D16="AB",0,D16/5*100)</f>
        <v>100</v>
      </c>
      <c r="J16" s="146">
        <f>IF(E16="AB",0,E16/5*100)</f>
        <v>100</v>
      </c>
      <c r="K16" s="146">
        <f>IF(F16="AB",0,F16/5*100)</f>
        <v>100</v>
      </c>
      <c r="L16" s="146">
        <f>IF(G16="AB",0,G16/5*100)</f>
        <v>100</v>
      </c>
      <c r="M16" s="146">
        <f>IF(H16="AB",0,H16/5*100)</f>
        <v>100</v>
      </c>
      <c r="N16" s="146" t="str">
        <f t="shared" si="1"/>
        <v>Y</v>
      </c>
      <c r="O16" s="146" t="str">
        <f t="shared" si="0"/>
        <v>Y</v>
      </c>
      <c r="P16" s="146" t="str">
        <f t="shared" si="0"/>
        <v>Y</v>
      </c>
      <c r="Q16" s="146" t="str">
        <f t="shared" si="0"/>
        <v>Y</v>
      </c>
      <c r="R16" s="146" t="str">
        <f t="shared" si="0"/>
        <v>Y</v>
      </c>
    </row>
    <row r="17" spans="1:18" ht="16.5" thickBot="1" x14ac:dyDescent="0.3">
      <c r="A17" s="93">
        <v>8</v>
      </c>
      <c r="B17" s="147" t="s">
        <v>330</v>
      </c>
      <c r="C17" s="145" t="s">
        <v>380</v>
      </c>
      <c r="D17" s="36">
        <v>5</v>
      </c>
      <c r="E17" s="36">
        <v>5</v>
      </c>
      <c r="F17" s="36">
        <v>5</v>
      </c>
      <c r="G17" s="211">
        <v>5</v>
      </c>
      <c r="H17" s="211">
        <v>5</v>
      </c>
      <c r="I17" s="146">
        <f>IF(D17="AB",0,D17/5*100)</f>
        <v>100</v>
      </c>
      <c r="J17" s="146">
        <f>IF(E17="AB",0,E17/5*100)</f>
        <v>100</v>
      </c>
      <c r="K17" s="146">
        <f>IF(F17="AB",0,F17/5*100)</f>
        <v>100</v>
      </c>
      <c r="L17" s="146">
        <f>IF(G17="AB",0,G17/5*100)</f>
        <v>100</v>
      </c>
      <c r="M17" s="146">
        <f>IF(H17="AB",0,H17/5*100)</f>
        <v>100</v>
      </c>
      <c r="N17" s="146" t="str">
        <f t="shared" si="1"/>
        <v>Y</v>
      </c>
      <c r="O17" s="146" t="str">
        <f t="shared" si="0"/>
        <v>Y</v>
      </c>
      <c r="P17" s="146" t="str">
        <f t="shared" si="0"/>
        <v>Y</v>
      </c>
      <c r="Q17" s="146" t="str">
        <f t="shared" si="0"/>
        <v>Y</v>
      </c>
      <c r="R17" s="146" t="str">
        <f t="shared" si="0"/>
        <v>Y</v>
      </c>
    </row>
    <row r="18" spans="1:18" ht="16.5" thickBot="1" x14ac:dyDescent="0.3">
      <c r="A18" s="93">
        <v>9</v>
      </c>
      <c r="B18" s="147" t="s">
        <v>331</v>
      </c>
      <c r="C18" s="145" t="s">
        <v>381</v>
      </c>
      <c r="D18" s="36">
        <v>5</v>
      </c>
      <c r="E18" s="36">
        <v>5</v>
      </c>
      <c r="F18" s="36">
        <v>5</v>
      </c>
      <c r="G18" s="211">
        <v>5</v>
      </c>
      <c r="H18" s="211">
        <v>5</v>
      </c>
      <c r="I18" s="146">
        <f>IF(D18="AB",0,D18/5*100)</f>
        <v>100</v>
      </c>
      <c r="J18" s="146">
        <f>IF(E18="AB",0,E18/5*100)</f>
        <v>100</v>
      </c>
      <c r="K18" s="146">
        <f>IF(F18="AB",0,F18/5*100)</f>
        <v>100</v>
      </c>
      <c r="L18" s="146">
        <f>IF(G18="AB",0,G18/5*100)</f>
        <v>100</v>
      </c>
      <c r="M18" s="146">
        <f>IF(H18="AB",0,H18/5*100)</f>
        <v>100</v>
      </c>
      <c r="N18" s="146" t="str">
        <f t="shared" si="1"/>
        <v>Y</v>
      </c>
      <c r="O18" s="146" t="str">
        <f t="shared" si="0"/>
        <v>Y</v>
      </c>
      <c r="P18" s="146" t="str">
        <f t="shared" si="0"/>
        <v>Y</v>
      </c>
      <c r="Q18" s="146" t="str">
        <f t="shared" si="0"/>
        <v>Y</v>
      </c>
      <c r="R18" s="146" t="str">
        <f t="shared" si="0"/>
        <v>Y</v>
      </c>
    </row>
    <row r="19" spans="1:18" ht="16.5" thickBot="1" x14ac:dyDescent="0.3">
      <c r="A19" s="93">
        <v>10</v>
      </c>
      <c r="B19" s="147" t="s">
        <v>332</v>
      </c>
      <c r="C19" s="145" t="s">
        <v>382</v>
      </c>
      <c r="D19" s="36">
        <v>5</v>
      </c>
      <c r="E19" s="36">
        <v>5</v>
      </c>
      <c r="F19" s="36">
        <v>5</v>
      </c>
      <c r="G19" s="211">
        <v>5</v>
      </c>
      <c r="H19" s="211">
        <v>5</v>
      </c>
      <c r="I19" s="146">
        <f>IF(D19="AB",0,D19/5*100)</f>
        <v>100</v>
      </c>
      <c r="J19" s="146">
        <f>IF(E19="AB",0,E19/5*100)</f>
        <v>100</v>
      </c>
      <c r="K19" s="146">
        <f>IF(F19="AB",0,F19/5*100)</f>
        <v>100</v>
      </c>
      <c r="L19" s="146">
        <f>IF(G19="AB",0,G19/5*100)</f>
        <v>100</v>
      </c>
      <c r="M19" s="146">
        <f>IF(H19="AB",0,H19/5*100)</f>
        <v>100</v>
      </c>
      <c r="N19" s="146" t="str">
        <f t="shared" si="1"/>
        <v>Y</v>
      </c>
      <c r="O19" s="146" t="str">
        <f t="shared" si="0"/>
        <v>Y</v>
      </c>
      <c r="P19" s="146" t="str">
        <f t="shared" si="0"/>
        <v>Y</v>
      </c>
      <c r="Q19" s="146" t="str">
        <f t="shared" si="0"/>
        <v>Y</v>
      </c>
      <c r="R19" s="146" t="str">
        <f t="shared" si="0"/>
        <v>Y</v>
      </c>
    </row>
    <row r="20" spans="1:18" ht="16.5" thickBot="1" x14ac:dyDescent="0.3">
      <c r="A20" s="93">
        <v>11</v>
      </c>
      <c r="B20" s="147" t="s">
        <v>333</v>
      </c>
      <c r="C20" s="145" t="s">
        <v>383</v>
      </c>
      <c r="D20" s="36">
        <v>5</v>
      </c>
      <c r="E20" s="36">
        <v>5</v>
      </c>
      <c r="F20" s="36">
        <v>5</v>
      </c>
      <c r="G20" s="211">
        <v>5</v>
      </c>
      <c r="H20" s="211">
        <v>5</v>
      </c>
      <c r="I20" s="146">
        <f>IF(D20="AB",0,D20/5*100)</f>
        <v>100</v>
      </c>
      <c r="J20" s="146">
        <f>IF(E20="AB",0,E20/5*100)</f>
        <v>100</v>
      </c>
      <c r="K20" s="146">
        <f>IF(F20="AB",0,F20/5*100)</f>
        <v>100</v>
      </c>
      <c r="L20" s="146">
        <f>IF(G20="AB",0,G20/5*100)</f>
        <v>100</v>
      </c>
      <c r="M20" s="146">
        <f>IF(H20="AB",0,H20/5*100)</f>
        <v>100</v>
      </c>
      <c r="N20" s="146" t="str">
        <f t="shared" si="1"/>
        <v>Y</v>
      </c>
      <c r="O20" s="146" t="str">
        <f t="shared" si="0"/>
        <v>Y</v>
      </c>
      <c r="P20" s="146" t="str">
        <f t="shared" si="0"/>
        <v>Y</v>
      </c>
      <c r="Q20" s="146" t="str">
        <f t="shared" si="0"/>
        <v>Y</v>
      </c>
      <c r="R20" s="146" t="str">
        <f t="shared" si="0"/>
        <v>Y</v>
      </c>
    </row>
    <row r="21" spans="1:18" ht="16.5" thickBot="1" x14ac:dyDescent="0.3">
      <c r="A21" s="93">
        <v>12</v>
      </c>
      <c r="B21" s="147" t="s">
        <v>334</v>
      </c>
      <c r="C21" s="145" t="s">
        <v>384</v>
      </c>
      <c r="D21" s="36">
        <v>5</v>
      </c>
      <c r="E21" s="36">
        <v>5</v>
      </c>
      <c r="F21" s="36">
        <v>5</v>
      </c>
      <c r="G21" s="211">
        <v>5</v>
      </c>
      <c r="H21" s="211">
        <v>5</v>
      </c>
      <c r="I21" s="146">
        <f>IF(D21="AB",0,D21/5*100)</f>
        <v>100</v>
      </c>
      <c r="J21" s="146">
        <f>IF(E21="AB",0,E21/5*100)</f>
        <v>100</v>
      </c>
      <c r="K21" s="146">
        <f>IF(F21="AB",0,F21/5*100)</f>
        <v>100</v>
      </c>
      <c r="L21" s="146">
        <f>IF(G21="AB",0,G21/5*100)</f>
        <v>100</v>
      </c>
      <c r="M21" s="146">
        <f>IF(H21="AB",0,H21/5*100)</f>
        <v>100</v>
      </c>
      <c r="N21" s="146" t="str">
        <f t="shared" si="1"/>
        <v>Y</v>
      </c>
      <c r="O21" s="146" t="str">
        <f t="shared" si="0"/>
        <v>Y</v>
      </c>
      <c r="P21" s="146" t="str">
        <f t="shared" si="0"/>
        <v>Y</v>
      </c>
      <c r="Q21" s="146" t="str">
        <f t="shared" si="0"/>
        <v>Y</v>
      </c>
      <c r="R21" s="146" t="str">
        <f t="shared" si="0"/>
        <v>Y</v>
      </c>
    </row>
    <row r="22" spans="1:18" ht="16.5" thickBot="1" x14ac:dyDescent="0.3">
      <c r="A22" s="93">
        <v>13</v>
      </c>
      <c r="B22" s="147" t="s">
        <v>335</v>
      </c>
      <c r="C22" s="145" t="s">
        <v>385</v>
      </c>
      <c r="D22" s="36">
        <v>5</v>
      </c>
      <c r="E22" s="36">
        <v>5</v>
      </c>
      <c r="F22" s="36">
        <v>5</v>
      </c>
      <c r="G22" s="211">
        <v>5</v>
      </c>
      <c r="H22" s="211">
        <v>5</v>
      </c>
      <c r="I22" s="146">
        <f>IF(D22="AB",0,D22/5*100)</f>
        <v>100</v>
      </c>
      <c r="J22" s="146">
        <f>IF(E22="AB",0,E22/5*100)</f>
        <v>100</v>
      </c>
      <c r="K22" s="146">
        <f>IF(F22="AB",0,F22/5*100)</f>
        <v>100</v>
      </c>
      <c r="L22" s="146">
        <f>IF(G22="AB",0,G22/5*100)</f>
        <v>100</v>
      </c>
      <c r="M22" s="146">
        <f>IF(H22="AB",0,H22/5*100)</f>
        <v>100</v>
      </c>
      <c r="N22" s="146" t="str">
        <f t="shared" si="1"/>
        <v>Y</v>
      </c>
      <c r="O22" s="146" t="str">
        <f t="shared" si="0"/>
        <v>Y</v>
      </c>
      <c r="P22" s="146" t="str">
        <f t="shared" si="0"/>
        <v>Y</v>
      </c>
      <c r="Q22" s="146" t="str">
        <f t="shared" si="0"/>
        <v>Y</v>
      </c>
      <c r="R22" s="146" t="str">
        <f t="shared" si="0"/>
        <v>Y</v>
      </c>
    </row>
    <row r="23" spans="1:18" ht="16.5" thickBot="1" x14ac:dyDescent="0.3">
      <c r="A23" s="93">
        <v>14</v>
      </c>
      <c r="B23" s="147" t="s">
        <v>336</v>
      </c>
      <c r="C23" s="145" t="s">
        <v>386</v>
      </c>
      <c r="D23" s="36">
        <v>5</v>
      </c>
      <c r="E23" s="36">
        <v>5</v>
      </c>
      <c r="F23" s="36">
        <v>5</v>
      </c>
      <c r="G23" s="211">
        <v>5</v>
      </c>
      <c r="H23" s="211">
        <v>5</v>
      </c>
      <c r="I23" s="146">
        <f>IF(D23="AB",0,D23/5*100)</f>
        <v>100</v>
      </c>
      <c r="J23" s="146">
        <f>IF(E23="AB",0,E23/5*100)</f>
        <v>100</v>
      </c>
      <c r="K23" s="146">
        <f>IF(F23="AB",0,F23/5*100)</f>
        <v>100</v>
      </c>
      <c r="L23" s="146">
        <f>IF(G23="AB",0,G23/5*100)</f>
        <v>100</v>
      </c>
      <c r="M23" s="146">
        <f>IF(H23="AB",0,H23/5*100)</f>
        <v>100</v>
      </c>
      <c r="N23" s="146" t="str">
        <f t="shared" si="1"/>
        <v>Y</v>
      </c>
      <c r="O23" s="146" t="str">
        <f t="shared" si="0"/>
        <v>Y</v>
      </c>
      <c r="P23" s="146" t="str">
        <f t="shared" si="0"/>
        <v>Y</v>
      </c>
      <c r="Q23" s="146" t="str">
        <f t="shared" si="0"/>
        <v>Y</v>
      </c>
      <c r="R23" s="146" t="str">
        <f t="shared" si="0"/>
        <v>Y</v>
      </c>
    </row>
    <row r="24" spans="1:18" ht="16.5" thickBot="1" x14ac:dyDescent="0.3">
      <c r="A24" s="93">
        <v>15</v>
      </c>
      <c r="B24" s="147" t="s">
        <v>337</v>
      </c>
      <c r="C24" s="145" t="s">
        <v>387</v>
      </c>
      <c r="D24" s="36">
        <v>5</v>
      </c>
      <c r="E24" s="36">
        <v>5</v>
      </c>
      <c r="F24" s="36">
        <v>5</v>
      </c>
      <c r="G24" s="211">
        <v>5</v>
      </c>
      <c r="H24" s="211">
        <v>5</v>
      </c>
      <c r="I24" s="146">
        <f>IF(D24="AB",0,D24/5*100)</f>
        <v>100</v>
      </c>
      <c r="J24" s="146">
        <f>IF(E24="AB",0,E24/5*100)</f>
        <v>100</v>
      </c>
      <c r="K24" s="146">
        <f>IF(F24="AB",0,F24/5*100)</f>
        <v>100</v>
      </c>
      <c r="L24" s="146">
        <f>IF(G24="AB",0,G24/5*100)</f>
        <v>100</v>
      </c>
      <c r="M24" s="146">
        <f>IF(H24="AB",0,H24/5*100)</f>
        <v>100</v>
      </c>
      <c r="N24" s="146" t="str">
        <f t="shared" si="1"/>
        <v>Y</v>
      </c>
      <c r="O24" s="146" t="str">
        <f t="shared" si="0"/>
        <v>Y</v>
      </c>
      <c r="P24" s="146" t="str">
        <f t="shared" si="0"/>
        <v>Y</v>
      </c>
      <c r="Q24" s="146" t="str">
        <f t="shared" si="0"/>
        <v>Y</v>
      </c>
      <c r="R24" s="146" t="str">
        <f t="shared" si="0"/>
        <v>Y</v>
      </c>
    </row>
    <row r="25" spans="1:18" ht="16.5" thickBot="1" x14ac:dyDescent="0.3">
      <c r="A25" s="93">
        <v>16</v>
      </c>
      <c r="B25" s="147" t="s">
        <v>338</v>
      </c>
      <c r="C25" s="145" t="s">
        <v>388</v>
      </c>
      <c r="D25" s="36">
        <v>5</v>
      </c>
      <c r="E25" s="36">
        <v>5</v>
      </c>
      <c r="F25" s="36">
        <v>5</v>
      </c>
      <c r="G25" s="211">
        <v>5</v>
      </c>
      <c r="H25" s="211">
        <v>5</v>
      </c>
      <c r="I25" s="146">
        <f>IF(D25="AB",0,D25/5*100)</f>
        <v>100</v>
      </c>
      <c r="J25" s="146">
        <f>IF(E25="AB",0,E25/5*100)</f>
        <v>100</v>
      </c>
      <c r="K25" s="146">
        <f>IF(F25="AB",0,F25/5*100)</f>
        <v>100</v>
      </c>
      <c r="L25" s="146">
        <f>IF(G25="AB",0,G25/5*100)</f>
        <v>100</v>
      </c>
      <c r="M25" s="146">
        <f>IF(H25="AB",0,H25/5*100)</f>
        <v>100</v>
      </c>
      <c r="N25" s="146" t="str">
        <f t="shared" si="1"/>
        <v>Y</v>
      </c>
      <c r="O25" s="146" t="str">
        <f t="shared" si="0"/>
        <v>Y</v>
      </c>
      <c r="P25" s="146" t="str">
        <f t="shared" si="0"/>
        <v>Y</v>
      </c>
      <c r="Q25" s="146" t="str">
        <f t="shared" si="0"/>
        <v>Y</v>
      </c>
      <c r="R25" s="146" t="str">
        <f t="shared" si="0"/>
        <v>Y</v>
      </c>
    </row>
    <row r="26" spans="1:18" ht="16.5" thickBot="1" x14ac:dyDescent="0.3">
      <c r="A26" s="93">
        <v>17</v>
      </c>
      <c r="B26" s="147" t="s">
        <v>339</v>
      </c>
      <c r="C26" s="145" t="s">
        <v>389</v>
      </c>
      <c r="D26" s="36">
        <v>5</v>
      </c>
      <c r="E26" s="36">
        <v>5</v>
      </c>
      <c r="F26" s="36">
        <v>5</v>
      </c>
      <c r="G26" s="211">
        <v>5</v>
      </c>
      <c r="H26" s="211">
        <v>5</v>
      </c>
      <c r="I26" s="146">
        <f>IF(D26="AB",0,D26/5*100)</f>
        <v>100</v>
      </c>
      <c r="J26" s="146">
        <f>IF(E26="AB",0,E26/5*100)</f>
        <v>100</v>
      </c>
      <c r="K26" s="146">
        <f>IF(F26="AB",0,F26/5*100)</f>
        <v>100</v>
      </c>
      <c r="L26" s="146">
        <f>IF(G26="AB",0,G26/5*100)</f>
        <v>100</v>
      </c>
      <c r="M26" s="146">
        <f>IF(H26="AB",0,H26/5*100)</f>
        <v>100</v>
      </c>
      <c r="N26" s="146" t="str">
        <f t="shared" si="1"/>
        <v>Y</v>
      </c>
      <c r="O26" s="146" t="str">
        <f t="shared" si="1"/>
        <v>Y</v>
      </c>
      <c r="P26" s="146" t="str">
        <f t="shared" si="1"/>
        <v>Y</v>
      </c>
      <c r="Q26" s="146" t="str">
        <f t="shared" si="1"/>
        <v>Y</v>
      </c>
      <c r="R26" s="146" t="str">
        <f t="shared" si="1"/>
        <v>Y</v>
      </c>
    </row>
    <row r="27" spans="1:18" ht="16.5" thickBot="1" x14ac:dyDescent="0.3">
      <c r="A27" s="93">
        <v>18</v>
      </c>
      <c r="B27" s="147" t="s">
        <v>340</v>
      </c>
      <c r="C27" s="145" t="s">
        <v>390</v>
      </c>
      <c r="D27" s="36">
        <v>5</v>
      </c>
      <c r="E27" s="36">
        <v>5</v>
      </c>
      <c r="F27" s="36">
        <v>5</v>
      </c>
      <c r="G27" s="211">
        <v>5</v>
      </c>
      <c r="H27" s="211">
        <v>5</v>
      </c>
      <c r="I27" s="146">
        <f>IF(D27="AB",0,D27/5*100)</f>
        <v>100</v>
      </c>
      <c r="J27" s="146">
        <f>IF(E27="AB",0,E27/5*100)</f>
        <v>100</v>
      </c>
      <c r="K27" s="146">
        <f>IF(F27="AB",0,F27/5*100)</f>
        <v>100</v>
      </c>
      <c r="L27" s="146">
        <f>IF(G27="AB",0,G27/5*100)</f>
        <v>100</v>
      </c>
      <c r="M27" s="146">
        <f>IF(H27="AB",0,H27/5*100)</f>
        <v>100</v>
      </c>
      <c r="N27" s="146" t="str">
        <f t="shared" si="1"/>
        <v>Y</v>
      </c>
      <c r="O27" s="146" t="str">
        <f t="shared" si="1"/>
        <v>Y</v>
      </c>
      <c r="P27" s="146" t="str">
        <f t="shared" si="1"/>
        <v>Y</v>
      </c>
      <c r="Q27" s="146" t="str">
        <f t="shared" si="1"/>
        <v>Y</v>
      </c>
      <c r="R27" s="146" t="str">
        <f t="shared" si="1"/>
        <v>Y</v>
      </c>
    </row>
    <row r="28" spans="1:18" ht="16.5" thickBot="1" x14ac:dyDescent="0.3">
      <c r="A28" s="93">
        <v>19</v>
      </c>
      <c r="B28" s="147" t="s">
        <v>341</v>
      </c>
      <c r="C28" s="145" t="s">
        <v>391</v>
      </c>
      <c r="D28" s="36">
        <v>5</v>
      </c>
      <c r="E28" s="36">
        <v>5</v>
      </c>
      <c r="F28" s="36">
        <v>5</v>
      </c>
      <c r="G28" s="211">
        <v>5</v>
      </c>
      <c r="H28" s="211">
        <v>5</v>
      </c>
      <c r="I28" s="146">
        <f>IF(D28="AB",0,D28/5*100)</f>
        <v>100</v>
      </c>
      <c r="J28" s="146">
        <f>IF(E28="AB",0,E28/5*100)</f>
        <v>100</v>
      </c>
      <c r="K28" s="146">
        <f>IF(F28="AB",0,F28/5*100)</f>
        <v>100</v>
      </c>
      <c r="L28" s="146">
        <f>IF(G28="AB",0,G28/5*100)</f>
        <v>100</v>
      </c>
      <c r="M28" s="146">
        <f>IF(H28="AB",0,H28/5*100)</f>
        <v>100</v>
      </c>
      <c r="N28" s="146" t="str">
        <f t="shared" si="1"/>
        <v>Y</v>
      </c>
      <c r="O28" s="146" t="str">
        <f t="shared" si="1"/>
        <v>Y</v>
      </c>
      <c r="P28" s="146" t="str">
        <f t="shared" si="1"/>
        <v>Y</v>
      </c>
      <c r="Q28" s="146" t="str">
        <f t="shared" si="1"/>
        <v>Y</v>
      </c>
      <c r="R28" s="146" t="str">
        <f t="shared" si="1"/>
        <v>Y</v>
      </c>
    </row>
    <row r="29" spans="1:18" ht="16.5" thickBot="1" x14ac:dyDescent="0.3">
      <c r="A29" s="93">
        <v>20</v>
      </c>
      <c r="B29" s="147" t="s">
        <v>342</v>
      </c>
      <c r="C29" s="145" t="s">
        <v>392</v>
      </c>
      <c r="D29" s="36">
        <v>5</v>
      </c>
      <c r="E29" s="36">
        <v>5</v>
      </c>
      <c r="F29" s="36">
        <v>5</v>
      </c>
      <c r="G29" s="211">
        <v>5</v>
      </c>
      <c r="H29" s="211">
        <v>5</v>
      </c>
      <c r="I29" s="146">
        <f>IF(D29="AB",0,D29/5*100)</f>
        <v>100</v>
      </c>
      <c r="J29" s="146">
        <f>IF(E29="AB",0,E29/5*100)</f>
        <v>100</v>
      </c>
      <c r="K29" s="146">
        <f>IF(F29="AB",0,F29/5*100)</f>
        <v>100</v>
      </c>
      <c r="L29" s="146">
        <f>IF(G29="AB",0,G29/5*100)</f>
        <v>100</v>
      </c>
      <c r="M29" s="146">
        <f>IF(H29="AB",0,H29/5*100)</f>
        <v>100</v>
      </c>
      <c r="N29" s="146" t="str">
        <f t="shared" si="1"/>
        <v>Y</v>
      </c>
      <c r="O29" s="146" t="str">
        <f t="shared" si="1"/>
        <v>Y</v>
      </c>
      <c r="P29" s="146" t="str">
        <f t="shared" si="1"/>
        <v>Y</v>
      </c>
      <c r="Q29" s="146" t="str">
        <f t="shared" si="1"/>
        <v>Y</v>
      </c>
      <c r="R29" s="146" t="str">
        <f t="shared" si="1"/>
        <v>Y</v>
      </c>
    </row>
    <row r="30" spans="1:18" ht="16.5" thickBot="1" x14ac:dyDescent="0.3">
      <c r="A30" s="93">
        <v>21</v>
      </c>
      <c r="B30" s="147" t="s">
        <v>343</v>
      </c>
      <c r="C30" s="145" t="s">
        <v>393</v>
      </c>
      <c r="D30" s="36">
        <v>5</v>
      </c>
      <c r="E30" s="36">
        <v>5</v>
      </c>
      <c r="F30" s="36">
        <v>5</v>
      </c>
      <c r="G30" s="211">
        <v>5</v>
      </c>
      <c r="H30" s="211">
        <v>5</v>
      </c>
      <c r="I30" s="146">
        <f>IF(D30="AB",0,D30/5*100)</f>
        <v>100</v>
      </c>
      <c r="J30" s="146">
        <f>IF(E30="AB",0,E30/5*100)</f>
        <v>100</v>
      </c>
      <c r="K30" s="146">
        <f>IF(F30="AB",0,F30/5*100)</f>
        <v>100</v>
      </c>
      <c r="L30" s="146">
        <f>IF(G30="AB",0,G30/5*100)</f>
        <v>100</v>
      </c>
      <c r="M30" s="146">
        <f>IF(H30="AB",0,H30/5*100)</f>
        <v>100</v>
      </c>
      <c r="N30" s="146" t="str">
        <f t="shared" si="1"/>
        <v>Y</v>
      </c>
      <c r="O30" s="146" t="str">
        <f t="shared" si="1"/>
        <v>Y</v>
      </c>
      <c r="P30" s="146" t="str">
        <f t="shared" si="1"/>
        <v>Y</v>
      </c>
      <c r="Q30" s="146" t="str">
        <f t="shared" si="1"/>
        <v>Y</v>
      </c>
      <c r="R30" s="146" t="str">
        <f t="shared" si="1"/>
        <v>Y</v>
      </c>
    </row>
    <row r="31" spans="1:18" ht="16.5" thickBot="1" x14ac:dyDescent="0.3">
      <c r="A31" s="93">
        <v>22</v>
      </c>
      <c r="B31" s="147" t="s">
        <v>344</v>
      </c>
      <c r="C31" s="145" t="s">
        <v>394</v>
      </c>
      <c r="D31" s="36">
        <v>5</v>
      </c>
      <c r="E31" s="36">
        <v>5</v>
      </c>
      <c r="F31" s="36">
        <v>5</v>
      </c>
      <c r="G31" s="211">
        <v>5</v>
      </c>
      <c r="H31" s="211">
        <v>5</v>
      </c>
      <c r="I31" s="146">
        <f>IF(D31="AB",0,D31/5*100)</f>
        <v>100</v>
      </c>
      <c r="J31" s="146">
        <f>IF(E31="AB",0,E31/5*100)</f>
        <v>100</v>
      </c>
      <c r="K31" s="146">
        <f>IF(F31="AB",0,F31/5*100)</f>
        <v>100</v>
      </c>
      <c r="L31" s="146">
        <f>IF(G31="AB",0,G31/5*100)</f>
        <v>100</v>
      </c>
      <c r="M31" s="146">
        <f>IF(H31="AB",0,H31/5*100)</f>
        <v>100</v>
      </c>
      <c r="N31" s="146" t="str">
        <f t="shared" si="1"/>
        <v>Y</v>
      </c>
      <c r="O31" s="146" t="str">
        <f t="shared" si="1"/>
        <v>Y</v>
      </c>
      <c r="P31" s="146" t="str">
        <f t="shared" si="1"/>
        <v>Y</v>
      </c>
      <c r="Q31" s="146" t="str">
        <f t="shared" si="1"/>
        <v>Y</v>
      </c>
      <c r="R31" s="146" t="str">
        <f t="shared" si="1"/>
        <v>Y</v>
      </c>
    </row>
    <row r="32" spans="1:18" ht="16.5" thickBot="1" x14ac:dyDescent="0.3">
      <c r="A32" s="93">
        <v>23</v>
      </c>
      <c r="B32" s="147" t="s">
        <v>345</v>
      </c>
      <c r="C32" s="145" t="s">
        <v>395</v>
      </c>
      <c r="D32" s="36">
        <v>5</v>
      </c>
      <c r="E32" s="36">
        <v>5</v>
      </c>
      <c r="F32" s="36">
        <v>5</v>
      </c>
      <c r="G32" s="211">
        <v>5</v>
      </c>
      <c r="H32" s="211">
        <v>5</v>
      </c>
      <c r="I32" s="146">
        <f>IF(D32="AB",0,D32/5*100)</f>
        <v>100</v>
      </c>
      <c r="J32" s="146">
        <f>IF(E32="AB",0,E32/5*100)</f>
        <v>100</v>
      </c>
      <c r="K32" s="146">
        <f>IF(F32="AB",0,F32/5*100)</f>
        <v>100</v>
      </c>
      <c r="L32" s="146">
        <f>IF(G32="AB",0,G32/5*100)</f>
        <v>100</v>
      </c>
      <c r="M32" s="146">
        <f>IF(H32="AB",0,H32/5*100)</f>
        <v>100</v>
      </c>
      <c r="N32" s="146" t="str">
        <f t="shared" si="1"/>
        <v>Y</v>
      </c>
      <c r="O32" s="146" t="str">
        <f t="shared" si="1"/>
        <v>Y</v>
      </c>
      <c r="P32" s="146" t="str">
        <f t="shared" si="1"/>
        <v>Y</v>
      </c>
      <c r="Q32" s="146" t="str">
        <f t="shared" si="1"/>
        <v>Y</v>
      </c>
      <c r="R32" s="146" t="str">
        <f t="shared" si="1"/>
        <v>Y</v>
      </c>
    </row>
    <row r="33" spans="1:18" ht="16.5" thickBot="1" x14ac:dyDescent="0.3">
      <c r="A33" s="93">
        <v>24</v>
      </c>
      <c r="B33" s="147" t="s">
        <v>346</v>
      </c>
      <c r="C33" s="145" t="s">
        <v>396</v>
      </c>
      <c r="D33" s="36">
        <v>5</v>
      </c>
      <c r="E33" s="36">
        <v>5</v>
      </c>
      <c r="F33" s="36">
        <v>5</v>
      </c>
      <c r="G33" s="211">
        <v>5</v>
      </c>
      <c r="H33" s="211">
        <v>5</v>
      </c>
      <c r="I33" s="146">
        <f>IF(D33="AB",0,D33/5*100)</f>
        <v>100</v>
      </c>
      <c r="J33" s="146">
        <f>IF(E33="AB",0,E33/5*100)</f>
        <v>100</v>
      </c>
      <c r="K33" s="146">
        <f>IF(F33="AB",0,F33/5*100)</f>
        <v>100</v>
      </c>
      <c r="L33" s="146">
        <f>IF(G33="AB",0,G33/5*100)</f>
        <v>100</v>
      </c>
      <c r="M33" s="146">
        <f>IF(H33="AB",0,H33/5*100)</f>
        <v>100</v>
      </c>
      <c r="N33" s="146" t="str">
        <f t="shared" si="1"/>
        <v>Y</v>
      </c>
      <c r="O33" s="146" t="str">
        <f t="shared" si="1"/>
        <v>Y</v>
      </c>
      <c r="P33" s="146" t="str">
        <f t="shared" si="1"/>
        <v>Y</v>
      </c>
      <c r="Q33" s="146" t="str">
        <f t="shared" si="1"/>
        <v>Y</v>
      </c>
      <c r="R33" s="146" t="str">
        <f t="shared" si="1"/>
        <v>Y</v>
      </c>
    </row>
    <row r="34" spans="1:18" ht="16.5" thickBot="1" x14ac:dyDescent="0.3">
      <c r="A34" s="93">
        <v>25</v>
      </c>
      <c r="B34" s="147" t="s">
        <v>347</v>
      </c>
      <c r="C34" s="145" t="s">
        <v>397</v>
      </c>
      <c r="D34" s="36">
        <v>5</v>
      </c>
      <c r="E34" s="36">
        <v>5</v>
      </c>
      <c r="F34" s="36">
        <v>5</v>
      </c>
      <c r="G34" s="211">
        <v>5</v>
      </c>
      <c r="H34" s="211">
        <v>5</v>
      </c>
      <c r="I34" s="146">
        <f>IF(D34="AB",0,D34/5*100)</f>
        <v>100</v>
      </c>
      <c r="J34" s="146">
        <f>IF(E34="AB",0,E34/5*100)</f>
        <v>100</v>
      </c>
      <c r="K34" s="146">
        <f>IF(F34="AB",0,F34/5*100)</f>
        <v>100</v>
      </c>
      <c r="L34" s="146">
        <f>IF(G34="AB",0,G34/5*100)</f>
        <v>100</v>
      </c>
      <c r="M34" s="146">
        <f>IF(H34="AB",0,H34/5*100)</f>
        <v>100</v>
      </c>
      <c r="N34" s="146" t="str">
        <f t="shared" si="1"/>
        <v>Y</v>
      </c>
      <c r="O34" s="146" t="str">
        <f t="shared" si="1"/>
        <v>Y</v>
      </c>
      <c r="P34" s="146" t="str">
        <f t="shared" si="1"/>
        <v>Y</v>
      </c>
      <c r="Q34" s="146" t="str">
        <f t="shared" si="1"/>
        <v>Y</v>
      </c>
      <c r="R34" s="146" t="str">
        <f t="shared" si="1"/>
        <v>Y</v>
      </c>
    </row>
    <row r="35" spans="1:18" ht="18" customHeight="1" thickBot="1" x14ac:dyDescent="0.3">
      <c r="A35" s="93">
        <v>26</v>
      </c>
      <c r="B35" s="147" t="s">
        <v>348</v>
      </c>
      <c r="C35" s="145" t="s">
        <v>398</v>
      </c>
      <c r="D35" s="36">
        <v>5</v>
      </c>
      <c r="E35" s="36">
        <v>5</v>
      </c>
      <c r="F35" s="36">
        <v>5</v>
      </c>
      <c r="G35" s="211">
        <v>5</v>
      </c>
      <c r="H35" s="211">
        <v>5</v>
      </c>
      <c r="I35" s="146">
        <f>IF(D35="AB",0,D35/5*100)</f>
        <v>100</v>
      </c>
      <c r="J35" s="146">
        <f>IF(E35="AB",0,E35/5*100)</f>
        <v>100</v>
      </c>
      <c r="K35" s="146">
        <f>IF(F35="AB",0,F35/5*100)</f>
        <v>100</v>
      </c>
      <c r="L35" s="146">
        <f>IF(G35="AB",0,G35/5*100)</f>
        <v>100</v>
      </c>
      <c r="M35" s="146">
        <f>IF(H35="AB",0,H35/5*100)</f>
        <v>100</v>
      </c>
      <c r="N35" s="146" t="str">
        <f t="shared" si="1"/>
        <v>Y</v>
      </c>
      <c r="O35" s="146" t="str">
        <f t="shared" si="1"/>
        <v>Y</v>
      </c>
      <c r="P35" s="146" t="str">
        <f t="shared" si="1"/>
        <v>Y</v>
      </c>
      <c r="Q35" s="146" t="str">
        <f t="shared" si="1"/>
        <v>Y</v>
      </c>
      <c r="R35" s="146" t="str">
        <f t="shared" si="1"/>
        <v>Y</v>
      </c>
    </row>
    <row r="36" spans="1:18" ht="16.5" thickBot="1" x14ac:dyDescent="0.3">
      <c r="A36" s="93">
        <v>27</v>
      </c>
      <c r="B36" s="147" t="s">
        <v>349</v>
      </c>
      <c r="C36" s="145" t="s">
        <v>399</v>
      </c>
      <c r="D36" s="36">
        <v>5</v>
      </c>
      <c r="E36" s="36">
        <v>5</v>
      </c>
      <c r="F36" s="36">
        <v>5</v>
      </c>
      <c r="G36" s="211">
        <v>5</v>
      </c>
      <c r="H36" s="211">
        <v>5</v>
      </c>
      <c r="I36" s="146">
        <f>IF(D36="AB",0,D36/5*100)</f>
        <v>100</v>
      </c>
      <c r="J36" s="146">
        <f>IF(E36="AB",0,E36/5*100)</f>
        <v>100</v>
      </c>
      <c r="K36" s="146">
        <f>IF(F36="AB",0,F36/5*100)</f>
        <v>100</v>
      </c>
      <c r="L36" s="146">
        <f>IF(G36="AB",0,G36/5*100)</f>
        <v>100</v>
      </c>
      <c r="M36" s="146">
        <f>IF(H36="AB",0,H36/5*100)</f>
        <v>100</v>
      </c>
      <c r="N36" s="146" t="str">
        <f t="shared" si="1"/>
        <v>Y</v>
      </c>
      <c r="O36" s="146" t="str">
        <f t="shared" si="1"/>
        <v>Y</v>
      </c>
      <c r="P36" s="146" t="str">
        <f t="shared" si="1"/>
        <v>Y</v>
      </c>
      <c r="Q36" s="146" t="str">
        <f t="shared" si="1"/>
        <v>Y</v>
      </c>
      <c r="R36" s="146" t="str">
        <f t="shared" si="1"/>
        <v>Y</v>
      </c>
    </row>
    <row r="37" spans="1:18" ht="16.5" thickBot="1" x14ac:dyDescent="0.3">
      <c r="A37" s="93">
        <v>28</v>
      </c>
      <c r="B37" s="147" t="s">
        <v>350</v>
      </c>
      <c r="C37" s="145" t="s">
        <v>400</v>
      </c>
      <c r="D37" s="36">
        <v>5</v>
      </c>
      <c r="E37" s="36">
        <v>5</v>
      </c>
      <c r="F37" s="36">
        <v>5</v>
      </c>
      <c r="G37" s="211">
        <v>5</v>
      </c>
      <c r="H37" s="211">
        <v>5</v>
      </c>
      <c r="I37" s="146">
        <f>IF(D37="AB",0,D37/5*100)</f>
        <v>100</v>
      </c>
      <c r="J37" s="146">
        <f>IF(E37="AB",0,E37/5*100)</f>
        <v>100</v>
      </c>
      <c r="K37" s="146">
        <f>IF(F37="AB",0,F37/5*100)</f>
        <v>100</v>
      </c>
      <c r="L37" s="146">
        <f>IF(G37="AB",0,G37/5*100)</f>
        <v>100</v>
      </c>
      <c r="M37" s="146">
        <f>IF(H37="AB",0,H37/5*100)</f>
        <v>100</v>
      </c>
      <c r="N37" s="146" t="str">
        <f t="shared" si="1"/>
        <v>Y</v>
      </c>
      <c r="O37" s="146" t="str">
        <f t="shared" si="1"/>
        <v>Y</v>
      </c>
      <c r="P37" s="146" t="str">
        <f t="shared" si="1"/>
        <v>Y</v>
      </c>
      <c r="Q37" s="146" t="str">
        <f t="shared" si="1"/>
        <v>Y</v>
      </c>
      <c r="R37" s="146" t="str">
        <f t="shared" si="1"/>
        <v>Y</v>
      </c>
    </row>
    <row r="38" spans="1:18" ht="16.5" thickBot="1" x14ac:dyDescent="0.3">
      <c r="A38" s="93">
        <v>29</v>
      </c>
      <c r="B38" s="147" t="s">
        <v>351</v>
      </c>
      <c r="C38" s="145" t="s">
        <v>401</v>
      </c>
      <c r="D38" s="36">
        <v>5</v>
      </c>
      <c r="E38" s="36">
        <v>5</v>
      </c>
      <c r="F38" s="36">
        <v>5</v>
      </c>
      <c r="G38" s="211">
        <v>5</v>
      </c>
      <c r="H38" s="211">
        <v>5</v>
      </c>
      <c r="I38" s="146">
        <f>IF(D38="AB",0,D38/5*100)</f>
        <v>100</v>
      </c>
      <c r="J38" s="146">
        <f>IF(E38="AB",0,E38/5*100)</f>
        <v>100</v>
      </c>
      <c r="K38" s="146">
        <f>IF(F38="AB",0,F38/5*100)</f>
        <v>100</v>
      </c>
      <c r="L38" s="146">
        <f>IF(G38="AB",0,G38/5*100)</f>
        <v>100</v>
      </c>
      <c r="M38" s="146">
        <f>IF(H38="AB",0,H38/5*100)</f>
        <v>100</v>
      </c>
      <c r="N38" s="146" t="str">
        <f t="shared" si="1"/>
        <v>Y</v>
      </c>
      <c r="O38" s="146" t="str">
        <f t="shared" si="1"/>
        <v>Y</v>
      </c>
      <c r="P38" s="146" t="str">
        <f t="shared" si="1"/>
        <v>Y</v>
      </c>
      <c r="Q38" s="146" t="str">
        <f t="shared" si="1"/>
        <v>Y</v>
      </c>
      <c r="R38" s="146" t="str">
        <f t="shared" si="1"/>
        <v>Y</v>
      </c>
    </row>
    <row r="39" spans="1:18" ht="16.5" thickBot="1" x14ac:dyDescent="0.3">
      <c r="A39" s="93">
        <v>30</v>
      </c>
      <c r="B39" s="147" t="s">
        <v>352</v>
      </c>
      <c r="C39" s="145" t="s">
        <v>402</v>
      </c>
      <c r="D39" s="36">
        <v>5</v>
      </c>
      <c r="E39" s="36">
        <v>5</v>
      </c>
      <c r="F39" s="36">
        <v>5</v>
      </c>
      <c r="G39" s="211">
        <v>5</v>
      </c>
      <c r="H39" s="211">
        <v>5</v>
      </c>
      <c r="I39" s="146">
        <f>IF(D39="AB",0,D39/5*100)</f>
        <v>100</v>
      </c>
      <c r="J39" s="146">
        <f>IF(E39="AB",0,E39/5*100)</f>
        <v>100</v>
      </c>
      <c r="K39" s="146">
        <f>IF(F39="AB",0,F39/5*100)</f>
        <v>100</v>
      </c>
      <c r="L39" s="146">
        <f>IF(G39="AB",0,G39/5*100)</f>
        <v>100</v>
      </c>
      <c r="M39" s="146">
        <f>IF(H39="AB",0,H39/5*100)</f>
        <v>100</v>
      </c>
      <c r="N39" s="146" t="str">
        <f t="shared" si="1"/>
        <v>Y</v>
      </c>
      <c r="O39" s="146" t="str">
        <f t="shared" si="1"/>
        <v>Y</v>
      </c>
      <c r="P39" s="146" t="str">
        <f t="shared" si="1"/>
        <v>Y</v>
      </c>
      <c r="Q39" s="146" t="str">
        <f t="shared" si="1"/>
        <v>Y</v>
      </c>
      <c r="R39" s="146" t="str">
        <f t="shared" si="1"/>
        <v>Y</v>
      </c>
    </row>
    <row r="40" spans="1:18" ht="16.5" thickBot="1" x14ac:dyDescent="0.3">
      <c r="A40" s="93">
        <v>31</v>
      </c>
      <c r="B40" s="147" t="s">
        <v>353</v>
      </c>
      <c r="C40" s="145" t="s">
        <v>403</v>
      </c>
      <c r="D40" s="36">
        <v>5</v>
      </c>
      <c r="E40" s="36">
        <v>5</v>
      </c>
      <c r="F40" s="36">
        <v>5</v>
      </c>
      <c r="G40" s="211">
        <v>5</v>
      </c>
      <c r="H40" s="211">
        <v>5</v>
      </c>
      <c r="I40" s="146">
        <f>IF(D40="AB",0,D40/5*100)</f>
        <v>100</v>
      </c>
      <c r="J40" s="146">
        <f>IF(E40="AB",0,E40/5*100)</f>
        <v>100</v>
      </c>
      <c r="K40" s="146">
        <f>IF(F40="AB",0,F40/5*100)</f>
        <v>100</v>
      </c>
      <c r="L40" s="146">
        <f>IF(G40="AB",0,G40/5*100)</f>
        <v>100</v>
      </c>
      <c r="M40" s="146">
        <f>IF(H40="AB",0,H40/5*100)</f>
        <v>100</v>
      </c>
      <c r="N40" s="146" t="str">
        <f t="shared" si="1"/>
        <v>Y</v>
      </c>
      <c r="O40" s="146" t="str">
        <f t="shared" si="1"/>
        <v>Y</v>
      </c>
      <c r="P40" s="146" t="str">
        <f t="shared" si="1"/>
        <v>Y</v>
      </c>
      <c r="Q40" s="146" t="str">
        <f t="shared" si="1"/>
        <v>Y</v>
      </c>
      <c r="R40" s="146" t="str">
        <f t="shared" si="1"/>
        <v>Y</v>
      </c>
    </row>
    <row r="41" spans="1:18" ht="16.5" thickBot="1" x14ac:dyDescent="0.3">
      <c r="A41" s="93">
        <v>32</v>
      </c>
      <c r="B41" s="147" t="s">
        <v>354</v>
      </c>
      <c r="C41" s="145" t="s">
        <v>404</v>
      </c>
      <c r="D41" s="36">
        <v>5</v>
      </c>
      <c r="E41" s="36">
        <v>5</v>
      </c>
      <c r="F41" s="36">
        <v>5</v>
      </c>
      <c r="G41" s="211">
        <v>5</v>
      </c>
      <c r="H41" s="211">
        <v>5</v>
      </c>
      <c r="I41" s="146">
        <f>IF(D41="AB",0,D41/5*100)</f>
        <v>100</v>
      </c>
      <c r="J41" s="146">
        <f>IF(E41="AB",0,E41/5*100)</f>
        <v>100</v>
      </c>
      <c r="K41" s="146">
        <f>IF(F41="AB",0,F41/5*100)</f>
        <v>100</v>
      </c>
      <c r="L41" s="146">
        <f>IF(G41="AB",0,G41/5*100)</f>
        <v>100</v>
      </c>
      <c r="M41" s="146">
        <f>IF(H41="AB",0,H41/5*100)</f>
        <v>100</v>
      </c>
      <c r="N41" s="146" t="str">
        <f t="shared" si="1"/>
        <v>Y</v>
      </c>
      <c r="O41" s="146" t="str">
        <f t="shared" si="1"/>
        <v>Y</v>
      </c>
      <c r="P41" s="146" t="str">
        <f t="shared" si="1"/>
        <v>Y</v>
      </c>
      <c r="Q41" s="146" t="str">
        <f t="shared" si="1"/>
        <v>Y</v>
      </c>
      <c r="R41" s="146" t="str">
        <f t="shared" si="1"/>
        <v>Y</v>
      </c>
    </row>
    <row r="42" spans="1:18" ht="16.5" thickBot="1" x14ac:dyDescent="0.3">
      <c r="A42" s="93">
        <v>33</v>
      </c>
      <c r="B42" s="147" t="s">
        <v>355</v>
      </c>
      <c r="C42" s="145" t="s">
        <v>405</v>
      </c>
      <c r="D42" s="36">
        <v>5</v>
      </c>
      <c r="E42" s="36">
        <v>5</v>
      </c>
      <c r="F42" s="36">
        <v>5</v>
      </c>
      <c r="G42" s="211">
        <v>5</v>
      </c>
      <c r="H42" s="211">
        <v>5</v>
      </c>
      <c r="I42" s="146">
        <f>IF(D42="AB",0,D42/5*100)</f>
        <v>100</v>
      </c>
      <c r="J42" s="146">
        <f>IF(E42="AB",0,E42/5*100)</f>
        <v>100</v>
      </c>
      <c r="K42" s="146">
        <f>IF(F42="AB",0,F42/5*100)</f>
        <v>100</v>
      </c>
      <c r="L42" s="146">
        <f>IF(G42="AB",0,G42/5*100)</f>
        <v>100</v>
      </c>
      <c r="M42" s="146">
        <f>IF(H42="AB",0,H42/5*100)</f>
        <v>100</v>
      </c>
      <c r="N42" s="146" t="str">
        <f t="shared" si="1"/>
        <v>Y</v>
      </c>
      <c r="O42" s="146" t="str">
        <f t="shared" si="1"/>
        <v>Y</v>
      </c>
      <c r="P42" s="146" t="str">
        <f t="shared" si="1"/>
        <v>Y</v>
      </c>
      <c r="Q42" s="146" t="str">
        <f t="shared" si="1"/>
        <v>Y</v>
      </c>
      <c r="R42" s="146" t="str">
        <f t="shared" si="1"/>
        <v>Y</v>
      </c>
    </row>
    <row r="43" spans="1:18" ht="16.5" thickBot="1" x14ac:dyDescent="0.3">
      <c r="A43" s="93">
        <v>34</v>
      </c>
      <c r="B43" s="147" t="s">
        <v>356</v>
      </c>
      <c r="C43" s="145" t="s">
        <v>406</v>
      </c>
      <c r="D43" s="36">
        <v>5</v>
      </c>
      <c r="E43" s="36">
        <v>5</v>
      </c>
      <c r="F43" s="36">
        <v>5</v>
      </c>
      <c r="G43" s="211">
        <v>5</v>
      </c>
      <c r="H43" s="211">
        <v>5</v>
      </c>
      <c r="I43" s="146">
        <f>IF(D43="AB",0,D43/5*100)</f>
        <v>100</v>
      </c>
      <c r="J43" s="146">
        <f>IF(E43="AB",0,E43/5*100)</f>
        <v>100</v>
      </c>
      <c r="K43" s="146">
        <f>IF(F43="AB",0,F43/5*100)</f>
        <v>100</v>
      </c>
      <c r="L43" s="146">
        <f>IF(G43="AB",0,G43/5*100)</f>
        <v>100</v>
      </c>
      <c r="M43" s="146">
        <f>IF(H43="AB",0,H43/5*100)</f>
        <v>100</v>
      </c>
      <c r="N43" s="146" t="str">
        <f t="shared" si="1"/>
        <v>Y</v>
      </c>
      <c r="O43" s="146" t="str">
        <f t="shared" si="1"/>
        <v>Y</v>
      </c>
      <c r="P43" s="146" t="str">
        <f t="shared" si="1"/>
        <v>Y</v>
      </c>
      <c r="Q43" s="146" t="str">
        <f t="shared" si="1"/>
        <v>Y</v>
      </c>
      <c r="R43" s="146" t="str">
        <f t="shared" si="1"/>
        <v>Y</v>
      </c>
    </row>
    <row r="44" spans="1:18" ht="16.5" thickBot="1" x14ac:dyDescent="0.3">
      <c r="A44" s="93">
        <v>35</v>
      </c>
      <c r="B44" s="147" t="s">
        <v>357</v>
      </c>
      <c r="C44" s="145" t="s">
        <v>407</v>
      </c>
      <c r="D44" s="36">
        <v>5</v>
      </c>
      <c r="E44" s="36">
        <v>5</v>
      </c>
      <c r="F44" s="36">
        <v>5</v>
      </c>
      <c r="G44" s="211">
        <v>5</v>
      </c>
      <c r="H44" s="211">
        <v>5</v>
      </c>
      <c r="I44" s="146">
        <f>IF(D44="AB",0,D44/5*100)</f>
        <v>100</v>
      </c>
      <c r="J44" s="146">
        <f>IF(E44="AB",0,E44/5*100)</f>
        <v>100</v>
      </c>
      <c r="K44" s="146">
        <f>IF(F44="AB",0,F44/5*100)</f>
        <v>100</v>
      </c>
      <c r="L44" s="146">
        <f>IF(G44="AB",0,G44/5*100)</f>
        <v>100</v>
      </c>
      <c r="M44" s="146">
        <f>IF(H44="AB",0,H44/5*100)</f>
        <v>100</v>
      </c>
      <c r="N44" s="146" t="str">
        <f t="shared" si="1"/>
        <v>Y</v>
      </c>
      <c r="O44" s="146" t="str">
        <f t="shared" si="1"/>
        <v>Y</v>
      </c>
      <c r="P44" s="146" t="str">
        <f t="shared" si="1"/>
        <v>Y</v>
      </c>
      <c r="Q44" s="146" t="str">
        <f t="shared" si="1"/>
        <v>Y</v>
      </c>
      <c r="R44" s="146" t="str">
        <f t="shared" si="1"/>
        <v>Y</v>
      </c>
    </row>
    <row r="45" spans="1:18" ht="16.5" thickBot="1" x14ac:dyDescent="0.3">
      <c r="A45" s="93">
        <v>36</v>
      </c>
      <c r="B45" s="147" t="s">
        <v>358</v>
      </c>
      <c r="C45" s="145" t="s">
        <v>408</v>
      </c>
      <c r="D45" s="36">
        <v>5</v>
      </c>
      <c r="E45" s="36">
        <v>5</v>
      </c>
      <c r="F45" s="36">
        <v>5</v>
      </c>
      <c r="G45" s="211">
        <v>5</v>
      </c>
      <c r="H45" s="211">
        <v>5</v>
      </c>
      <c r="I45" s="146">
        <f>IF(D45="AB",0,D45/5*100)</f>
        <v>100</v>
      </c>
      <c r="J45" s="146">
        <f>IF(E45="AB",0,E45/5*100)</f>
        <v>100</v>
      </c>
      <c r="K45" s="146">
        <f>IF(F45="AB",0,F45/5*100)</f>
        <v>100</v>
      </c>
      <c r="L45" s="146">
        <f>IF(G45="AB",0,G45/5*100)</f>
        <v>100</v>
      </c>
      <c r="M45" s="146">
        <f>IF(H45="AB",0,H45/5*100)</f>
        <v>100</v>
      </c>
      <c r="N45" s="146" t="str">
        <f t="shared" si="1"/>
        <v>Y</v>
      </c>
      <c r="O45" s="146" t="str">
        <f t="shared" si="1"/>
        <v>Y</v>
      </c>
      <c r="P45" s="146" t="str">
        <f t="shared" si="1"/>
        <v>Y</v>
      </c>
      <c r="Q45" s="146" t="str">
        <f t="shared" si="1"/>
        <v>Y</v>
      </c>
      <c r="R45" s="146" t="str">
        <f t="shared" si="1"/>
        <v>Y</v>
      </c>
    </row>
    <row r="46" spans="1:18" ht="16.5" thickBot="1" x14ac:dyDescent="0.3">
      <c r="A46" s="93">
        <v>37</v>
      </c>
      <c r="B46" s="147" t="s">
        <v>359</v>
      </c>
      <c r="C46" s="145" t="s">
        <v>409</v>
      </c>
      <c r="D46" s="36">
        <v>5</v>
      </c>
      <c r="E46" s="36">
        <v>5</v>
      </c>
      <c r="F46" s="36">
        <v>5</v>
      </c>
      <c r="G46" s="211">
        <v>5</v>
      </c>
      <c r="H46" s="211">
        <v>5</v>
      </c>
      <c r="I46" s="146">
        <f>IF(D46="AB",0,D46/5*100)</f>
        <v>100</v>
      </c>
      <c r="J46" s="146">
        <f>IF(E46="AB",0,E46/5*100)</f>
        <v>100</v>
      </c>
      <c r="K46" s="146">
        <f>IF(F46="AB",0,F46/5*100)</f>
        <v>100</v>
      </c>
      <c r="L46" s="146">
        <f>IF(G46="AB",0,G46/5*100)</f>
        <v>100</v>
      </c>
      <c r="M46" s="146">
        <f>IF(H46="AB",0,H46/5*100)</f>
        <v>100</v>
      </c>
      <c r="N46" s="146" t="str">
        <f t="shared" si="1"/>
        <v>Y</v>
      </c>
      <c r="O46" s="146" t="str">
        <f t="shared" si="1"/>
        <v>Y</v>
      </c>
      <c r="P46" s="146" t="str">
        <f t="shared" si="1"/>
        <v>Y</v>
      </c>
      <c r="Q46" s="146" t="str">
        <f t="shared" si="1"/>
        <v>Y</v>
      </c>
      <c r="R46" s="146" t="str">
        <f t="shared" si="1"/>
        <v>Y</v>
      </c>
    </row>
    <row r="47" spans="1:18" ht="16.5" thickBot="1" x14ac:dyDescent="0.3">
      <c r="A47" s="93">
        <v>38</v>
      </c>
      <c r="B47" s="147" t="s">
        <v>360</v>
      </c>
      <c r="C47" s="145" t="s">
        <v>410</v>
      </c>
      <c r="D47" s="36">
        <v>5</v>
      </c>
      <c r="E47" s="36">
        <v>5</v>
      </c>
      <c r="F47" s="36">
        <v>5</v>
      </c>
      <c r="G47" s="211">
        <v>5</v>
      </c>
      <c r="H47" s="211">
        <v>5</v>
      </c>
      <c r="I47" s="146">
        <f>IF(D47="AB",0,D47/5*100)</f>
        <v>100</v>
      </c>
      <c r="J47" s="146">
        <f>IF(E47="AB",0,E47/5*100)</f>
        <v>100</v>
      </c>
      <c r="K47" s="146">
        <f>IF(F47="AB",0,F47/5*100)</f>
        <v>100</v>
      </c>
      <c r="L47" s="146">
        <f>IF(G47="AB",0,G47/5*100)</f>
        <v>100</v>
      </c>
      <c r="M47" s="146">
        <f>IF(H47="AB",0,H47/5*100)</f>
        <v>100</v>
      </c>
      <c r="N47" s="146" t="str">
        <f t="shared" si="1"/>
        <v>Y</v>
      </c>
      <c r="O47" s="146" t="str">
        <f t="shared" si="1"/>
        <v>Y</v>
      </c>
      <c r="P47" s="146" t="str">
        <f t="shared" si="1"/>
        <v>Y</v>
      </c>
      <c r="Q47" s="146" t="str">
        <f t="shared" si="1"/>
        <v>Y</v>
      </c>
      <c r="R47" s="146" t="str">
        <f t="shared" si="1"/>
        <v>Y</v>
      </c>
    </row>
    <row r="48" spans="1:18" ht="16.5" thickBot="1" x14ac:dyDescent="0.3">
      <c r="A48" s="93">
        <v>39</v>
      </c>
      <c r="B48" s="147" t="s">
        <v>361</v>
      </c>
      <c r="C48" s="145" t="s">
        <v>411</v>
      </c>
      <c r="D48" s="36">
        <v>5</v>
      </c>
      <c r="E48" s="36">
        <v>5</v>
      </c>
      <c r="F48" s="36">
        <v>5</v>
      </c>
      <c r="G48" s="211">
        <v>5</v>
      </c>
      <c r="H48" s="211">
        <v>5</v>
      </c>
      <c r="I48" s="146">
        <f>IF(D48="AB",0,D48/5*100)</f>
        <v>100</v>
      </c>
      <c r="J48" s="146">
        <f>IF(E48="AB",0,E48/5*100)</f>
        <v>100</v>
      </c>
      <c r="K48" s="146">
        <f>IF(F48="AB",0,F48/5*100)</f>
        <v>100</v>
      </c>
      <c r="L48" s="146">
        <f>IF(G48="AB",0,G48/5*100)</f>
        <v>100</v>
      </c>
      <c r="M48" s="146">
        <f>IF(H48="AB",0,H48/5*100)</f>
        <v>100</v>
      </c>
      <c r="N48" s="146" t="str">
        <f t="shared" si="1"/>
        <v>Y</v>
      </c>
      <c r="O48" s="146" t="str">
        <f t="shared" si="1"/>
        <v>Y</v>
      </c>
      <c r="P48" s="146" t="str">
        <f t="shared" si="1"/>
        <v>Y</v>
      </c>
      <c r="Q48" s="146" t="str">
        <f t="shared" si="1"/>
        <v>Y</v>
      </c>
      <c r="R48" s="146" t="str">
        <f t="shared" si="1"/>
        <v>Y</v>
      </c>
    </row>
    <row r="49" spans="1:18" ht="16.5" thickBot="1" x14ac:dyDescent="0.3">
      <c r="A49" s="93">
        <v>40</v>
      </c>
      <c r="B49" s="147" t="s">
        <v>362</v>
      </c>
      <c r="C49" s="145" t="s">
        <v>412</v>
      </c>
      <c r="D49" s="36">
        <v>5</v>
      </c>
      <c r="E49" s="36">
        <v>5</v>
      </c>
      <c r="F49" s="36">
        <v>5</v>
      </c>
      <c r="G49" s="211">
        <v>5</v>
      </c>
      <c r="H49" s="211">
        <v>5</v>
      </c>
      <c r="I49" s="146">
        <f>IF(D49="AB",0,D49/5*100)</f>
        <v>100</v>
      </c>
      <c r="J49" s="146">
        <f>IF(E49="AB",0,E49/5*100)</f>
        <v>100</v>
      </c>
      <c r="K49" s="146">
        <f>IF(F49="AB",0,F49/5*100)</f>
        <v>100</v>
      </c>
      <c r="L49" s="146">
        <f>IF(G49="AB",0,G49/5*100)</f>
        <v>100</v>
      </c>
      <c r="M49" s="146">
        <f>IF(H49="AB",0,H49/5*100)</f>
        <v>100</v>
      </c>
      <c r="N49" s="146" t="str">
        <f t="shared" si="1"/>
        <v>Y</v>
      </c>
      <c r="O49" s="146" t="str">
        <f t="shared" si="1"/>
        <v>Y</v>
      </c>
      <c r="P49" s="146" t="str">
        <f t="shared" si="1"/>
        <v>Y</v>
      </c>
      <c r="Q49" s="146" t="str">
        <f t="shared" si="1"/>
        <v>Y</v>
      </c>
      <c r="R49" s="146" t="str">
        <f t="shared" si="1"/>
        <v>Y</v>
      </c>
    </row>
    <row r="50" spans="1:18" ht="16.5" thickBot="1" x14ac:dyDescent="0.3">
      <c r="A50" s="93">
        <v>41</v>
      </c>
      <c r="B50" s="147" t="s">
        <v>363</v>
      </c>
      <c r="C50" s="145" t="s">
        <v>413</v>
      </c>
      <c r="D50" s="36">
        <v>5</v>
      </c>
      <c r="E50" s="36">
        <v>5</v>
      </c>
      <c r="F50" s="36">
        <v>5</v>
      </c>
      <c r="G50" s="211">
        <v>5</v>
      </c>
      <c r="H50" s="211">
        <v>5</v>
      </c>
      <c r="I50" s="146">
        <f>IF(D50="AB",0,D50/5*100)</f>
        <v>100</v>
      </c>
      <c r="J50" s="146">
        <f>IF(E50="AB",0,E50/5*100)</f>
        <v>100</v>
      </c>
      <c r="K50" s="146">
        <f>IF(F50="AB",0,F50/5*100)</f>
        <v>100</v>
      </c>
      <c r="L50" s="146">
        <f>IF(G50="AB",0,G50/5*100)</f>
        <v>100</v>
      </c>
      <c r="M50" s="146">
        <f>IF(H50="AB",0,H50/5*100)</f>
        <v>100</v>
      </c>
      <c r="N50" s="146" t="str">
        <f t="shared" si="1"/>
        <v>Y</v>
      </c>
      <c r="O50" s="146" t="str">
        <f t="shared" si="1"/>
        <v>Y</v>
      </c>
      <c r="P50" s="146" t="str">
        <f t="shared" si="1"/>
        <v>Y</v>
      </c>
      <c r="Q50" s="146" t="str">
        <f t="shared" si="1"/>
        <v>Y</v>
      </c>
      <c r="R50" s="146" t="str">
        <f t="shared" si="1"/>
        <v>Y</v>
      </c>
    </row>
    <row r="51" spans="1:18" ht="16.5" thickBot="1" x14ac:dyDescent="0.3">
      <c r="A51" s="93">
        <v>42</v>
      </c>
      <c r="B51" s="147" t="s">
        <v>364</v>
      </c>
      <c r="C51" s="145" t="s">
        <v>414</v>
      </c>
      <c r="D51" s="36">
        <v>5</v>
      </c>
      <c r="E51" s="36">
        <v>5</v>
      </c>
      <c r="F51" s="36">
        <v>5</v>
      </c>
      <c r="G51" s="211">
        <v>5</v>
      </c>
      <c r="H51" s="211">
        <v>5</v>
      </c>
      <c r="I51" s="146">
        <f>IF(D51="AB",0,D51/5*100)</f>
        <v>100</v>
      </c>
      <c r="J51" s="146">
        <f>IF(E51="AB",0,E51/5*100)</f>
        <v>100</v>
      </c>
      <c r="K51" s="146">
        <f>IF(F51="AB",0,F51/5*100)</f>
        <v>100</v>
      </c>
      <c r="L51" s="146">
        <f>IF(G51="AB",0,G51/5*100)</f>
        <v>100</v>
      </c>
      <c r="M51" s="146">
        <f>IF(H51="AB",0,H51/5*100)</f>
        <v>100</v>
      </c>
      <c r="N51" s="146" t="str">
        <f t="shared" si="1"/>
        <v>Y</v>
      </c>
      <c r="O51" s="146" t="str">
        <f t="shared" si="1"/>
        <v>Y</v>
      </c>
      <c r="P51" s="146" t="str">
        <f t="shared" si="1"/>
        <v>Y</v>
      </c>
      <c r="Q51" s="146" t="str">
        <f t="shared" si="1"/>
        <v>Y</v>
      </c>
      <c r="R51" s="146" t="str">
        <f t="shared" si="1"/>
        <v>Y</v>
      </c>
    </row>
    <row r="52" spans="1:18" ht="16.5" thickBot="1" x14ac:dyDescent="0.3">
      <c r="A52" s="93">
        <v>43</v>
      </c>
      <c r="B52" s="147" t="s">
        <v>365</v>
      </c>
      <c r="C52" s="148" t="s">
        <v>415</v>
      </c>
      <c r="D52" s="36">
        <v>5</v>
      </c>
      <c r="E52" s="36">
        <v>5</v>
      </c>
      <c r="F52" s="36">
        <v>5</v>
      </c>
      <c r="G52" s="211">
        <v>5</v>
      </c>
      <c r="H52" s="211">
        <v>5</v>
      </c>
      <c r="I52" s="146">
        <f>IF(D52="AB",0,D52/5*100)</f>
        <v>100</v>
      </c>
      <c r="J52" s="146">
        <f>IF(E52="AB",0,E52/5*100)</f>
        <v>100</v>
      </c>
      <c r="K52" s="146">
        <f>IF(F52="AB",0,F52/5*100)</f>
        <v>100</v>
      </c>
      <c r="L52" s="146">
        <f>IF(G52="AB",0,G52/5*100)</f>
        <v>100</v>
      </c>
      <c r="M52" s="146">
        <f>IF(H52="AB",0,H52/5*100)</f>
        <v>100</v>
      </c>
      <c r="N52" s="146" t="str">
        <f t="shared" si="1"/>
        <v>Y</v>
      </c>
      <c r="O52" s="146" t="str">
        <f t="shared" si="1"/>
        <v>Y</v>
      </c>
      <c r="P52" s="146" t="str">
        <f t="shared" si="1"/>
        <v>Y</v>
      </c>
      <c r="Q52" s="146" t="str">
        <f t="shared" si="1"/>
        <v>Y</v>
      </c>
      <c r="R52" s="146" t="str">
        <f t="shared" si="1"/>
        <v>Y</v>
      </c>
    </row>
    <row r="53" spans="1:18" ht="16.5" thickBot="1" x14ac:dyDescent="0.3">
      <c r="A53" s="93">
        <v>44</v>
      </c>
      <c r="B53" s="147" t="s">
        <v>366</v>
      </c>
      <c r="C53" s="148" t="s">
        <v>416</v>
      </c>
      <c r="D53" s="36">
        <v>5</v>
      </c>
      <c r="E53" s="36">
        <v>5</v>
      </c>
      <c r="F53" s="36">
        <v>5</v>
      </c>
      <c r="G53" s="211">
        <v>5</v>
      </c>
      <c r="H53" s="211">
        <v>5</v>
      </c>
      <c r="I53" s="146">
        <f>IF(D53="AB",0,D53/5*100)</f>
        <v>100</v>
      </c>
      <c r="J53" s="146">
        <f>IF(E53="AB",0,E53/5*100)</f>
        <v>100</v>
      </c>
      <c r="K53" s="146">
        <f>IF(F53="AB",0,F53/5*100)</f>
        <v>100</v>
      </c>
      <c r="L53" s="146">
        <f>IF(G53="AB",0,G53/5*100)</f>
        <v>100</v>
      </c>
      <c r="M53" s="146">
        <f>IF(H53="AB",0,H53/5*100)</f>
        <v>100</v>
      </c>
      <c r="N53" s="146" t="str">
        <f t="shared" si="1"/>
        <v>Y</v>
      </c>
      <c r="O53" s="146" t="str">
        <f t="shared" si="1"/>
        <v>Y</v>
      </c>
      <c r="P53" s="146" t="str">
        <f t="shared" si="1"/>
        <v>Y</v>
      </c>
      <c r="Q53" s="146" t="str">
        <f t="shared" si="1"/>
        <v>Y</v>
      </c>
      <c r="R53" s="146" t="str">
        <f t="shared" si="1"/>
        <v>Y</v>
      </c>
    </row>
    <row r="54" spans="1:18" ht="16.5" thickBot="1" x14ac:dyDescent="0.3">
      <c r="A54" s="93">
        <v>45</v>
      </c>
      <c r="B54" s="147" t="s">
        <v>367</v>
      </c>
      <c r="C54" s="145" t="s">
        <v>417</v>
      </c>
      <c r="D54" s="36">
        <v>5</v>
      </c>
      <c r="E54" s="36">
        <v>5</v>
      </c>
      <c r="F54" s="36">
        <v>5</v>
      </c>
      <c r="G54" s="211">
        <v>5</v>
      </c>
      <c r="H54" s="211">
        <v>5</v>
      </c>
      <c r="I54" s="146">
        <f>IF(D54="AB",0,D54/5*100)</f>
        <v>100</v>
      </c>
      <c r="J54" s="146">
        <f>IF(E54="AB",0,E54/5*100)</f>
        <v>100</v>
      </c>
      <c r="K54" s="146">
        <f>IF(F54="AB",0,F54/5*100)</f>
        <v>100</v>
      </c>
      <c r="L54" s="146">
        <f>IF(G54="AB",0,G54/5*100)</f>
        <v>100</v>
      </c>
      <c r="M54" s="146">
        <f>IF(H54="AB",0,H54/5*100)</f>
        <v>100</v>
      </c>
      <c r="N54" s="146" t="str">
        <f t="shared" si="1"/>
        <v>Y</v>
      </c>
      <c r="O54" s="146" t="str">
        <f t="shared" si="1"/>
        <v>Y</v>
      </c>
      <c r="P54" s="146" t="str">
        <f t="shared" si="1"/>
        <v>Y</v>
      </c>
      <c r="Q54" s="146" t="str">
        <f t="shared" si="1"/>
        <v>Y</v>
      </c>
      <c r="R54" s="146" t="str">
        <f t="shared" si="1"/>
        <v>Y</v>
      </c>
    </row>
    <row r="55" spans="1:18" ht="16.5" thickBot="1" x14ac:dyDescent="0.3">
      <c r="A55" s="93">
        <v>46</v>
      </c>
      <c r="B55" s="147" t="s">
        <v>368</v>
      </c>
      <c r="C55" s="145" t="s">
        <v>418</v>
      </c>
      <c r="D55" s="36">
        <v>5</v>
      </c>
      <c r="E55" s="36">
        <v>5</v>
      </c>
      <c r="F55" s="36">
        <v>5</v>
      </c>
      <c r="G55" s="211">
        <v>5</v>
      </c>
      <c r="H55" s="211">
        <v>5</v>
      </c>
      <c r="I55" s="146">
        <f>IF(D55="AB",0,D55/5*100)</f>
        <v>100</v>
      </c>
      <c r="J55" s="146">
        <f>IF(E55="AB",0,E55/5*100)</f>
        <v>100</v>
      </c>
      <c r="K55" s="146">
        <f>IF(F55="AB",0,F55/5*100)</f>
        <v>100</v>
      </c>
      <c r="L55" s="146">
        <f>IF(G55="AB",0,G55/5*100)</f>
        <v>100</v>
      </c>
      <c r="M55" s="146">
        <f>IF(H55="AB",0,H55/5*100)</f>
        <v>100</v>
      </c>
      <c r="N55" s="146" t="str">
        <f t="shared" si="1"/>
        <v>Y</v>
      </c>
      <c r="O55" s="146" t="str">
        <f t="shared" si="1"/>
        <v>Y</v>
      </c>
      <c r="P55" s="146" t="str">
        <f t="shared" si="1"/>
        <v>Y</v>
      </c>
      <c r="Q55" s="146" t="str">
        <f t="shared" si="1"/>
        <v>Y</v>
      </c>
      <c r="R55" s="146" t="str">
        <f t="shared" si="1"/>
        <v>Y</v>
      </c>
    </row>
    <row r="56" spans="1:18" s="73" customFormat="1" ht="16.5" thickBot="1" x14ac:dyDescent="0.3">
      <c r="A56" s="93">
        <v>47</v>
      </c>
      <c r="B56" s="147" t="s">
        <v>369</v>
      </c>
      <c r="C56" s="145" t="s">
        <v>419</v>
      </c>
      <c r="D56" s="36">
        <v>5</v>
      </c>
      <c r="E56" s="36">
        <v>5</v>
      </c>
      <c r="F56" s="36">
        <v>5</v>
      </c>
      <c r="G56" s="211">
        <v>5</v>
      </c>
      <c r="H56" s="211">
        <v>5</v>
      </c>
      <c r="I56" s="146">
        <f>IF(D56="AB",0,D56/5*100)</f>
        <v>100</v>
      </c>
      <c r="J56" s="146">
        <f>IF(E56="AB",0,E56/5*100)</f>
        <v>100</v>
      </c>
      <c r="K56" s="146">
        <f>IF(F56="AB",0,F56/5*100)</f>
        <v>100</v>
      </c>
      <c r="L56" s="146">
        <f>IF(G56="AB",0,G56/5*100)</f>
        <v>100</v>
      </c>
      <c r="M56" s="146">
        <f>IF(H56="AB",0,H56/5*100)</f>
        <v>100</v>
      </c>
      <c r="N56" s="146" t="str">
        <f t="shared" si="1"/>
        <v>Y</v>
      </c>
      <c r="O56" s="146" t="str">
        <f t="shared" si="1"/>
        <v>Y</v>
      </c>
      <c r="P56" s="146" t="str">
        <f t="shared" si="1"/>
        <v>Y</v>
      </c>
      <c r="Q56" s="146" t="str">
        <f t="shared" si="1"/>
        <v>Y</v>
      </c>
      <c r="R56" s="146" t="str">
        <f t="shared" si="1"/>
        <v>Y</v>
      </c>
    </row>
    <row r="57" spans="1:18" s="73" customFormat="1" ht="16.5" thickBot="1" x14ac:dyDescent="0.3">
      <c r="A57" s="93">
        <v>48</v>
      </c>
      <c r="B57" s="147" t="s">
        <v>370</v>
      </c>
      <c r="C57" s="145" t="s">
        <v>420</v>
      </c>
      <c r="D57" s="36">
        <v>5</v>
      </c>
      <c r="E57" s="36">
        <v>5</v>
      </c>
      <c r="F57" s="36">
        <v>5</v>
      </c>
      <c r="G57" s="211">
        <v>5</v>
      </c>
      <c r="H57" s="211">
        <v>5</v>
      </c>
      <c r="I57" s="146">
        <f>IF(D57="AB",0,D57/5*100)</f>
        <v>100</v>
      </c>
      <c r="J57" s="146">
        <f>IF(E57="AB",0,E57/5*100)</f>
        <v>100</v>
      </c>
      <c r="K57" s="146">
        <f>IF(F57="AB",0,F57/5*100)</f>
        <v>100</v>
      </c>
      <c r="L57" s="146">
        <f>IF(G57="AB",0,G57/5*100)</f>
        <v>100</v>
      </c>
      <c r="M57" s="146">
        <f>IF(H57="AB",0,H57/5*100)</f>
        <v>100</v>
      </c>
      <c r="N57" s="146" t="str">
        <f t="shared" si="1"/>
        <v>Y</v>
      </c>
      <c r="O57" s="146" t="str">
        <f t="shared" si="1"/>
        <v>Y</v>
      </c>
      <c r="P57" s="146" t="str">
        <f t="shared" si="1"/>
        <v>Y</v>
      </c>
      <c r="Q57" s="146" t="str">
        <f t="shared" si="1"/>
        <v>Y</v>
      </c>
      <c r="R57" s="146" t="str">
        <f t="shared" si="1"/>
        <v>Y</v>
      </c>
    </row>
    <row r="58" spans="1:18" s="73" customFormat="1" ht="16.5" thickBot="1" x14ac:dyDescent="0.3">
      <c r="A58" s="93">
        <v>49</v>
      </c>
      <c r="B58" s="147" t="s">
        <v>371</v>
      </c>
      <c r="C58" s="145" t="s">
        <v>421</v>
      </c>
      <c r="D58" s="36">
        <v>5</v>
      </c>
      <c r="E58" s="36">
        <v>5</v>
      </c>
      <c r="F58" s="36">
        <v>5</v>
      </c>
      <c r="G58" s="211">
        <v>5</v>
      </c>
      <c r="H58" s="211">
        <v>5</v>
      </c>
      <c r="I58" s="146">
        <f>IF(D58="AB",0,D58/5*100)</f>
        <v>100</v>
      </c>
      <c r="J58" s="146">
        <f>IF(E58="AB",0,E58/5*100)</f>
        <v>100</v>
      </c>
      <c r="K58" s="146">
        <f>IF(F58="AB",0,F58/5*100)</f>
        <v>100</v>
      </c>
      <c r="L58" s="146">
        <f>IF(G58="AB",0,G58/5*100)</f>
        <v>100</v>
      </c>
      <c r="M58" s="146">
        <f>IF(H58="AB",0,H58/5*100)</f>
        <v>100</v>
      </c>
      <c r="N58" s="146" t="str">
        <f t="shared" si="1"/>
        <v>Y</v>
      </c>
      <c r="O58" s="146" t="str">
        <f t="shared" si="1"/>
        <v>Y</v>
      </c>
      <c r="P58" s="146" t="str">
        <f t="shared" si="1"/>
        <v>Y</v>
      </c>
      <c r="Q58" s="146" t="str">
        <f t="shared" si="1"/>
        <v>Y</v>
      </c>
      <c r="R58" s="146" t="str">
        <f t="shared" si="1"/>
        <v>Y</v>
      </c>
    </row>
    <row r="59" spans="1:18" s="73" customFormat="1" ht="16.5" thickBot="1" x14ac:dyDescent="0.3">
      <c r="A59" s="93">
        <v>50</v>
      </c>
      <c r="B59" s="147" t="s">
        <v>372</v>
      </c>
      <c r="C59" s="145" t="s">
        <v>422</v>
      </c>
      <c r="D59" s="36">
        <v>5</v>
      </c>
      <c r="E59" s="36">
        <v>5</v>
      </c>
      <c r="F59" s="36">
        <v>5</v>
      </c>
      <c r="G59" s="211">
        <v>5</v>
      </c>
      <c r="H59" s="211">
        <v>5</v>
      </c>
      <c r="I59" s="146">
        <f>IF(D59="AB",0,D59/5*100)</f>
        <v>100</v>
      </c>
      <c r="J59" s="146">
        <f>IF(E59="AB",0,E59/5*100)</f>
        <v>100</v>
      </c>
      <c r="K59" s="146">
        <f>IF(F59="AB",0,F59/5*100)</f>
        <v>100</v>
      </c>
      <c r="L59" s="146">
        <f>IF(G59="AB",0,G59/5*100)</f>
        <v>100</v>
      </c>
      <c r="M59" s="146">
        <f>IF(H59="AB",0,H59/5*100)</f>
        <v>100</v>
      </c>
      <c r="N59" s="146" t="str">
        <f t="shared" si="1"/>
        <v>Y</v>
      </c>
      <c r="O59" s="146" t="str">
        <f t="shared" si="1"/>
        <v>Y</v>
      </c>
      <c r="P59" s="146" t="str">
        <f t="shared" si="1"/>
        <v>Y</v>
      </c>
      <c r="Q59" s="146" t="str">
        <f t="shared" si="1"/>
        <v>Y</v>
      </c>
      <c r="R59" s="146" t="str">
        <f t="shared" si="1"/>
        <v>Y</v>
      </c>
    </row>
    <row r="60" spans="1:18" s="73" customFormat="1" x14ac:dyDescent="0.25">
      <c r="A60" s="93">
        <v>51</v>
      </c>
      <c r="B60" s="149" t="s">
        <v>424</v>
      </c>
      <c r="C60" s="150" t="s">
        <v>471</v>
      </c>
      <c r="D60" s="36">
        <v>5</v>
      </c>
      <c r="E60" s="36">
        <v>5</v>
      </c>
      <c r="F60" s="36">
        <v>5</v>
      </c>
      <c r="G60" s="211">
        <v>5</v>
      </c>
      <c r="H60" s="211">
        <v>5</v>
      </c>
      <c r="I60" s="146">
        <f>IF(D60="AB",0,D60/5*100)</f>
        <v>100</v>
      </c>
      <c r="J60" s="146">
        <f>IF(E60="AB",0,E60/5*100)</f>
        <v>100</v>
      </c>
      <c r="K60" s="146">
        <f>IF(F60="AB",0,F60/5*100)</f>
        <v>100</v>
      </c>
      <c r="L60" s="146">
        <f>IF(G60="AB",0,G60/5*100)</f>
        <v>100</v>
      </c>
      <c r="M60" s="146">
        <f>IF(H60="AB",0,H60/5*100)</f>
        <v>100</v>
      </c>
      <c r="N60" s="146" t="str">
        <f t="shared" si="1"/>
        <v>Y</v>
      </c>
      <c r="O60" s="146" t="str">
        <f t="shared" si="1"/>
        <v>Y</v>
      </c>
      <c r="P60" s="146" t="str">
        <f t="shared" si="1"/>
        <v>Y</v>
      </c>
      <c r="Q60" s="146" t="str">
        <f t="shared" si="1"/>
        <v>Y</v>
      </c>
      <c r="R60" s="146" t="str">
        <f t="shared" si="1"/>
        <v>Y</v>
      </c>
    </row>
    <row r="61" spans="1:18" x14ac:dyDescent="0.25">
      <c r="A61" s="93">
        <v>52</v>
      </c>
      <c r="B61" s="149" t="s">
        <v>425</v>
      </c>
      <c r="C61" s="150" t="s">
        <v>472</v>
      </c>
      <c r="D61" s="36">
        <v>5</v>
      </c>
      <c r="E61" s="36">
        <v>5</v>
      </c>
      <c r="F61" s="36">
        <v>5</v>
      </c>
      <c r="G61" s="211">
        <v>5</v>
      </c>
      <c r="H61" s="211">
        <v>5</v>
      </c>
      <c r="I61" s="146">
        <f>IF(D61="AB",0,D61/5*100)</f>
        <v>100</v>
      </c>
      <c r="J61" s="146">
        <f>IF(E61="AB",0,E61/5*100)</f>
        <v>100</v>
      </c>
      <c r="K61" s="146">
        <f>IF(F61="AB",0,F61/5*100)</f>
        <v>100</v>
      </c>
      <c r="L61" s="146">
        <f>IF(G61="AB",0,G61/5*100)</f>
        <v>100</v>
      </c>
      <c r="M61" s="146">
        <f>IF(H61="AB",0,H61/5*100)</f>
        <v>100</v>
      </c>
      <c r="N61" s="146" t="str">
        <f t="shared" si="1"/>
        <v>Y</v>
      </c>
      <c r="O61" s="146" t="str">
        <f t="shared" si="1"/>
        <v>Y</v>
      </c>
      <c r="P61" s="146" t="str">
        <f t="shared" si="1"/>
        <v>Y</v>
      </c>
      <c r="Q61" s="146" t="str">
        <f t="shared" si="1"/>
        <v>Y</v>
      </c>
      <c r="R61" s="146" t="str">
        <f t="shared" si="1"/>
        <v>Y</v>
      </c>
    </row>
    <row r="62" spans="1:18" x14ac:dyDescent="0.25">
      <c r="A62" s="93">
        <v>53</v>
      </c>
      <c r="B62" s="149" t="s">
        <v>426</v>
      </c>
      <c r="C62" s="150" t="s">
        <v>473</v>
      </c>
      <c r="D62" s="36">
        <v>5</v>
      </c>
      <c r="E62" s="36">
        <v>5</v>
      </c>
      <c r="F62" s="36">
        <v>5</v>
      </c>
      <c r="G62" s="211">
        <v>5</v>
      </c>
      <c r="H62" s="211">
        <v>5</v>
      </c>
      <c r="I62" s="146">
        <f>IF(D62="AB",0,D62/5*100)</f>
        <v>100</v>
      </c>
      <c r="J62" s="146">
        <f>IF(E62="AB",0,E62/5*100)</f>
        <v>100</v>
      </c>
      <c r="K62" s="146">
        <f>IF(F62="AB",0,F62/5*100)</f>
        <v>100</v>
      </c>
      <c r="L62" s="146">
        <f>IF(G62="AB",0,G62/5*100)</f>
        <v>100</v>
      </c>
      <c r="M62" s="146">
        <f>IF(H62="AB",0,H62/5*100)</f>
        <v>100</v>
      </c>
      <c r="N62" s="146" t="str">
        <f t="shared" si="1"/>
        <v>Y</v>
      </c>
      <c r="O62" s="146" t="str">
        <f t="shared" si="1"/>
        <v>Y</v>
      </c>
      <c r="P62" s="146" t="str">
        <f t="shared" si="1"/>
        <v>Y</v>
      </c>
      <c r="Q62" s="146" t="str">
        <f t="shared" si="1"/>
        <v>Y</v>
      </c>
      <c r="R62" s="146" t="str">
        <f t="shared" si="1"/>
        <v>Y</v>
      </c>
    </row>
    <row r="63" spans="1:18" x14ac:dyDescent="0.25">
      <c r="A63" s="93">
        <v>54</v>
      </c>
      <c r="B63" s="149" t="s">
        <v>427</v>
      </c>
      <c r="C63" s="150" t="s">
        <v>474</v>
      </c>
      <c r="D63" s="36">
        <v>5</v>
      </c>
      <c r="E63" s="36">
        <v>5</v>
      </c>
      <c r="F63" s="36">
        <v>5</v>
      </c>
      <c r="G63" s="211">
        <v>5</v>
      </c>
      <c r="H63" s="211">
        <v>5</v>
      </c>
      <c r="I63" s="146">
        <f>IF(D63="AB",0,D63/5*100)</f>
        <v>100</v>
      </c>
      <c r="J63" s="146">
        <f>IF(E63="AB",0,E63/5*100)</f>
        <v>100</v>
      </c>
      <c r="K63" s="146">
        <f>IF(F63="AB",0,F63/5*100)</f>
        <v>100</v>
      </c>
      <c r="L63" s="146">
        <f>IF(G63="AB",0,G63/5*100)</f>
        <v>100</v>
      </c>
      <c r="M63" s="146">
        <f>IF(H63="AB",0,H63/5*100)</f>
        <v>100</v>
      </c>
      <c r="N63" s="146" t="str">
        <f t="shared" si="1"/>
        <v>Y</v>
      </c>
      <c r="O63" s="146" t="str">
        <f t="shared" si="1"/>
        <v>Y</v>
      </c>
      <c r="P63" s="146" t="str">
        <f t="shared" si="1"/>
        <v>Y</v>
      </c>
      <c r="Q63" s="146" t="str">
        <f t="shared" si="1"/>
        <v>Y</v>
      </c>
      <c r="R63" s="146" t="str">
        <f t="shared" si="1"/>
        <v>Y</v>
      </c>
    </row>
    <row r="64" spans="1:18" x14ac:dyDescent="0.25">
      <c r="A64" s="93">
        <v>55</v>
      </c>
      <c r="B64" s="149" t="s">
        <v>428</v>
      </c>
      <c r="C64" s="150" t="s">
        <v>475</v>
      </c>
      <c r="D64" s="36">
        <v>5</v>
      </c>
      <c r="E64" s="36">
        <v>5</v>
      </c>
      <c r="F64" s="36">
        <v>5</v>
      </c>
      <c r="G64" s="211">
        <v>5</v>
      </c>
      <c r="H64" s="211">
        <v>5</v>
      </c>
      <c r="I64" s="146">
        <f>IF(D64="AB",0,D64/5*100)</f>
        <v>100</v>
      </c>
      <c r="J64" s="146">
        <f>IF(E64="AB",0,E64/5*100)</f>
        <v>100</v>
      </c>
      <c r="K64" s="146">
        <f>IF(F64="AB",0,F64/5*100)</f>
        <v>100</v>
      </c>
      <c r="L64" s="146">
        <f>IF(G64="AB",0,G64/5*100)</f>
        <v>100</v>
      </c>
      <c r="M64" s="146">
        <f>IF(H64="AB",0,H64/5*100)</f>
        <v>100</v>
      </c>
      <c r="N64" s="146" t="str">
        <f t="shared" si="1"/>
        <v>Y</v>
      </c>
      <c r="O64" s="146" t="str">
        <f t="shared" si="1"/>
        <v>Y</v>
      </c>
      <c r="P64" s="146" t="str">
        <f t="shared" si="1"/>
        <v>Y</v>
      </c>
      <c r="Q64" s="146" t="str">
        <f t="shared" si="1"/>
        <v>Y</v>
      </c>
      <c r="R64" s="146" t="str">
        <f t="shared" si="1"/>
        <v>Y</v>
      </c>
    </row>
    <row r="65" spans="1:18" x14ac:dyDescent="0.25">
      <c r="A65" s="93">
        <v>56</v>
      </c>
      <c r="B65" s="149" t="s">
        <v>429</v>
      </c>
      <c r="C65" s="150" t="s">
        <v>476</v>
      </c>
      <c r="D65" s="36">
        <v>5</v>
      </c>
      <c r="E65" s="36">
        <v>5</v>
      </c>
      <c r="F65" s="36">
        <v>5</v>
      </c>
      <c r="G65" s="211">
        <v>5</v>
      </c>
      <c r="H65" s="211">
        <v>5</v>
      </c>
      <c r="I65" s="146">
        <f>IF(D65="AB",0,D65/5*100)</f>
        <v>100</v>
      </c>
      <c r="J65" s="146">
        <f>IF(E65="AB",0,E65/5*100)</f>
        <v>100</v>
      </c>
      <c r="K65" s="146">
        <f>IF(F65="AB",0,F65/5*100)</f>
        <v>100</v>
      </c>
      <c r="L65" s="146">
        <f>IF(G65="AB",0,G65/5*100)</f>
        <v>100</v>
      </c>
      <c r="M65" s="146">
        <f>IF(H65="AB",0,H65/5*100)</f>
        <v>100</v>
      </c>
      <c r="N65" s="146" t="str">
        <f t="shared" si="1"/>
        <v>Y</v>
      </c>
      <c r="O65" s="146" t="str">
        <f t="shared" si="1"/>
        <v>Y</v>
      </c>
      <c r="P65" s="146" t="str">
        <f t="shared" si="1"/>
        <v>Y</v>
      </c>
      <c r="Q65" s="146" t="str">
        <f t="shared" si="1"/>
        <v>Y</v>
      </c>
      <c r="R65" s="146" t="str">
        <f t="shared" si="1"/>
        <v>Y</v>
      </c>
    </row>
    <row r="66" spans="1:18" x14ac:dyDescent="0.25">
      <c r="A66" s="93">
        <v>57</v>
      </c>
      <c r="B66" s="149" t="s">
        <v>430</v>
      </c>
      <c r="C66" s="150" t="s">
        <v>477</v>
      </c>
      <c r="D66" s="36">
        <v>5</v>
      </c>
      <c r="E66" s="36">
        <v>5</v>
      </c>
      <c r="F66" s="36">
        <v>5</v>
      </c>
      <c r="G66" s="211">
        <v>5</v>
      </c>
      <c r="H66" s="211">
        <v>5</v>
      </c>
      <c r="I66" s="146">
        <f>IF(D66="AB",0,D66/5*100)</f>
        <v>100</v>
      </c>
      <c r="J66" s="146">
        <f>IF(E66="AB",0,E66/5*100)</f>
        <v>100</v>
      </c>
      <c r="K66" s="146">
        <f>IF(F66="AB",0,F66/5*100)</f>
        <v>100</v>
      </c>
      <c r="L66" s="146">
        <f>IF(G66="AB",0,G66/5*100)</f>
        <v>100</v>
      </c>
      <c r="M66" s="146">
        <f>IF(H66="AB",0,H66/5*100)</f>
        <v>100</v>
      </c>
      <c r="N66" s="146" t="str">
        <f t="shared" si="1"/>
        <v>Y</v>
      </c>
      <c r="O66" s="146" t="str">
        <f t="shared" si="1"/>
        <v>Y</v>
      </c>
      <c r="P66" s="146" t="str">
        <f t="shared" si="1"/>
        <v>Y</v>
      </c>
      <c r="Q66" s="146" t="str">
        <f t="shared" si="1"/>
        <v>Y</v>
      </c>
      <c r="R66" s="146" t="str">
        <f t="shared" si="1"/>
        <v>Y</v>
      </c>
    </row>
    <row r="67" spans="1:18" x14ac:dyDescent="0.25">
      <c r="A67" s="39">
        <v>58</v>
      </c>
      <c r="B67" s="149" t="s">
        <v>431</v>
      </c>
      <c r="C67" s="150" t="s">
        <v>478</v>
      </c>
      <c r="D67" s="36">
        <v>5</v>
      </c>
      <c r="E67" s="36">
        <v>5</v>
      </c>
      <c r="F67" s="36">
        <v>5</v>
      </c>
      <c r="G67" s="211">
        <v>5</v>
      </c>
      <c r="H67" s="211">
        <v>5</v>
      </c>
      <c r="I67" s="146">
        <f>IF(D67="AB",0,D67/5*100)</f>
        <v>100</v>
      </c>
      <c r="J67" s="146">
        <f>IF(E67="AB",0,E67/5*100)</f>
        <v>100</v>
      </c>
      <c r="K67" s="146">
        <f>IF(F67="AB",0,F67/5*100)</f>
        <v>100</v>
      </c>
      <c r="L67" s="146">
        <f>IF(G67="AB",0,G67/5*100)</f>
        <v>100</v>
      </c>
      <c r="M67" s="146">
        <f>IF(H67="AB",0,H67/5*100)</f>
        <v>100</v>
      </c>
      <c r="N67" s="146" t="str">
        <f t="shared" si="1"/>
        <v>Y</v>
      </c>
      <c r="O67" s="146" t="str">
        <f t="shared" si="1"/>
        <v>Y</v>
      </c>
      <c r="P67" s="146" t="str">
        <f t="shared" si="1"/>
        <v>Y</v>
      </c>
      <c r="Q67" s="146" t="str">
        <f t="shared" si="1"/>
        <v>Y</v>
      </c>
      <c r="R67" s="146" t="str">
        <f t="shared" si="1"/>
        <v>Y</v>
      </c>
    </row>
    <row r="68" spans="1:18" x14ac:dyDescent="0.25">
      <c r="A68" s="39">
        <v>59</v>
      </c>
      <c r="B68" s="149" t="s">
        <v>432</v>
      </c>
      <c r="C68" s="150" t="s">
        <v>479</v>
      </c>
      <c r="D68" s="36">
        <v>5</v>
      </c>
      <c r="E68" s="36">
        <v>5</v>
      </c>
      <c r="F68" s="36">
        <v>5</v>
      </c>
      <c r="G68" s="211">
        <v>5</v>
      </c>
      <c r="H68" s="211">
        <v>5</v>
      </c>
      <c r="I68" s="146">
        <f>IF(D68="AB",0,D68/5*100)</f>
        <v>100</v>
      </c>
      <c r="J68" s="146">
        <f>IF(E68="AB",0,E68/5*100)</f>
        <v>100</v>
      </c>
      <c r="K68" s="146">
        <f>IF(F68="AB",0,F68/5*100)</f>
        <v>100</v>
      </c>
      <c r="L68" s="146">
        <f>IF(G68="AB",0,G68/5*100)</f>
        <v>100</v>
      </c>
      <c r="M68" s="146">
        <f>IF(H68="AB",0,H68/5*100)</f>
        <v>100</v>
      </c>
      <c r="N68" s="146" t="str">
        <f t="shared" si="1"/>
        <v>Y</v>
      </c>
      <c r="O68" s="146" t="str">
        <f t="shared" si="1"/>
        <v>Y</v>
      </c>
      <c r="P68" s="146" t="str">
        <f t="shared" si="1"/>
        <v>Y</v>
      </c>
      <c r="Q68" s="146" t="str">
        <f t="shared" si="1"/>
        <v>Y</v>
      </c>
      <c r="R68" s="146" t="str">
        <f t="shared" si="1"/>
        <v>Y</v>
      </c>
    </row>
    <row r="69" spans="1:18" x14ac:dyDescent="0.25">
      <c r="A69" s="39">
        <v>60</v>
      </c>
      <c r="B69" s="149" t="s">
        <v>433</v>
      </c>
      <c r="C69" s="150" t="s">
        <v>480</v>
      </c>
      <c r="D69" s="36">
        <v>5</v>
      </c>
      <c r="E69" s="36">
        <v>5</v>
      </c>
      <c r="F69" s="36">
        <v>5</v>
      </c>
      <c r="G69" s="211">
        <v>5</v>
      </c>
      <c r="H69" s="211">
        <v>5</v>
      </c>
      <c r="I69" s="146">
        <f>IF(D69="AB",0,D69/5*100)</f>
        <v>100</v>
      </c>
      <c r="J69" s="146">
        <f>IF(E69="AB",0,E69/5*100)</f>
        <v>100</v>
      </c>
      <c r="K69" s="146">
        <f>IF(F69="AB",0,F69/5*100)</f>
        <v>100</v>
      </c>
      <c r="L69" s="146">
        <f>IF(G69="AB",0,G69/5*100)</f>
        <v>100</v>
      </c>
      <c r="M69" s="146">
        <f>IF(H69="AB",0,H69/5*100)</f>
        <v>100</v>
      </c>
      <c r="N69" s="146" t="str">
        <f t="shared" si="1"/>
        <v>Y</v>
      </c>
      <c r="O69" s="146" t="str">
        <f t="shared" si="1"/>
        <v>Y</v>
      </c>
      <c r="P69" s="146" t="str">
        <f t="shared" si="1"/>
        <v>Y</v>
      </c>
      <c r="Q69" s="146" t="str">
        <f t="shared" si="1"/>
        <v>Y</v>
      </c>
      <c r="R69" s="146" t="str">
        <f t="shared" si="1"/>
        <v>Y</v>
      </c>
    </row>
    <row r="70" spans="1:18" x14ac:dyDescent="0.25">
      <c r="A70" s="39">
        <v>61</v>
      </c>
      <c r="B70" s="149" t="s">
        <v>434</v>
      </c>
      <c r="C70" s="150" t="s">
        <v>481</v>
      </c>
      <c r="D70" s="36">
        <v>5</v>
      </c>
      <c r="E70" s="36">
        <v>5</v>
      </c>
      <c r="F70" s="36">
        <v>5</v>
      </c>
      <c r="G70" s="211">
        <v>5</v>
      </c>
      <c r="H70" s="211">
        <v>5</v>
      </c>
      <c r="I70" s="146">
        <f>IF(D70="AB",0,D70/5*100)</f>
        <v>100</v>
      </c>
      <c r="J70" s="146">
        <f>IF(E70="AB",0,E70/5*100)</f>
        <v>100</v>
      </c>
      <c r="K70" s="146">
        <f>IF(F70="AB",0,F70/5*100)</f>
        <v>100</v>
      </c>
      <c r="L70" s="146">
        <f>IF(G70="AB",0,G70/5*100)</f>
        <v>100</v>
      </c>
      <c r="M70" s="146">
        <f>IF(H70="AB",0,H70/5*100)</f>
        <v>100</v>
      </c>
      <c r="N70" s="146" t="str">
        <f t="shared" si="1"/>
        <v>Y</v>
      </c>
      <c r="O70" s="146" t="str">
        <f t="shared" si="1"/>
        <v>Y</v>
      </c>
      <c r="P70" s="146" t="str">
        <f t="shared" si="1"/>
        <v>Y</v>
      </c>
      <c r="Q70" s="146" t="str">
        <f t="shared" si="1"/>
        <v>Y</v>
      </c>
      <c r="R70" s="146" t="str">
        <f t="shared" si="1"/>
        <v>Y</v>
      </c>
    </row>
    <row r="71" spans="1:18" x14ac:dyDescent="0.25">
      <c r="A71" s="39">
        <v>62</v>
      </c>
      <c r="B71" s="149" t="s">
        <v>435</v>
      </c>
      <c r="C71" s="150" t="s">
        <v>482</v>
      </c>
      <c r="D71" s="36">
        <v>5</v>
      </c>
      <c r="E71" s="36">
        <v>5</v>
      </c>
      <c r="F71" s="36">
        <v>5</v>
      </c>
      <c r="G71" s="211">
        <v>5</v>
      </c>
      <c r="H71" s="211">
        <v>5</v>
      </c>
      <c r="I71" s="146">
        <f>IF(D71="AB",0,D71/5*100)</f>
        <v>100</v>
      </c>
      <c r="J71" s="146">
        <f>IF(E71="AB",0,E71/5*100)</f>
        <v>100</v>
      </c>
      <c r="K71" s="146">
        <f>IF(F71="AB",0,F71/5*100)</f>
        <v>100</v>
      </c>
      <c r="L71" s="146">
        <f>IF(G71="AB",0,G71/5*100)</f>
        <v>100</v>
      </c>
      <c r="M71" s="146">
        <f>IF(H71="AB",0,H71/5*100)</f>
        <v>100</v>
      </c>
      <c r="N71" s="146" t="str">
        <f t="shared" si="1"/>
        <v>Y</v>
      </c>
      <c r="O71" s="146" t="str">
        <f t="shared" si="1"/>
        <v>Y</v>
      </c>
      <c r="P71" s="146" t="str">
        <f t="shared" si="1"/>
        <v>Y</v>
      </c>
      <c r="Q71" s="146" t="str">
        <f t="shared" si="1"/>
        <v>Y</v>
      </c>
      <c r="R71" s="146" t="str">
        <f t="shared" si="1"/>
        <v>Y</v>
      </c>
    </row>
    <row r="72" spans="1:18" x14ac:dyDescent="0.25">
      <c r="A72" s="39">
        <v>63</v>
      </c>
      <c r="B72" s="149" t="s">
        <v>436</v>
      </c>
      <c r="C72" s="150" t="s">
        <v>483</v>
      </c>
      <c r="D72" s="36">
        <v>5</v>
      </c>
      <c r="E72" s="36">
        <v>5</v>
      </c>
      <c r="F72" s="36">
        <v>5</v>
      </c>
      <c r="G72" s="211">
        <v>5</v>
      </c>
      <c r="H72" s="211">
        <v>5</v>
      </c>
      <c r="I72" s="146">
        <f>IF(D72="AB",0,D72/5*100)</f>
        <v>100</v>
      </c>
      <c r="J72" s="146">
        <f>IF(E72="AB",0,E72/5*100)</f>
        <v>100</v>
      </c>
      <c r="K72" s="146">
        <f>IF(F72="AB",0,F72/5*100)</f>
        <v>100</v>
      </c>
      <c r="L72" s="146">
        <f>IF(G72="AB",0,G72/5*100)</f>
        <v>100</v>
      </c>
      <c r="M72" s="146">
        <f>IF(H72="AB",0,H72/5*100)</f>
        <v>100</v>
      </c>
      <c r="N72" s="146" t="str">
        <f t="shared" si="1"/>
        <v>Y</v>
      </c>
      <c r="O72" s="146" t="str">
        <f t="shared" si="1"/>
        <v>Y</v>
      </c>
      <c r="P72" s="146" t="str">
        <f t="shared" si="1"/>
        <v>Y</v>
      </c>
      <c r="Q72" s="146" t="str">
        <f t="shared" si="1"/>
        <v>Y</v>
      </c>
      <c r="R72" s="146" t="str">
        <f t="shared" si="1"/>
        <v>Y</v>
      </c>
    </row>
    <row r="73" spans="1:18" x14ac:dyDescent="0.25">
      <c r="A73" s="39">
        <v>64</v>
      </c>
      <c r="B73" s="149" t="s">
        <v>437</v>
      </c>
      <c r="C73" s="150" t="s">
        <v>484</v>
      </c>
      <c r="D73" s="36">
        <v>5</v>
      </c>
      <c r="E73" s="36">
        <v>5</v>
      </c>
      <c r="F73" s="36">
        <v>5</v>
      </c>
      <c r="G73" s="211">
        <v>5</v>
      </c>
      <c r="H73" s="211">
        <v>5</v>
      </c>
      <c r="I73" s="146">
        <f>IF(D73="AB",0,D73/5*100)</f>
        <v>100</v>
      </c>
      <c r="J73" s="146">
        <f>IF(E73="AB",0,E73/5*100)</f>
        <v>100</v>
      </c>
      <c r="K73" s="146">
        <f>IF(F73="AB",0,F73/5*100)</f>
        <v>100</v>
      </c>
      <c r="L73" s="146">
        <f>IF(G73="AB",0,G73/5*100)</f>
        <v>100</v>
      </c>
      <c r="M73" s="146">
        <f>IF(H73="AB",0,H73/5*100)</f>
        <v>100</v>
      </c>
      <c r="N73" s="146" t="str">
        <f t="shared" si="1"/>
        <v>Y</v>
      </c>
      <c r="O73" s="146" t="str">
        <f t="shared" si="1"/>
        <v>Y</v>
      </c>
      <c r="P73" s="146" t="str">
        <f t="shared" si="1"/>
        <v>Y</v>
      </c>
      <c r="Q73" s="146" t="str">
        <f t="shared" si="1"/>
        <v>Y</v>
      </c>
      <c r="R73" s="146" t="str">
        <f t="shared" si="1"/>
        <v>Y</v>
      </c>
    </row>
    <row r="74" spans="1:18" x14ac:dyDescent="0.25">
      <c r="A74" s="39">
        <v>65</v>
      </c>
      <c r="B74" s="149" t="s">
        <v>438</v>
      </c>
      <c r="C74" s="150" t="s">
        <v>485</v>
      </c>
      <c r="D74" s="36">
        <v>5</v>
      </c>
      <c r="E74" s="36">
        <v>5</v>
      </c>
      <c r="F74" s="36">
        <v>5</v>
      </c>
      <c r="G74" s="211">
        <v>5</v>
      </c>
      <c r="H74" s="211">
        <v>5</v>
      </c>
      <c r="I74" s="146">
        <f>IF(D74="AB",0,D74/5*100)</f>
        <v>100</v>
      </c>
      <c r="J74" s="146">
        <f>IF(E74="AB",0,E74/5*100)</f>
        <v>100</v>
      </c>
      <c r="K74" s="146">
        <f>IF(F74="AB",0,F74/5*100)</f>
        <v>100</v>
      </c>
      <c r="L74" s="146">
        <f>IF(G74="AB",0,G74/5*100)</f>
        <v>100</v>
      </c>
      <c r="M74" s="146">
        <f>IF(H74="AB",0,H74/5*100)</f>
        <v>100</v>
      </c>
      <c r="N74" s="146" t="str">
        <f t="shared" ref="N74:R137" si="2">IF(I74&lt;50,"N","Y")</f>
        <v>Y</v>
      </c>
      <c r="O74" s="146" t="str">
        <f t="shared" si="2"/>
        <v>Y</v>
      </c>
      <c r="P74" s="146" t="str">
        <f t="shared" si="2"/>
        <v>Y</v>
      </c>
      <c r="Q74" s="146" t="str">
        <f t="shared" si="2"/>
        <v>Y</v>
      </c>
      <c r="R74" s="146" t="str">
        <f t="shared" si="2"/>
        <v>Y</v>
      </c>
    </row>
    <row r="75" spans="1:18" ht="21.75" customHeight="1" x14ac:dyDescent="0.25">
      <c r="A75" s="39">
        <v>66</v>
      </c>
      <c r="B75" s="149" t="s">
        <v>439</v>
      </c>
      <c r="C75" s="150" t="s">
        <v>486</v>
      </c>
      <c r="D75" s="36">
        <v>5</v>
      </c>
      <c r="E75" s="36">
        <v>5</v>
      </c>
      <c r="F75" s="36">
        <v>5</v>
      </c>
      <c r="G75" s="211">
        <v>5</v>
      </c>
      <c r="H75" s="211">
        <v>5</v>
      </c>
      <c r="I75" s="146">
        <f>IF(D75="AB",0,D75/5*100)</f>
        <v>100</v>
      </c>
      <c r="J75" s="146">
        <f>IF(E75="AB",0,E75/5*100)</f>
        <v>100</v>
      </c>
      <c r="K75" s="146">
        <f>IF(F75="AB",0,F75/5*100)</f>
        <v>100</v>
      </c>
      <c r="L75" s="146">
        <f>IF(G75="AB",0,G75/5*100)</f>
        <v>100</v>
      </c>
      <c r="M75" s="146">
        <f>IF(H75="AB",0,H75/5*100)</f>
        <v>100</v>
      </c>
      <c r="N75" s="146" t="str">
        <f t="shared" si="2"/>
        <v>Y</v>
      </c>
      <c r="O75" s="146" t="str">
        <f t="shared" si="2"/>
        <v>Y</v>
      </c>
      <c r="P75" s="146" t="str">
        <f t="shared" si="2"/>
        <v>Y</v>
      </c>
      <c r="Q75" s="146" t="str">
        <f t="shared" si="2"/>
        <v>Y</v>
      </c>
      <c r="R75" s="146" t="str">
        <f t="shared" si="2"/>
        <v>Y</v>
      </c>
    </row>
    <row r="76" spans="1:18" x14ac:dyDescent="0.25">
      <c r="A76" s="39">
        <v>67</v>
      </c>
      <c r="B76" s="149" t="s">
        <v>440</v>
      </c>
      <c r="C76" s="150" t="s">
        <v>487</v>
      </c>
      <c r="D76" s="36">
        <v>5</v>
      </c>
      <c r="E76" s="36">
        <v>5</v>
      </c>
      <c r="F76" s="36">
        <v>5</v>
      </c>
      <c r="G76" s="211">
        <v>5</v>
      </c>
      <c r="H76" s="211">
        <v>5</v>
      </c>
      <c r="I76" s="146">
        <f>IF(D76="AB",0,D76/5*100)</f>
        <v>100</v>
      </c>
      <c r="J76" s="146">
        <f>IF(E76="AB",0,E76/5*100)</f>
        <v>100</v>
      </c>
      <c r="K76" s="146">
        <f>IF(F76="AB",0,F76/5*100)</f>
        <v>100</v>
      </c>
      <c r="L76" s="146">
        <f>IF(G76="AB",0,G76/5*100)</f>
        <v>100</v>
      </c>
      <c r="M76" s="146">
        <f>IF(H76="AB",0,H76/5*100)</f>
        <v>100</v>
      </c>
      <c r="N76" s="146" t="str">
        <f t="shared" si="2"/>
        <v>Y</v>
      </c>
      <c r="O76" s="146" t="str">
        <f t="shared" si="2"/>
        <v>Y</v>
      </c>
      <c r="P76" s="146" t="str">
        <f t="shared" si="2"/>
        <v>Y</v>
      </c>
      <c r="Q76" s="146" t="str">
        <f t="shared" si="2"/>
        <v>Y</v>
      </c>
      <c r="R76" s="146" t="str">
        <f t="shared" si="2"/>
        <v>Y</v>
      </c>
    </row>
    <row r="77" spans="1:18" x14ac:dyDescent="0.25">
      <c r="A77" s="39">
        <v>68</v>
      </c>
      <c r="B77" s="149" t="s">
        <v>441</v>
      </c>
      <c r="C77" s="150" t="s">
        <v>488</v>
      </c>
      <c r="D77" s="36">
        <v>5</v>
      </c>
      <c r="E77" s="36">
        <v>5</v>
      </c>
      <c r="F77" s="36">
        <v>5</v>
      </c>
      <c r="G77" s="211">
        <v>5</v>
      </c>
      <c r="H77" s="211">
        <v>5</v>
      </c>
      <c r="I77" s="146">
        <f>IF(D77="AB",0,D77/5*100)</f>
        <v>100</v>
      </c>
      <c r="J77" s="146">
        <f>IF(E77="AB",0,E77/5*100)</f>
        <v>100</v>
      </c>
      <c r="K77" s="146">
        <f>IF(F77="AB",0,F77/5*100)</f>
        <v>100</v>
      </c>
      <c r="L77" s="146">
        <f>IF(G77="AB",0,G77/5*100)</f>
        <v>100</v>
      </c>
      <c r="M77" s="146">
        <f>IF(H77="AB",0,H77/5*100)</f>
        <v>100</v>
      </c>
      <c r="N77" s="146" t="str">
        <f t="shared" si="2"/>
        <v>Y</v>
      </c>
      <c r="O77" s="146" t="str">
        <f t="shared" si="2"/>
        <v>Y</v>
      </c>
      <c r="P77" s="146" t="str">
        <f t="shared" si="2"/>
        <v>Y</v>
      </c>
      <c r="Q77" s="146" t="str">
        <f t="shared" si="2"/>
        <v>Y</v>
      </c>
      <c r="R77" s="146" t="str">
        <f t="shared" si="2"/>
        <v>Y</v>
      </c>
    </row>
    <row r="78" spans="1:18" x14ac:dyDescent="0.25">
      <c r="A78" s="39">
        <v>69</v>
      </c>
      <c r="B78" s="149" t="s">
        <v>442</v>
      </c>
      <c r="C78" s="150" t="s">
        <v>489</v>
      </c>
      <c r="D78" s="36">
        <v>5</v>
      </c>
      <c r="E78" s="36">
        <v>5</v>
      </c>
      <c r="F78" s="36">
        <v>5</v>
      </c>
      <c r="G78" s="211">
        <v>5</v>
      </c>
      <c r="H78" s="211">
        <v>5</v>
      </c>
      <c r="I78" s="146">
        <f>IF(D78="AB",0,D78/5*100)</f>
        <v>100</v>
      </c>
      <c r="J78" s="146">
        <f>IF(E78="AB",0,E78/5*100)</f>
        <v>100</v>
      </c>
      <c r="K78" s="146">
        <f>IF(F78="AB",0,F78/5*100)</f>
        <v>100</v>
      </c>
      <c r="L78" s="146">
        <f>IF(G78="AB",0,G78/5*100)</f>
        <v>100</v>
      </c>
      <c r="M78" s="146">
        <f>IF(H78="AB",0,H78/5*100)</f>
        <v>100</v>
      </c>
      <c r="N78" s="146" t="str">
        <f t="shared" si="2"/>
        <v>Y</v>
      </c>
      <c r="O78" s="146" t="str">
        <f t="shared" si="2"/>
        <v>Y</v>
      </c>
      <c r="P78" s="146" t="str">
        <f t="shared" si="2"/>
        <v>Y</v>
      </c>
      <c r="Q78" s="146" t="str">
        <f t="shared" si="2"/>
        <v>Y</v>
      </c>
      <c r="R78" s="146" t="str">
        <f t="shared" si="2"/>
        <v>Y</v>
      </c>
    </row>
    <row r="79" spans="1:18" x14ac:dyDescent="0.25">
      <c r="A79" s="39">
        <v>70</v>
      </c>
      <c r="B79" s="149" t="s">
        <v>443</v>
      </c>
      <c r="C79" s="150" t="s">
        <v>490</v>
      </c>
      <c r="D79" s="36">
        <v>5</v>
      </c>
      <c r="E79" s="36">
        <v>5</v>
      </c>
      <c r="F79" s="36">
        <v>5</v>
      </c>
      <c r="G79" s="211">
        <v>5</v>
      </c>
      <c r="H79" s="211">
        <v>5</v>
      </c>
      <c r="I79" s="146">
        <f>IF(D79="AB",0,D79/5*100)</f>
        <v>100</v>
      </c>
      <c r="J79" s="146">
        <f>IF(E79="AB",0,E79/5*100)</f>
        <v>100</v>
      </c>
      <c r="K79" s="146">
        <f>IF(F79="AB",0,F79/5*100)</f>
        <v>100</v>
      </c>
      <c r="L79" s="146">
        <f>IF(G79="AB",0,G79/5*100)</f>
        <v>100</v>
      </c>
      <c r="M79" s="146">
        <f>IF(H79="AB",0,H79/5*100)</f>
        <v>100</v>
      </c>
      <c r="N79" s="146" t="str">
        <f t="shared" si="2"/>
        <v>Y</v>
      </c>
      <c r="O79" s="146" t="str">
        <f t="shared" si="2"/>
        <v>Y</v>
      </c>
      <c r="P79" s="146" t="str">
        <f t="shared" si="2"/>
        <v>Y</v>
      </c>
      <c r="Q79" s="146" t="str">
        <f t="shared" si="2"/>
        <v>Y</v>
      </c>
      <c r="R79" s="146" t="str">
        <f t="shared" si="2"/>
        <v>Y</v>
      </c>
    </row>
    <row r="80" spans="1:18" x14ac:dyDescent="0.25">
      <c r="A80" s="39">
        <v>71</v>
      </c>
      <c r="B80" s="149" t="s">
        <v>444</v>
      </c>
      <c r="C80" s="150" t="s">
        <v>491</v>
      </c>
      <c r="D80" s="36">
        <v>5</v>
      </c>
      <c r="E80" s="36">
        <v>5</v>
      </c>
      <c r="F80" s="36">
        <v>5</v>
      </c>
      <c r="G80" s="211">
        <v>5</v>
      </c>
      <c r="H80" s="211">
        <v>5</v>
      </c>
      <c r="I80" s="146">
        <f>IF(D80="AB",0,D80/5*100)</f>
        <v>100</v>
      </c>
      <c r="J80" s="146">
        <f>IF(E80="AB",0,E80/5*100)</f>
        <v>100</v>
      </c>
      <c r="K80" s="146">
        <f>IF(F80="AB",0,F80/5*100)</f>
        <v>100</v>
      </c>
      <c r="L80" s="146">
        <f>IF(G80="AB",0,G80/5*100)</f>
        <v>100</v>
      </c>
      <c r="M80" s="146">
        <f>IF(H80="AB",0,H80/5*100)</f>
        <v>100</v>
      </c>
      <c r="N80" s="146" t="str">
        <f t="shared" si="2"/>
        <v>Y</v>
      </c>
      <c r="O80" s="146" t="str">
        <f t="shared" si="2"/>
        <v>Y</v>
      </c>
      <c r="P80" s="146" t="str">
        <f t="shared" si="2"/>
        <v>Y</v>
      </c>
      <c r="Q80" s="146" t="str">
        <f t="shared" si="2"/>
        <v>Y</v>
      </c>
      <c r="R80" s="146" t="str">
        <f t="shared" si="2"/>
        <v>Y</v>
      </c>
    </row>
    <row r="81" spans="1:18" x14ac:dyDescent="0.25">
      <c r="A81" s="39">
        <v>72</v>
      </c>
      <c r="B81" s="149" t="s">
        <v>445</v>
      </c>
      <c r="C81" s="150" t="s">
        <v>492</v>
      </c>
      <c r="D81" s="36">
        <v>5</v>
      </c>
      <c r="E81" s="36">
        <v>5</v>
      </c>
      <c r="F81" s="36">
        <v>5</v>
      </c>
      <c r="G81" s="211">
        <v>5</v>
      </c>
      <c r="H81" s="211">
        <v>5</v>
      </c>
      <c r="I81" s="146">
        <f>IF(D81="AB",0,D81/5*100)</f>
        <v>100</v>
      </c>
      <c r="J81" s="146">
        <f>IF(E81="AB",0,E81/5*100)</f>
        <v>100</v>
      </c>
      <c r="K81" s="146">
        <f>IF(F81="AB",0,F81/5*100)</f>
        <v>100</v>
      </c>
      <c r="L81" s="146">
        <f>IF(G81="AB",0,G81/5*100)</f>
        <v>100</v>
      </c>
      <c r="M81" s="146">
        <f>IF(H81="AB",0,H81/5*100)</f>
        <v>100</v>
      </c>
      <c r="N81" s="146" t="str">
        <f t="shared" si="2"/>
        <v>Y</v>
      </c>
      <c r="O81" s="146" t="str">
        <f t="shared" si="2"/>
        <v>Y</v>
      </c>
      <c r="P81" s="146" t="str">
        <f t="shared" si="2"/>
        <v>Y</v>
      </c>
      <c r="Q81" s="146" t="str">
        <f t="shared" si="2"/>
        <v>Y</v>
      </c>
      <c r="R81" s="146" t="str">
        <f t="shared" si="2"/>
        <v>Y</v>
      </c>
    </row>
    <row r="82" spans="1:18" x14ac:dyDescent="0.25">
      <c r="A82" s="39">
        <v>73</v>
      </c>
      <c r="B82" s="149" t="s">
        <v>446</v>
      </c>
      <c r="C82" s="150" t="s">
        <v>493</v>
      </c>
      <c r="D82" s="36">
        <v>5</v>
      </c>
      <c r="E82" s="36">
        <v>5</v>
      </c>
      <c r="F82" s="36">
        <v>5</v>
      </c>
      <c r="G82" s="211">
        <v>5</v>
      </c>
      <c r="H82" s="211">
        <v>5</v>
      </c>
      <c r="I82" s="146">
        <f>IF(D82="AB",0,D82/5*100)</f>
        <v>100</v>
      </c>
      <c r="J82" s="146">
        <f>IF(E82="AB",0,E82/5*100)</f>
        <v>100</v>
      </c>
      <c r="K82" s="146">
        <f>IF(F82="AB",0,F82/5*100)</f>
        <v>100</v>
      </c>
      <c r="L82" s="146">
        <f>IF(G82="AB",0,G82/5*100)</f>
        <v>100</v>
      </c>
      <c r="M82" s="146">
        <f>IF(H82="AB",0,H82/5*100)</f>
        <v>100</v>
      </c>
      <c r="N82" s="146" t="str">
        <f t="shared" si="2"/>
        <v>Y</v>
      </c>
      <c r="O82" s="146" t="str">
        <f t="shared" si="2"/>
        <v>Y</v>
      </c>
      <c r="P82" s="146" t="str">
        <f t="shared" si="2"/>
        <v>Y</v>
      </c>
      <c r="Q82" s="146" t="str">
        <f t="shared" si="2"/>
        <v>Y</v>
      </c>
      <c r="R82" s="146" t="str">
        <f t="shared" si="2"/>
        <v>Y</v>
      </c>
    </row>
    <row r="83" spans="1:18" x14ac:dyDescent="0.25">
      <c r="A83" s="39">
        <v>74</v>
      </c>
      <c r="B83" s="149" t="s">
        <v>447</v>
      </c>
      <c r="C83" s="150" t="s">
        <v>494</v>
      </c>
      <c r="D83" s="36">
        <v>5</v>
      </c>
      <c r="E83" s="36">
        <v>5</v>
      </c>
      <c r="F83" s="36">
        <v>5</v>
      </c>
      <c r="G83" s="211">
        <v>5</v>
      </c>
      <c r="H83" s="211">
        <v>5</v>
      </c>
      <c r="I83" s="146">
        <f>IF(D83="AB",0,D83/5*100)</f>
        <v>100</v>
      </c>
      <c r="J83" s="146">
        <f>IF(E83="AB",0,E83/5*100)</f>
        <v>100</v>
      </c>
      <c r="K83" s="146">
        <f>IF(F83="AB",0,F83/5*100)</f>
        <v>100</v>
      </c>
      <c r="L83" s="146">
        <f>IF(G83="AB",0,G83/5*100)</f>
        <v>100</v>
      </c>
      <c r="M83" s="146">
        <f>IF(H83="AB",0,H83/5*100)</f>
        <v>100</v>
      </c>
      <c r="N83" s="146" t="str">
        <f t="shared" si="2"/>
        <v>Y</v>
      </c>
      <c r="O83" s="146" t="str">
        <f t="shared" si="2"/>
        <v>Y</v>
      </c>
      <c r="P83" s="146" t="str">
        <f t="shared" si="2"/>
        <v>Y</v>
      </c>
      <c r="Q83" s="146" t="str">
        <f t="shared" si="2"/>
        <v>Y</v>
      </c>
      <c r="R83" s="146" t="str">
        <f t="shared" si="2"/>
        <v>Y</v>
      </c>
    </row>
    <row r="84" spans="1:18" x14ac:dyDescent="0.25">
      <c r="A84" s="39">
        <v>75</v>
      </c>
      <c r="B84" s="149" t="s">
        <v>448</v>
      </c>
      <c r="C84" s="150" t="s">
        <v>495</v>
      </c>
      <c r="D84" s="36">
        <v>5</v>
      </c>
      <c r="E84" s="36">
        <v>5</v>
      </c>
      <c r="F84" s="36">
        <v>5</v>
      </c>
      <c r="G84" s="211">
        <v>5</v>
      </c>
      <c r="H84" s="211">
        <v>5</v>
      </c>
      <c r="I84" s="146">
        <f>IF(D84="AB",0,D84/5*100)</f>
        <v>100</v>
      </c>
      <c r="J84" s="146">
        <f>IF(E84="AB",0,E84/5*100)</f>
        <v>100</v>
      </c>
      <c r="K84" s="146">
        <f>IF(F84="AB",0,F84/5*100)</f>
        <v>100</v>
      </c>
      <c r="L84" s="146">
        <f>IF(G84="AB",0,G84/5*100)</f>
        <v>100</v>
      </c>
      <c r="M84" s="146">
        <f>IF(H84="AB",0,H84/5*100)</f>
        <v>100</v>
      </c>
      <c r="N84" s="146" t="str">
        <f t="shared" si="2"/>
        <v>Y</v>
      </c>
      <c r="O84" s="146" t="str">
        <f t="shared" si="2"/>
        <v>Y</v>
      </c>
      <c r="P84" s="146" t="str">
        <f t="shared" si="2"/>
        <v>Y</v>
      </c>
      <c r="Q84" s="146" t="str">
        <f t="shared" si="2"/>
        <v>Y</v>
      </c>
      <c r="R84" s="146" t="str">
        <f t="shared" si="2"/>
        <v>Y</v>
      </c>
    </row>
    <row r="85" spans="1:18" x14ac:dyDescent="0.25">
      <c r="A85" s="39">
        <v>76</v>
      </c>
      <c r="B85" s="149" t="s">
        <v>449</v>
      </c>
      <c r="C85" s="150" t="s">
        <v>496</v>
      </c>
      <c r="D85" s="36">
        <v>5</v>
      </c>
      <c r="E85" s="36">
        <v>5</v>
      </c>
      <c r="F85" s="36">
        <v>5</v>
      </c>
      <c r="G85" s="211">
        <v>5</v>
      </c>
      <c r="H85" s="211">
        <v>5</v>
      </c>
      <c r="I85" s="146">
        <f>IF(D85="AB",0,D85/5*100)</f>
        <v>100</v>
      </c>
      <c r="J85" s="146">
        <f>IF(E85="AB",0,E85/5*100)</f>
        <v>100</v>
      </c>
      <c r="K85" s="146">
        <f>IF(F85="AB",0,F85/5*100)</f>
        <v>100</v>
      </c>
      <c r="L85" s="146">
        <f>IF(G85="AB",0,G85/5*100)</f>
        <v>100</v>
      </c>
      <c r="M85" s="146">
        <f>IF(H85="AB",0,H85/5*100)</f>
        <v>100</v>
      </c>
      <c r="N85" s="146" t="str">
        <f t="shared" si="2"/>
        <v>Y</v>
      </c>
      <c r="O85" s="146" t="str">
        <f t="shared" si="2"/>
        <v>Y</v>
      </c>
      <c r="P85" s="146" t="str">
        <f t="shared" si="2"/>
        <v>Y</v>
      </c>
      <c r="Q85" s="146" t="str">
        <f t="shared" si="2"/>
        <v>Y</v>
      </c>
      <c r="R85" s="146" t="str">
        <f t="shared" si="2"/>
        <v>Y</v>
      </c>
    </row>
    <row r="86" spans="1:18" x14ac:dyDescent="0.25">
      <c r="A86" s="39">
        <v>77</v>
      </c>
      <c r="B86" s="149" t="s">
        <v>450</v>
      </c>
      <c r="C86" s="150" t="s">
        <v>497</v>
      </c>
      <c r="D86" s="36">
        <v>5</v>
      </c>
      <c r="E86" s="36">
        <v>5</v>
      </c>
      <c r="F86" s="36">
        <v>5</v>
      </c>
      <c r="G86" s="211">
        <v>5</v>
      </c>
      <c r="H86" s="211">
        <v>5</v>
      </c>
      <c r="I86" s="146">
        <f>IF(D86="AB",0,D86/5*100)</f>
        <v>100</v>
      </c>
      <c r="J86" s="146">
        <f>IF(E86="AB",0,E86/5*100)</f>
        <v>100</v>
      </c>
      <c r="K86" s="146">
        <f>IF(F86="AB",0,F86/5*100)</f>
        <v>100</v>
      </c>
      <c r="L86" s="146">
        <f>IF(G86="AB",0,G86/5*100)</f>
        <v>100</v>
      </c>
      <c r="M86" s="146">
        <f>IF(H86="AB",0,H86/5*100)</f>
        <v>100</v>
      </c>
      <c r="N86" s="146" t="str">
        <f t="shared" si="2"/>
        <v>Y</v>
      </c>
      <c r="O86" s="146" t="str">
        <f t="shared" si="2"/>
        <v>Y</v>
      </c>
      <c r="P86" s="146" t="str">
        <f t="shared" si="2"/>
        <v>Y</v>
      </c>
      <c r="Q86" s="146" t="str">
        <f t="shared" si="2"/>
        <v>Y</v>
      </c>
      <c r="R86" s="146" t="str">
        <f t="shared" si="2"/>
        <v>Y</v>
      </c>
    </row>
    <row r="87" spans="1:18" x14ac:dyDescent="0.25">
      <c r="A87" s="39">
        <v>78</v>
      </c>
      <c r="B87" s="149" t="s">
        <v>451</v>
      </c>
      <c r="C87" s="150" t="s">
        <v>498</v>
      </c>
      <c r="D87" s="36">
        <v>5</v>
      </c>
      <c r="E87" s="36">
        <v>5</v>
      </c>
      <c r="F87" s="36">
        <v>5</v>
      </c>
      <c r="G87" s="211">
        <v>5</v>
      </c>
      <c r="H87" s="211">
        <v>5</v>
      </c>
      <c r="I87" s="146">
        <f>IF(D87="AB",0,D87/5*100)</f>
        <v>100</v>
      </c>
      <c r="J87" s="146">
        <f>IF(E87="AB",0,E87/5*100)</f>
        <v>100</v>
      </c>
      <c r="K87" s="146">
        <f>IF(F87="AB",0,F87/5*100)</f>
        <v>100</v>
      </c>
      <c r="L87" s="146">
        <f>IF(G87="AB",0,G87/5*100)</f>
        <v>100</v>
      </c>
      <c r="M87" s="146">
        <f>IF(H87="AB",0,H87/5*100)</f>
        <v>100</v>
      </c>
      <c r="N87" s="146" t="str">
        <f t="shared" si="2"/>
        <v>Y</v>
      </c>
      <c r="O87" s="146" t="str">
        <f t="shared" si="2"/>
        <v>Y</v>
      </c>
      <c r="P87" s="146" t="str">
        <f t="shared" si="2"/>
        <v>Y</v>
      </c>
      <c r="Q87" s="146" t="str">
        <f t="shared" si="2"/>
        <v>Y</v>
      </c>
      <c r="R87" s="146" t="str">
        <f t="shared" si="2"/>
        <v>Y</v>
      </c>
    </row>
    <row r="88" spans="1:18" x14ac:dyDescent="0.25">
      <c r="A88" s="39">
        <v>79</v>
      </c>
      <c r="B88" s="149" t="s">
        <v>452</v>
      </c>
      <c r="C88" s="150" t="s">
        <v>499</v>
      </c>
      <c r="D88" s="36">
        <v>5</v>
      </c>
      <c r="E88" s="36">
        <v>5</v>
      </c>
      <c r="F88" s="36">
        <v>5</v>
      </c>
      <c r="G88" s="211">
        <v>5</v>
      </c>
      <c r="H88" s="211">
        <v>5</v>
      </c>
      <c r="I88" s="146">
        <f>IF(D88="AB",0,D88/5*100)</f>
        <v>100</v>
      </c>
      <c r="J88" s="146">
        <f>IF(E88="AB",0,E88/5*100)</f>
        <v>100</v>
      </c>
      <c r="K88" s="146">
        <f>IF(F88="AB",0,F88/5*100)</f>
        <v>100</v>
      </c>
      <c r="L88" s="146">
        <f>IF(G88="AB",0,G88/5*100)</f>
        <v>100</v>
      </c>
      <c r="M88" s="146">
        <f>IF(H88="AB",0,H88/5*100)</f>
        <v>100</v>
      </c>
      <c r="N88" s="146" t="str">
        <f t="shared" si="2"/>
        <v>Y</v>
      </c>
      <c r="O88" s="146" t="str">
        <f t="shared" si="2"/>
        <v>Y</v>
      </c>
      <c r="P88" s="146" t="str">
        <f t="shared" si="2"/>
        <v>Y</v>
      </c>
      <c r="Q88" s="146" t="str">
        <f t="shared" si="2"/>
        <v>Y</v>
      </c>
      <c r="R88" s="146" t="str">
        <f t="shared" si="2"/>
        <v>Y</v>
      </c>
    </row>
    <row r="89" spans="1:18" x14ac:dyDescent="0.25">
      <c r="A89" s="39">
        <v>80</v>
      </c>
      <c r="B89" s="149" t="s">
        <v>453</v>
      </c>
      <c r="C89" s="150" t="s">
        <v>500</v>
      </c>
      <c r="D89" s="36">
        <v>5</v>
      </c>
      <c r="E89" s="36">
        <v>5</v>
      </c>
      <c r="F89" s="36">
        <v>5</v>
      </c>
      <c r="G89" s="211">
        <v>5</v>
      </c>
      <c r="H89" s="211">
        <v>5</v>
      </c>
      <c r="I89" s="146">
        <f>IF(D89="AB",0,D89/5*100)</f>
        <v>100</v>
      </c>
      <c r="J89" s="146">
        <f>IF(E89="AB",0,E89/5*100)</f>
        <v>100</v>
      </c>
      <c r="K89" s="146">
        <f>IF(F89="AB",0,F89/5*100)</f>
        <v>100</v>
      </c>
      <c r="L89" s="146">
        <f>IF(G89="AB",0,G89/5*100)</f>
        <v>100</v>
      </c>
      <c r="M89" s="146">
        <f>IF(H89="AB",0,H89/5*100)</f>
        <v>100</v>
      </c>
      <c r="N89" s="146" t="str">
        <f t="shared" si="2"/>
        <v>Y</v>
      </c>
      <c r="O89" s="146" t="str">
        <f t="shared" si="2"/>
        <v>Y</v>
      </c>
      <c r="P89" s="146" t="str">
        <f t="shared" si="2"/>
        <v>Y</v>
      </c>
      <c r="Q89" s="146" t="str">
        <f t="shared" si="2"/>
        <v>Y</v>
      </c>
      <c r="R89" s="146" t="str">
        <f t="shared" si="2"/>
        <v>Y</v>
      </c>
    </row>
    <row r="90" spans="1:18" x14ac:dyDescent="0.25">
      <c r="A90" s="39">
        <v>81</v>
      </c>
      <c r="B90" s="149" t="s">
        <v>454</v>
      </c>
      <c r="C90" s="150" t="s">
        <v>501</v>
      </c>
      <c r="D90" s="36">
        <v>5</v>
      </c>
      <c r="E90" s="36">
        <v>5</v>
      </c>
      <c r="F90" s="36">
        <v>5</v>
      </c>
      <c r="G90" s="211">
        <v>5</v>
      </c>
      <c r="H90" s="211">
        <v>5</v>
      </c>
      <c r="I90" s="146">
        <f>IF(D90="AB",0,D90/5*100)</f>
        <v>100</v>
      </c>
      <c r="J90" s="146">
        <f>IF(E90="AB",0,E90/5*100)</f>
        <v>100</v>
      </c>
      <c r="K90" s="146">
        <f>IF(F90="AB",0,F90/5*100)</f>
        <v>100</v>
      </c>
      <c r="L90" s="146">
        <f>IF(G90="AB",0,G90/5*100)</f>
        <v>100</v>
      </c>
      <c r="M90" s="146">
        <f>IF(H90="AB",0,H90/5*100)</f>
        <v>100</v>
      </c>
      <c r="N90" s="146" t="str">
        <f t="shared" si="2"/>
        <v>Y</v>
      </c>
      <c r="O90" s="146" t="str">
        <f t="shared" si="2"/>
        <v>Y</v>
      </c>
      <c r="P90" s="146" t="str">
        <f t="shared" si="2"/>
        <v>Y</v>
      </c>
      <c r="Q90" s="146" t="str">
        <f t="shared" si="2"/>
        <v>Y</v>
      </c>
      <c r="R90" s="146" t="str">
        <f t="shared" si="2"/>
        <v>Y</v>
      </c>
    </row>
    <row r="91" spans="1:18" x14ac:dyDescent="0.25">
      <c r="A91" s="39">
        <v>82</v>
      </c>
      <c r="B91" s="149" t="s">
        <v>455</v>
      </c>
      <c r="C91" s="150" t="s">
        <v>502</v>
      </c>
      <c r="D91" s="36">
        <v>5</v>
      </c>
      <c r="E91" s="36">
        <v>5</v>
      </c>
      <c r="F91" s="36">
        <v>5</v>
      </c>
      <c r="G91" s="211">
        <v>5</v>
      </c>
      <c r="H91" s="211">
        <v>5</v>
      </c>
      <c r="I91" s="146">
        <f>IF(D91="AB",0,D91/5*100)</f>
        <v>100</v>
      </c>
      <c r="J91" s="146">
        <f>IF(E91="AB",0,E91/5*100)</f>
        <v>100</v>
      </c>
      <c r="K91" s="146">
        <f>IF(F91="AB",0,F91/5*100)</f>
        <v>100</v>
      </c>
      <c r="L91" s="146">
        <f>IF(G91="AB",0,G91/5*100)</f>
        <v>100</v>
      </c>
      <c r="M91" s="146">
        <f>IF(H91="AB",0,H91/5*100)</f>
        <v>100</v>
      </c>
      <c r="N91" s="146" t="str">
        <f t="shared" si="2"/>
        <v>Y</v>
      </c>
      <c r="O91" s="146" t="str">
        <f t="shared" si="2"/>
        <v>Y</v>
      </c>
      <c r="P91" s="146" t="str">
        <f t="shared" si="2"/>
        <v>Y</v>
      </c>
      <c r="Q91" s="146" t="str">
        <f t="shared" si="2"/>
        <v>Y</v>
      </c>
      <c r="R91" s="146" t="str">
        <f t="shared" si="2"/>
        <v>Y</v>
      </c>
    </row>
    <row r="92" spans="1:18" x14ac:dyDescent="0.25">
      <c r="A92" s="39">
        <v>83</v>
      </c>
      <c r="B92" s="149" t="s">
        <v>456</v>
      </c>
      <c r="C92" s="150" t="s">
        <v>503</v>
      </c>
      <c r="D92" s="36">
        <v>5</v>
      </c>
      <c r="E92" s="36">
        <v>5</v>
      </c>
      <c r="F92" s="36">
        <v>5</v>
      </c>
      <c r="G92" s="211">
        <v>5</v>
      </c>
      <c r="H92" s="211">
        <v>5</v>
      </c>
      <c r="I92" s="146">
        <f>IF(D92="AB",0,D92/5*100)</f>
        <v>100</v>
      </c>
      <c r="J92" s="146">
        <f>IF(E92="AB",0,E92/5*100)</f>
        <v>100</v>
      </c>
      <c r="K92" s="146">
        <f>IF(F92="AB",0,F92/5*100)</f>
        <v>100</v>
      </c>
      <c r="L92" s="146">
        <f>IF(G92="AB",0,G92/5*100)</f>
        <v>100</v>
      </c>
      <c r="M92" s="146">
        <f>IF(H92="AB",0,H92/5*100)</f>
        <v>100</v>
      </c>
      <c r="N92" s="146" t="str">
        <f t="shared" si="2"/>
        <v>Y</v>
      </c>
      <c r="O92" s="146" t="str">
        <f t="shared" si="2"/>
        <v>Y</v>
      </c>
      <c r="P92" s="146" t="str">
        <f t="shared" si="2"/>
        <v>Y</v>
      </c>
      <c r="Q92" s="146" t="str">
        <f t="shared" si="2"/>
        <v>Y</v>
      </c>
      <c r="R92" s="146" t="str">
        <f t="shared" si="2"/>
        <v>Y</v>
      </c>
    </row>
    <row r="93" spans="1:18" x14ac:dyDescent="0.25">
      <c r="A93" s="39">
        <v>84</v>
      </c>
      <c r="B93" s="149" t="s">
        <v>457</v>
      </c>
      <c r="C93" s="150" t="s">
        <v>504</v>
      </c>
      <c r="D93" s="36">
        <v>5</v>
      </c>
      <c r="E93" s="36">
        <v>5</v>
      </c>
      <c r="F93" s="36">
        <v>5</v>
      </c>
      <c r="G93" s="211">
        <v>5</v>
      </c>
      <c r="H93" s="211">
        <v>5</v>
      </c>
      <c r="I93" s="146">
        <f>IF(D93="AB",0,D93/5*100)</f>
        <v>100</v>
      </c>
      <c r="J93" s="146">
        <f>IF(E93="AB",0,E93/5*100)</f>
        <v>100</v>
      </c>
      <c r="K93" s="146">
        <f>IF(F93="AB",0,F93/5*100)</f>
        <v>100</v>
      </c>
      <c r="L93" s="146">
        <f>IF(G93="AB",0,G93/5*100)</f>
        <v>100</v>
      </c>
      <c r="M93" s="146">
        <f>IF(H93="AB",0,H93/5*100)</f>
        <v>100</v>
      </c>
      <c r="N93" s="146" t="str">
        <f t="shared" si="2"/>
        <v>Y</v>
      </c>
      <c r="O93" s="146" t="str">
        <f t="shared" si="2"/>
        <v>Y</v>
      </c>
      <c r="P93" s="146" t="str">
        <f t="shared" si="2"/>
        <v>Y</v>
      </c>
      <c r="Q93" s="146" t="str">
        <f t="shared" si="2"/>
        <v>Y</v>
      </c>
      <c r="R93" s="146" t="str">
        <f t="shared" si="2"/>
        <v>Y</v>
      </c>
    </row>
    <row r="94" spans="1:18" x14ac:dyDescent="0.25">
      <c r="A94" s="39">
        <v>85</v>
      </c>
      <c r="B94" s="149" t="s">
        <v>458</v>
      </c>
      <c r="C94" s="150" t="s">
        <v>505</v>
      </c>
      <c r="D94" s="36">
        <v>5</v>
      </c>
      <c r="E94" s="36">
        <v>5</v>
      </c>
      <c r="F94" s="36">
        <v>5</v>
      </c>
      <c r="G94" s="211">
        <v>5</v>
      </c>
      <c r="H94" s="211">
        <v>5</v>
      </c>
      <c r="I94" s="146">
        <f>IF(D94="AB",0,D94/5*100)</f>
        <v>100</v>
      </c>
      <c r="J94" s="146">
        <f>IF(E94="AB",0,E94/5*100)</f>
        <v>100</v>
      </c>
      <c r="K94" s="146">
        <f>IF(F94="AB",0,F94/5*100)</f>
        <v>100</v>
      </c>
      <c r="L94" s="146">
        <f>IF(G94="AB",0,G94/5*100)</f>
        <v>100</v>
      </c>
      <c r="M94" s="146">
        <f>IF(H94="AB",0,H94/5*100)</f>
        <v>100</v>
      </c>
      <c r="N94" s="146" t="str">
        <f t="shared" si="2"/>
        <v>Y</v>
      </c>
      <c r="O94" s="146" t="str">
        <f t="shared" si="2"/>
        <v>Y</v>
      </c>
      <c r="P94" s="146" t="str">
        <f t="shared" si="2"/>
        <v>Y</v>
      </c>
      <c r="Q94" s="146" t="str">
        <f t="shared" si="2"/>
        <v>Y</v>
      </c>
      <c r="R94" s="146" t="str">
        <f t="shared" si="2"/>
        <v>Y</v>
      </c>
    </row>
    <row r="95" spans="1:18" x14ac:dyDescent="0.25">
      <c r="A95" s="39">
        <v>86</v>
      </c>
      <c r="B95" s="149" t="s">
        <v>459</v>
      </c>
      <c r="C95" s="150" t="s">
        <v>506</v>
      </c>
      <c r="D95" s="36">
        <v>5</v>
      </c>
      <c r="E95" s="36">
        <v>5</v>
      </c>
      <c r="F95" s="36">
        <v>5</v>
      </c>
      <c r="G95" s="211">
        <v>5</v>
      </c>
      <c r="H95" s="211">
        <v>5</v>
      </c>
      <c r="I95" s="146">
        <f>IF(D95="AB",0,D95/5*100)</f>
        <v>100</v>
      </c>
      <c r="J95" s="146">
        <f>IF(E95="AB",0,E95/5*100)</f>
        <v>100</v>
      </c>
      <c r="K95" s="146">
        <f>IF(F95="AB",0,F95/5*100)</f>
        <v>100</v>
      </c>
      <c r="L95" s="146">
        <f>IF(G95="AB",0,G95/5*100)</f>
        <v>100</v>
      </c>
      <c r="M95" s="146">
        <f>IF(H95="AB",0,H95/5*100)</f>
        <v>100</v>
      </c>
      <c r="N95" s="146" t="str">
        <f t="shared" si="2"/>
        <v>Y</v>
      </c>
      <c r="O95" s="146" t="str">
        <f t="shared" si="2"/>
        <v>Y</v>
      </c>
      <c r="P95" s="146" t="str">
        <f t="shared" si="2"/>
        <v>Y</v>
      </c>
      <c r="Q95" s="146" t="str">
        <f t="shared" si="2"/>
        <v>Y</v>
      </c>
      <c r="R95" s="146" t="str">
        <f t="shared" si="2"/>
        <v>Y</v>
      </c>
    </row>
    <row r="96" spans="1:18" x14ac:dyDescent="0.25">
      <c r="A96" s="39">
        <v>87</v>
      </c>
      <c r="B96" s="149" t="s">
        <v>460</v>
      </c>
      <c r="C96" s="150" t="s">
        <v>507</v>
      </c>
      <c r="D96" s="36">
        <v>5</v>
      </c>
      <c r="E96" s="36">
        <v>5</v>
      </c>
      <c r="F96" s="36">
        <v>5</v>
      </c>
      <c r="G96" s="211">
        <v>5</v>
      </c>
      <c r="H96" s="211">
        <v>5</v>
      </c>
      <c r="I96" s="146">
        <f>IF(D96="AB",0,D96/5*100)</f>
        <v>100</v>
      </c>
      <c r="J96" s="146">
        <f>IF(E96="AB",0,E96/5*100)</f>
        <v>100</v>
      </c>
      <c r="K96" s="146">
        <f>IF(F96="AB",0,F96/5*100)</f>
        <v>100</v>
      </c>
      <c r="L96" s="146">
        <f>IF(G96="AB",0,G96/5*100)</f>
        <v>100</v>
      </c>
      <c r="M96" s="146">
        <f>IF(H96="AB",0,H96/5*100)</f>
        <v>100</v>
      </c>
      <c r="N96" s="146" t="str">
        <f t="shared" si="2"/>
        <v>Y</v>
      </c>
      <c r="O96" s="146" t="str">
        <f t="shared" si="2"/>
        <v>Y</v>
      </c>
      <c r="P96" s="146" t="str">
        <f t="shared" si="2"/>
        <v>Y</v>
      </c>
      <c r="Q96" s="146" t="str">
        <f t="shared" si="2"/>
        <v>Y</v>
      </c>
      <c r="R96" s="146" t="str">
        <f t="shared" si="2"/>
        <v>Y</v>
      </c>
    </row>
    <row r="97" spans="1:18" x14ac:dyDescent="0.25">
      <c r="A97" s="39">
        <v>88</v>
      </c>
      <c r="B97" s="149" t="s">
        <v>461</v>
      </c>
      <c r="C97" s="150" t="s">
        <v>508</v>
      </c>
      <c r="D97" s="36">
        <v>5</v>
      </c>
      <c r="E97" s="36">
        <v>5</v>
      </c>
      <c r="F97" s="36">
        <v>5</v>
      </c>
      <c r="G97" s="211">
        <v>5</v>
      </c>
      <c r="H97" s="211">
        <v>5</v>
      </c>
      <c r="I97" s="146">
        <f>IF(D97="AB",0,D97/5*100)</f>
        <v>100</v>
      </c>
      <c r="J97" s="146">
        <f>IF(E97="AB",0,E97/5*100)</f>
        <v>100</v>
      </c>
      <c r="K97" s="146">
        <f>IF(F97="AB",0,F97/5*100)</f>
        <v>100</v>
      </c>
      <c r="L97" s="146">
        <f>IF(G97="AB",0,G97/5*100)</f>
        <v>100</v>
      </c>
      <c r="M97" s="146">
        <f>IF(H97="AB",0,H97/5*100)</f>
        <v>100</v>
      </c>
      <c r="N97" s="146" t="str">
        <f t="shared" si="2"/>
        <v>Y</v>
      </c>
      <c r="O97" s="146" t="str">
        <f t="shared" si="2"/>
        <v>Y</v>
      </c>
      <c r="P97" s="146" t="str">
        <f t="shared" si="2"/>
        <v>Y</v>
      </c>
      <c r="Q97" s="146" t="str">
        <f t="shared" si="2"/>
        <v>Y</v>
      </c>
      <c r="R97" s="146" t="str">
        <f t="shared" si="2"/>
        <v>Y</v>
      </c>
    </row>
    <row r="98" spans="1:18" x14ac:dyDescent="0.25">
      <c r="A98" s="39">
        <v>89</v>
      </c>
      <c r="B98" s="149" t="s">
        <v>462</v>
      </c>
      <c r="C98" s="150" t="s">
        <v>509</v>
      </c>
      <c r="D98" s="36">
        <v>5</v>
      </c>
      <c r="E98" s="36">
        <v>5</v>
      </c>
      <c r="F98" s="36">
        <v>5</v>
      </c>
      <c r="G98" s="211">
        <v>5</v>
      </c>
      <c r="H98" s="211">
        <v>5</v>
      </c>
      <c r="I98" s="146">
        <f>IF(D98="AB",0,D98/5*100)</f>
        <v>100</v>
      </c>
      <c r="J98" s="146">
        <f>IF(E98="AB",0,E98/5*100)</f>
        <v>100</v>
      </c>
      <c r="K98" s="146">
        <f>IF(F98="AB",0,F98/5*100)</f>
        <v>100</v>
      </c>
      <c r="L98" s="146">
        <f>IF(G98="AB",0,G98/5*100)</f>
        <v>100</v>
      </c>
      <c r="M98" s="146">
        <f>IF(H98="AB",0,H98/5*100)</f>
        <v>100</v>
      </c>
      <c r="N98" s="146" t="str">
        <f t="shared" si="2"/>
        <v>Y</v>
      </c>
      <c r="O98" s="146" t="str">
        <f t="shared" si="2"/>
        <v>Y</v>
      </c>
      <c r="P98" s="146" t="str">
        <f t="shared" si="2"/>
        <v>Y</v>
      </c>
      <c r="Q98" s="146" t="str">
        <f t="shared" si="2"/>
        <v>Y</v>
      </c>
      <c r="R98" s="146" t="str">
        <f t="shared" si="2"/>
        <v>Y</v>
      </c>
    </row>
    <row r="99" spans="1:18" x14ac:dyDescent="0.25">
      <c r="A99" s="39">
        <v>90</v>
      </c>
      <c r="B99" s="149" t="s">
        <v>463</v>
      </c>
      <c r="C99" s="150" t="s">
        <v>510</v>
      </c>
      <c r="D99" s="36">
        <v>5</v>
      </c>
      <c r="E99" s="36">
        <v>5</v>
      </c>
      <c r="F99" s="36">
        <v>5</v>
      </c>
      <c r="G99" s="211">
        <v>5</v>
      </c>
      <c r="H99" s="211">
        <v>5</v>
      </c>
      <c r="I99" s="146">
        <f>IF(D99="AB",0,D99/5*100)</f>
        <v>100</v>
      </c>
      <c r="J99" s="146">
        <f>IF(E99="AB",0,E99/5*100)</f>
        <v>100</v>
      </c>
      <c r="K99" s="146">
        <f>IF(F99="AB",0,F99/5*100)</f>
        <v>100</v>
      </c>
      <c r="L99" s="146">
        <f>IF(G99="AB",0,G99/5*100)</f>
        <v>100</v>
      </c>
      <c r="M99" s="146">
        <f>IF(H99="AB",0,H99/5*100)</f>
        <v>100</v>
      </c>
      <c r="N99" s="146" t="str">
        <f t="shared" si="2"/>
        <v>Y</v>
      </c>
      <c r="O99" s="146" t="str">
        <f t="shared" si="2"/>
        <v>Y</v>
      </c>
      <c r="P99" s="146" t="str">
        <f t="shared" si="2"/>
        <v>Y</v>
      </c>
      <c r="Q99" s="146" t="str">
        <f t="shared" si="2"/>
        <v>Y</v>
      </c>
      <c r="R99" s="146" t="str">
        <f t="shared" si="2"/>
        <v>Y</v>
      </c>
    </row>
    <row r="100" spans="1:18" x14ac:dyDescent="0.25">
      <c r="A100" s="39">
        <v>91</v>
      </c>
      <c r="B100" s="149" t="s">
        <v>464</v>
      </c>
      <c r="C100" s="150" t="s">
        <v>511</v>
      </c>
      <c r="D100" s="36">
        <v>5</v>
      </c>
      <c r="E100" s="36">
        <v>5</v>
      </c>
      <c r="F100" s="36">
        <v>5</v>
      </c>
      <c r="G100" s="211">
        <v>5</v>
      </c>
      <c r="H100" s="211">
        <v>5</v>
      </c>
      <c r="I100" s="146">
        <f>IF(D100="AB",0,D100/5*100)</f>
        <v>100</v>
      </c>
      <c r="J100" s="146">
        <f>IF(E100="AB",0,E100/5*100)</f>
        <v>100</v>
      </c>
      <c r="K100" s="146">
        <f>IF(F100="AB",0,F100/5*100)</f>
        <v>100</v>
      </c>
      <c r="L100" s="146">
        <f>IF(G100="AB",0,G100/5*100)</f>
        <v>100</v>
      </c>
      <c r="M100" s="146">
        <f>IF(H100="AB",0,H100/5*100)</f>
        <v>100</v>
      </c>
      <c r="N100" s="146" t="str">
        <f t="shared" si="2"/>
        <v>Y</v>
      </c>
      <c r="O100" s="146" t="str">
        <f t="shared" si="2"/>
        <v>Y</v>
      </c>
      <c r="P100" s="146" t="str">
        <f t="shared" si="2"/>
        <v>Y</v>
      </c>
      <c r="Q100" s="146" t="str">
        <f t="shared" si="2"/>
        <v>Y</v>
      </c>
      <c r="R100" s="146" t="str">
        <f t="shared" si="2"/>
        <v>Y</v>
      </c>
    </row>
    <row r="101" spans="1:18" x14ac:dyDescent="0.25">
      <c r="A101" s="39">
        <v>92</v>
      </c>
      <c r="B101" s="149" t="s">
        <v>465</v>
      </c>
      <c r="C101" s="150" t="s">
        <v>512</v>
      </c>
      <c r="D101" s="36">
        <v>5</v>
      </c>
      <c r="E101" s="36">
        <v>5</v>
      </c>
      <c r="F101" s="36">
        <v>5</v>
      </c>
      <c r="G101" s="211">
        <v>5</v>
      </c>
      <c r="H101" s="211">
        <v>5</v>
      </c>
      <c r="I101" s="146">
        <f>IF(D101="AB",0,D101/5*100)</f>
        <v>100</v>
      </c>
      <c r="J101" s="146">
        <f>IF(E101="AB",0,E101/5*100)</f>
        <v>100</v>
      </c>
      <c r="K101" s="146">
        <f>IF(F101="AB",0,F101/5*100)</f>
        <v>100</v>
      </c>
      <c r="L101" s="146">
        <f>IF(G101="AB",0,G101/5*100)</f>
        <v>100</v>
      </c>
      <c r="M101" s="146">
        <f>IF(H101="AB",0,H101/5*100)</f>
        <v>100</v>
      </c>
      <c r="N101" s="146" t="str">
        <f t="shared" si="2"/>
        <v>Y</v>
      </c>
      <c r="O101" s="146" t="str">
        <f t="shared" si="2"/>
        <v>Y</v>
      </c>
      <c r="P101" s="146" t="str">
        <f t="shared" si="2"/>
        <v>Y</v>
      </c>
      <c r="Q101" s="146" t="str">
        <f t="shared" si="2"/>
        <v>Y</v>
      </c>
      <c r="R101" s="146" t="str">
        <f t="shared" si="2"/>
        <v>Y</v>
      </c>
    </row>
    <row r="102" spans="1:18" x14ac:dyDescent="0.25">
      <c r="A102" s="39">
        <v>93</v>
      </c>
      <c r="B102" s="149" t="s">
        <v>466</v>
      </c>
      <c r="C102" s="150" t="s">
        <v>513</v>
      </c>
      <c r="D102" s="36">
        <v>5</v>
      </c>
      <c r="E102" s="36">
        <v>5</v>
      </c>
      <c r="F102" s="36">
        <v>5</v>
      </c>
      <c r="G102" s="211">
        <v>5</v>
      </c>
      <c r="H102" s="211">
        <v>5</v>
      </c>
      <c r="I102" s="146">
        <f>IF(D102="AB",0,D102/5*100)</f>
        <v>100</v>
      </c>
      <c r="J102" s="146">
        <f>IF(E102="AB",0,E102/5*100)</f>
        <v>100</v>
      </c>
      <c r="K102" s="146">
        <f>IF(F102="AB",0,F102/5*100)</f>
        <v>100</v>
      </c>
      <c r="L102" s="146">
        <f>IF(G102="AB",0,G102/5*100)</f>
        <v>100</v>
      </c>
      <c r="M102" s="146">
        <f>IF(H102="AB",0,H102/5*100)</f>
        <v>100</v>
      </c>
      <c r="N102" s="146" t="str">
        <f t="shared" si="2"/>
        <v>Y</v>
      </c>
      <c r="O102" s="146" t="str">
        <f t="shared" si="2"/>
        <v>Y</v>
      </c>
      <c r="P102" s="146" t="str">
        <f t="shared" si="2"/>
        <v>Y</v>
      </c>
      <c r="Q102" s="146" t="str">
        <f t="shared" si="2"/>
        <v>Y</v>
      </c>
      <c r="R102" s="146" t="str">
        <f t="shared" si="2"/>
        <v>Y</v>
      </c>
    </row>
    <row r="103" spans="1:18" x14ac:dyDescent="0.25">
      <c r="A103" s="39">
        <v>94</v>
      </c>
      <c r="B103" s="149" t="s">
        <v>467</v>
      </c>
      <c r="C103" s="150" t="s">
        <v>514</v>
      </c>
      <c r="D103" s="36">
        <v>5</v>
      </c>
      <c r="E103" s="36">
        <v>5</v>
      </c>
      <c r="F103" s="36">
        <v>5</v>
      </c>
      <c r="G103" s="211">
        <v>5</v>
      </c>
      <c r="H103" s="211">
        <v>5</v>
      </c>
      <c r="I103" s="146">
        <f>IF(D103="AB",0,D103/5*100)</f>
        <v>100</v>
      </c>
      <c r="J103" s="146">
        <f>IF(E103="AB",0,E103/5*100)</f>
        <v>100</v>
      </c>
      <c r="K103" s="146">
        <f>IF(F103="AB",0,F103/5*100)</f>
        <v>100</v>
      </c>
      <c r="L103" s="146">
        <f>IF(G103="AB",0,G103/5*100)</f>
        <v>100</v>
      </c>
      <c r="M103" s="146">
        <f>IF(H103="AB",0,H103/5*100)</f>
        <v>100</v>
      </c>
      <c r="N103" s="146" t="str">
        <f t="shared" si="2"/>
        <v>Y</v>
      </c>
      <c r="O103" s="146" t="str">
        <f t="shared" si="2"/>
        <v>Y</v>
      </c>
      <c r="P103" s="146" t="str">
        <f t="shared" si="2"/>
        <v>Y</v>
      </c>
      <c r="Q103" s="146" t="str">
        <f t="shared" si="2"/>
        <v>Y</v>
      </c>
      <c r="R103" s="146" t="str">
        <f t="shared" si="2"/>
        <v>Y</v>
      </c>
    </row>
    <row r="104" spans="1:18" x14ac:dyDescent="0.25">
      <c r="A104" s="39">
        <v>95</v>
      </c>
      <c r="B104" s="149" t="s">
        <v>468</v>
      </c>
      <c r="C104" s="150" t="s">
        <v>515</v>
      </c>
      <c r="D104" s="36">
        <v>5</v>
      </c>
      <c r="E104" s="36">
        <v>5</v>
      </c>
      <c r="F104" s="36">
        <v>5</v>
      </c>
      <c r="G104" s="211">
        <v>5</v>
      </c>
      <c r="H104" s="211">
        <v>5</v>
      </c>
      <c r="I104" s="146">
        <f>IF(D104="AB",0,D104/5*100)</f>
        <v>100</v>
      </c>
      <c r="J104" s="146">
        <f>IF(E104="AB",0,E104/5*100)</f>
        <v>100</v>
      </c>
      <c r="K104" s="146">
        <f>IF(F104="AB",0,F104/5*100)</f>
        <v>100</v>
      </c>
      <c r="L104" s="146">
        <f>IF(G104="AB",0,G104/5*100)</f>
        <v>100</v>
      </c>
      <c r="M104" s="146">
        <f>IF(H104="AB",0,H104/5*100)</f>
        <v>100</v>
      </c>
      <c r="N104" s="146" t="str">
        <f t="shared" si="2"/>
        <v>Y</v>
      </c>
      <c r="O104" s="146" t="str">
        <f t="shared" si="2"/>
        <v>Y</v>
      </c>
      <c r="P104" s="146" t="str">
        <f t="shared" si="2"/>
        <v>Y</v>
      </c>
      <c r="Q104" s="146" t="str">
        <f t="shared" si="2"/>
        <v>Y</v>
      </c>
      <c r="R104" s="146" t="str">
        <f t="shared" si="2"/>
        <v>Y</v>
      </c>
    </row>
    <row r="105" spans="1:18" x14ac:dyDescent="0.25">
      <c r="A105" s="39">
        <v>96</v>
      </c>
      <c r="B105" s="149" t="s">
        <v>469</v>
      </c>
      <c r="C105" s="150" t="s">
        <v>516</v>
      </c>
      <c r="D105" s="36">
        <v>5</v>
      </c>
      <c r="E105" s="36">
        <v>5</v>
      </c>
      <c r="F105" s="36">
        <v>5</v>
      </c>
      <c r="G105" s="211">
        <v>5</v>
      </c>
      <c r="H105" s="211">
        <v>5</v>
      </c>
      <c r="I105" s="146">
        <f>IF(D105="AB",0,D105/5*100)</f>
        <v>100</v>
      </c>
      <c r="J105" s="146">
        <f>IF(E105="AB",0,E105/5*100)</f>
        <v>100</v>
      </c>
      <c r="K105" s="146">
        <f>IF(F105="AB",0,F105/5*100)</f>
        <v>100</v>
      </c>
      <c r="L105" s="146">
        <f>IF(G105="AB",0,G105/5*100)</f>
        <v>100</v>
      </c>
      <c r="M105" s="146">
        <f>IF(H105="AB",0,H105/5*100)</f>
        <v>100</v>
      </c>
      <c r="N105" s="146" t="str">
        <f t="shared" si="2"/>
        <v>Y</v>
      </c>
      <c r="O105" s="146" t="str">
        <f t="shared" si="2"/>
        <v>Y</v>
      </c>
      <c r="P105" s="146" t="str">
        <f t="shared" si="2"/>
        <v>Y</v>
      </c>
      <c r="Q105" s="146" t="str">
        <f t="shared" si="2"/>
        <v>Y</v>
      </c>
      <c r="R105" s="146" t="str">
        <f t="shared" si="2"/>
        <v>Y</v>
      </c>
    </row>
    <row r="106" spans="1:18" x14ac:dyDescent="0.25">
      <c r="A106" s="39">
        <v>97</v>
      </c>
      <c r="B106" s="157" t="s">
        <v>470</v>
      </c>
      <c r="C106" s="158" t="s">
        <v>517</v>
      </c>
      <c r="D106" s="36">
        <v>5</v>
      </c>
      <c r="E106" s="36">
        <v>5</v>
      </c>
      <c r="F106" s="36">
        <v>5</v>
      </c>
      <c r="G106" s="211">
        <v>5</v>
      </c>
      <c r="H106" s="211">
        <v>5</v>
      </c>
      <c r="I106" s="146">
        <f>IF(D106="AB",0,D106/5*100)</f>
        <v>100</v>
      </c>
      <c r="J106" s="146">
        <f>IF(E106="AB",0,E106/5*100)</f>
        <v>100</v>
      </c>
      <c r="K106" s="146">
        <f>IF(F106="AB",0,F106/5*100)</f>
        <v>100</v>
      </c>
      <c r="L106" s="146">
        <f>IF(G106="AB",0,G106/5*100)</f>
        <v>100</v>
      </c>
      <c r="M106" s="146">
        <f>IF(H106="AB",0,H106/5*100)</f>
        <v>100</v>
      </c>
      <c r="N106" s="146" t="str">
        <f t="shared" si="2"/>
        <v>Y</v>
      </c>
      <c r="O106" s="146" t="str">
        <f t="shared" si="2"/>
        <v>Y</v>
      </c>
      <c r="P106" s="146" t="str">
        <f t="shared" si="2"/>
        <v>Y</v>
      </c>
      <c r="Q106" s="146" t="str">
        <f t="shared" si="2"/>
        <v>Y</v>
      </c>
      <c r="R106" s="146" t="str">
        <f t="shared" si="2"/>
        <v>Y</v>
      </c>
    </row>
    <row r="107" spans="1:18" x14ac:dyDescent="0.25">
      <c r="D107" s="159"/>
    </row>
    <row r="108" spans="1:18" s="182" customFormat="1" x14ac:dyDescent="0.25">
      <c r="A108" s="50"/>
      <c r="D108" s="183"/>
      <c r="E108" s="183"/>
      <c r="F108" s="183"/>
      <c r="G108" s="183"/>
      <c r="H108" s="183"/>
      <c r="I108" s="183"/>
      <c r="J108" s="183"/>
      <c r="K108" s="183"/>
      <c r="L108" s="183"/>
      <c r="M108" s="191" t="s">
        <v>176</v>
      </c>
      <c r="N108" s="183">
        <f>COUNTIF(N10:N106,"=Y")</f>
        <v>97</v>
      </c>
      <c r="O108" s="183">
        <f t="shared" ref="O108:R108" si="3">COUNTIF(O10:O106,"=Y")</f>
        <v>97</v>
      </c>
      <c r="P108" s="183">
        <f t="shared" si="3"/>
        <v>97</v>
      </c>
      <c r="Q108" s="183">
        <f t="shared" si="3"/>
        <v>97</v>
      </c>
      <c r="R108" s="183">
        <f t="shared" si="3"/>
        <v>97</v>
      </c>
    </row>
    <row r="109" spans="1:18" s="182" customFormat="1" ht="26.45" customHeight="1" x14ac:dyDescent="0.3">
      <c r="A109" s="50"/>
      <c r="C109" s="184"/>
      <c r="D109" s="183"/>
      <c r="E109" s="183"/>
      <c r="F109" s="183"/>
      <c r="G109" s="183"/>
      <c r="H109" s="183"/>
      <c r="I109" s="183"/>
      <c r="J109" s="183"/>
      <c r="K109" s="183"/>
      <c r="L109" s="183"/>
      <c r="M109" s="192" t="s">
        <v>173</v>
      </c>
      <c r="N109" s="190">
        <f>N108/97*100</f>
        <v>100</v>
      </c>
      <c r="O109" s="190">
        <f t="shared" ref="O109:R109" si="4">O108/97*100</f>
        <v>100</v>
      </c>
      <c r="P109" s="190">
        <f t="shared" si="4"/>
        <v>100</v>
      </c>
      <c r="Q109" s="190">
        <f t="shared" si="4"/>
        <v>100</v>
      </c>
      <c r="R109" s="190">
        <f t="shared" si="4"/>
        <v>100</v>
      </c>
    </row>
    <row r="110" spans="1:18" s="187" customFormat="1" ht="24.6" customHeight="1" x14ac:dyDescent="0.2">
      <c r="A110" s="185"/>
      <c r="B110" s="244"/>
      <c r="C110" s="244"/>
      <c r="D110" s="186"/>
      <c r="E110" s="186"/>
      <c r="F110" s="186"/>
      <c r="G110" s="186"/>
      <c r="H110" s="186"/>
      <c r="I110" s="186"/>
      <c r="J110" s="186"/>
      <c r="K110" s="186"/>
      <c r="L110" s="186"/>
      <c r="M110" s="186"/>
      <c r="N110" s="186"/>
      <c r="O110" s="186"/>
      <c r="P110" s="186"/>
      <c r="Q110" s="186"/>
      <c r="R110" s="186"/>
    </row>
    <row r="111" spans="1:18" s="182" customFormat="1" x14ac:dyDescent="0.25">
      <c r="A111" s="50"/>
      <c r="C111" s="50"/>
      <c r="D111" s="188"/>
      <c r="E111" s="50"/>
      <c r="F111" s="50"/>
      <c r="G111" s="50"/>
      <c r="H111" s="50"/>
      <c r="I111" s="50"/>
      <c r="J111" s="50"/>
      <c r="K111" s="50"/>
      <c r="L111" s="50"/>
      <c r="M111" s="50"/>
      <c r="N111" s="50"/>
      <c r="O111" s="50"/>
      <c r="P111" s="50"/>
      <c r="Q111" s="50"/>
      <c r="R111" s="50"/>
    </row>
    <row r="112" spans="1:18" s="182" customFormat="1" ht="16.149999999999999" customHeight="1" x14ac:dyDescent="0.25">
      <c r="A112" s="50"/>
      <c r="C112" s="50"/>
      <c r="D112" s="188"/>
      <c r="E112" s="50"/>
      <c r="F112" s="50"/>
      <c r="G112" s="50"/>
      <c r="H112" s="50"/>
      <c r="I112" s="50"/>
      <c r="J112" s="50"/>
      <c r="K112" s="50"/>
      <c r="L112" s="50"/>
      <c r="M112" s="50"/>
      <c r="N112" s="50"/>
      <c r="O112" s="50"/>
      <c r="P112" s="50"/>
      <c r="Q112" s="50"/>
      <c r="R112" s="50"/>
    </row>
    <row r="113" spans="1:18" s="182" customFormat="1" ht="25.15" customHeight="1" x14ac:dyDescent="0.25">
      <c r="A113" s="50"/>
      <c r="B113" s="241"/>
      <c r="C113" s="241"/>
      <c r="D113" s="189"/>
      <c r="E113" s="50"/>
      <c r="F113" s="50"/>
      <c r="G113" s="50"/>
      <c r="H113" s="50"/>
      <c r="I113" s="50"/>
      <c r="J113" s="50"/>
      <c r="K113" s="50"/>
      <c r="L113" s="50"/>
      <c r="M113" s="50"/>
      <c r="N113" s="50"/>
      <c r="O113" s="50"/>
      <c r="P113" s="50"/>
      <c r="Q113" s="50"/>
      <c r="R113" s="50"/>
    </row>
    <row r="114" spans="1:18" s="182" customFormat="1" ht="25.15" customHeight="1" x14ac:dyDescent="0.25">
      <c r="A114" s="50"/>
      <c r="B114" s="241"/>
      <c r="C114" s="241"/>
      <c r="D114" s="189"/>
      <c r="E114" s="160"/>
      <c r="F114" s="50"/>
      <c r="G114" s="50"/>
      <c r="H114" s="50"/>
      <c r="I114" s="50"/>
      <c r="J114" s="50"/>
      <c r="K114" s="50"/>
      <c r="L114" s="50"/>
      <c r="M114" s="50"/>
      <c r="N114" s="50"/>
      <c r="O114" s="50"/>
      <c r="P114" s="50"/>
      <c r="Q114" s="50"/>
      <c r="R114" s="50"/>
    </row>
    <row r="115" spans="1:18" s="182" customFormat="1" ht="25.15" customHeight="1" x14ac:dyDescent="0.25">
      <c r="A115" s="50"/>
      <c r="B115" s="241"/>
      <c r="C115" s="241"/>
      <c r="D115" s="189"/>
      <c r="E115" s="160"/>
      <c r="F115" s="50"/>
      <c r="G115" s="50"/>
      <c r="H115" s="50"/>
      <c r="I115" s="50"/>
      <c r="J115" s="50"/>
      <c r="K115" s="50"/>
      <c r="L115" s="50"/>
      <c r="M115" s="50"/>
      <c r="N115" s="50"/>
      <c r="O115" s="50"/>
      <c r="P115" s="50"/>
      <c r="Q115" s="50"/>
      <c r="R115" s="50"/>
    </row>
    <row r="116" spans="1:18" s="182" customFormat="1" ht="25.15" customHeight="1" x14ac:dyDescent="0.25">
      <c r="A116" s="50"/>
      <c r="B116" s="241"/>
      <c r="C116" s="241"/>
      <c r="D116" s="189"/>
      <c r="E116" s="160"/>
      <c r="F116" s="50"/>
      <c r="G116" s="50"/>
      <c r="H116" s="50"/>
      <c r="I116" s="50"/>
      <c r="J116" s="50"/>
      <c r="K116" s="50"/>
      <c r="L116" s="50"/>
      <c r="M116" s="50"/>
      <c r="N116" s="50"/>
      <c r="O116" s="50"/>
      <c r="P116" s="50"/>
      <c r="Q116" s="50"/>
      <c r="R116" s="50"/>
    </row>
    <row r="117" spans="1:18" s="182" customFormat="1" ht="25.15" customHeight="1" x14ac:dyDescent="0.25">
      <c r="A117" s="50"/>
      <c r="B117" s="241"/>
      <c r="C117" s="241"/>
      <c r="D117" s="189"/>
      <c r="E117" s="160"/>
      <c r="F117" s="50"/>
      <c r="G117" s="50"/>
      <c r="H117" s="50"/>
      <c r="I117" s="50"/>
      <c r="J117" s="50"/>
      <c r="K117" s="50"/>
      <c r="L117" s="50"/>
      <c r="M117" s="50"/>
      <c r="N117" s="50"/>
      <c r="O117" s="50"/>
      <c r="P117" s="50"/>
      <c r="Q117" s="50"/>
      <c r="R117" s="50"/>
    </row>
    <row r="118" spans="1:18" s="182" customFormat="1" ht="24.6" customHeight="1" x14ac:dyDescent="0.25">
      <c r="A118" s="50"/>
      <c r="B118" s="241"/>
      <c r="C118" s="241"/>
      <c r="D118" s="189"/>
      <c r="E118" s="50"/>
      <c r="F118" s="50"/>
      <c r="G118" s="50"/>
      <c r="H118" s="50"/>
      <c r="I118" s="50"/>
      <c r="J118" s="50"/>
      <c r="K118" s="50"/>
      <c r="L118" s="50"/>
      <c r="M118" s="50"/>
      <c r="N118" s="50"/>
      <c r="O118" s="50"/>
      <c r="P118" s="50"/>
      <c r="Q118" s="50"/>
      <c r="R118" s="50"/>
    </row>
    <row r="119" spans="1:18" s="182" customFormat="1" x14ac:dyDescent="0.25">
      <c r="A119" s="50"/>
      <c r="C119" s="50"/>
      <c r="D119" s="188"/>
      <c r="E119" s="50"/>
      <c r="F119" s="50"/>
      <c r="G119" s="50"/>
      <c r="H119" s="50"/>
      <c r="I119" s="50"/>
      <c r="J119" s="50"/>
      <c r="K119" s="50"/>
      <c r="L119" s="50"/>
      <c r="M119" s="50"/>
      <c r="N119" s="50"/>
      <c r="O119" s="50"/>
      <c r="P119" s="50"/>
      <c r="Q119" s="50"/>
      <c r="R119" s="50"/>
    </row>
    <row r="120" spans="1:18" s="182" customFormat="1" x14ac:dyDescent="0.25">
      <c r="A120" s="50"/>
      <c r="C120" s="50"/>
      <c r="D120" s="188"/>
      <c r="E120" s="50"/>
      <c r="F120" s="50"/>
      <c r="G120" s="50"/>
      <c r="H120" s="50"/>
      <c r="I120" s="50"/>
      <c r="J120" s="50"/>
      <c r="K120" s="50"/>
      <c r="L120" s="50"/>
      <c r="M120" s="50"/>
      <c r="N120" s="50"/>
      <c r="O120" s="50"/>
      <c r="P120" s="50"/>
      <c r="Q120" s="50"/>
      <c r="R120" s="50"/>
    </row>
    <row r="121" spans="1:18" x14ac:dyDescent="0.25">
      <c r="D121" s="159"/>
    </row>
    <row r="122" spans="1:18" x14ac:dyDescent="0.25">
      <c r="D122" s="159"/>
    </row>
    <row r="123" spans="1:18" x14ac:dyDescent="0.25">
      <c r="D123" s="159"/>
    </row>
    <row r="124" spans="1:18" x14ac:dyDescent="0.25">
      <c r="D124" s="159"/>
    </row>
    <row r="125" spans="1:18" x14ac:dyDescent="0.25">
      <c r="D125" s="159"/>
    </row>
    <row r="126" spans="1:18" x14ac:dyDescent="0.25">
      <c r="D126" s="159"/>
    </row>
    <row r="127" spans="1:18" x14ac:dyDescent="0.25">
      <c r="D127" s="159"/>
    </row>
    <row r="128" spans="1:18" x14ac:dyDescent="0.25">
      <c r="D128" s="159"/>
    </row>
    <row r="129" spans="4:4" x14ac:dyDescent="0.25">
      <c r="D129" s="159"/>
    </row>
    <row r="130" spans="4:4" x14ac:dyDescent="0.25">
      <c r="D130" s="159"/>
    </row>
    <row r="131" spans="4:4" x14ac:dyDescent="0.25">
      <c r="D131" s="159"/>
    </row>
    <row r="132" spans="4:4" x14ac:dyDescent="0.25">
      <c r="D132" s="159"/>
    </row>
    <row r="133" spans="4:4" x14ac:dyDescent="0.25">
      <c r="D133" s="159"/>
    </row>
    <row r="134" spans="4:4" x14ac:dyDescent="0.25">
      <c r="D134" s="159"/>
    </row>
    <row r="135" spans="4:4" x14ac:dyDescent="0.25">
      <c r="D135" s="159"/>
    </row>
    <row r="136" spans="4:4" x14ac:dyDescent="0.25">
      <c r="D136" s="159"/>
    </row>
    <row r="137" spans="4:4" x14ac:dyDescent="0.25">
      <c r="D137" s="159"/>
    </row>
    <row r="138" spans="4:4" x14ac:dyDescent="0.25">
      <c r="D138" s="159"/>
    </row>
    <row r="139" spans="4:4" x14ac:dyDescent="0.25">
      <c r="D139" s="159"/>
    </row>
    <row r="140" spans="4:4" x14ac:dyDescent="0.25">
      <c r="D140" s="159"/>
    </row>
    <row r="141" spans="4:4" x14ac:dyDescent="0.25">
      <c r="D141" s="159"/>
    </row>
    <row r="142" spans="4:4" x14ac:dyDescent="0.25">
      <c r="D142" s="159"/>
    </row>
    <row r="143" spans="4:4" x14ac:dyDescent="0.25">
      <c r="D143" s="159"/>
    </row>
    <row r="144" spans="4:4" x14ac:dyDescent="0.25">
      <c r="D144" s="159"/>
    </row>
    <row r="145" spans="4:4" x14ac:dyDescent="0.25">
      <c r="D145" s="159"/>
    </row>
    <row r="146" spans="4:4" x14ac:dyDescent="0.25">
      <c r="D146" s="159"/>
    </row>
    <row r="147" spans="4:4" x14ac:dyDescent="0.25">
      <c r="D147" s="159"/>
    </row>
    <row r="148" spans="4:4" x14ac:dyDescent="0.25">
      <c r="D148" s="159"/>
    </row>
    <row r="149" spans="4:4" x14ac:dyDescent="0.25">
      <c r="D149" s="159"/>
    </row>
    <row r="150" spans="4:4" x14ac:dyDescent="0.25">
      <c r="D150" s="159"/>
    </row>
    <row r="151" spans="4:4" x14ac:dyDescent="0.25">
      <c r="D151" s="159"/>
    </row>
    <row r="152" spans="4:4" x14ac:dyDescent="0.25">
      <c r="D152" s="159"/>
    </row>
    <row r="153" spans="4:4" x14ac:dyDescent="0.25">
      <c r="D153" s="159"/>
    </row>
    <row r="154" spans="4:4" x14ac:dyDescent="0.25">
      <c r="D154" s="159"/>
    </row>
    <row r="155" spans="4:4" x14ac:dyDescent="0.25">
      <c r="D155" s="159"/>
    </row>
    <row r="156" spans="4:4" x14ac:dyDescent="0.25">
      <c r="D156" s="159"/>
    </row>
    <row r="157" spans="4:4" x14ac:dyDescent="0.25">
      <c r="D157" s="159"/>
    </row>
    <row r="158" spans="4:4" x14ac:dyDescent="0.25">
      <c r="D158" s="159"/>
    </row>
    <row r="159" spans="4:4" x14ac:dyDescent="0.25">
      <c r="D159" s="159"/>
    </row>
    <row r="160" spans="4:4" x14ac:dyDescent="0.25">
      <c r="D160" s="159"/>
    </row>
    <row r="161" spans="4:4" x14ac:dyDescent="0.25">
      <c r="D161" s="159"/>
    </row>
    <row r="162" spans="4:4" x14ac:dyDescent="0.25">
      <c r="D162" s="159"/>
    </row>
    <row r="163" spans="4:4" x14ac:dyDescent="0.25">
      <c r="D163" s="159"/>
    </row>
    <row r="164" spans="4:4" x14ac:dyDescent="0.25">
      <c r="D164" s="159"/>
    </row>
    <row r="165" spans="4:4" x14ac:dyDescent="0.25">
      <c r="D165" s="159"/>
    </row>
    <row r="166" spans="4:4" x14ac:dyDescent="0.25">
      <c r="D166" s="159"/>
    </row>
    <row r="167" spans="4:4" x14ac:dyDescent="0.25">
      <c r="D167" s="159"/>
    </row>
    <row r="168" spans="4:4" x14ac:dyDescent="0.25">
      <c r="D168" s="159"/>
    </row>
    <row r="169" spans="4:4" x14ac:dyDescent="0.25">
      <c r="D169" s="159"/>
    </row>
    <row r="170" spans="4:4" x14ac:dyDescent="0.25">
      <c r="D170" s="159"/>
    </row>
    <row r="171" spans="4:4" x14ac:dyDescent="0.25">
      <c r="D171" s="159"/>
    </row>
    <row r="172" spans="4:4" x14ac:dyDescent="0.25">
      <c r="D172" s="159"/>
    </row>
    <row r="173" spans="4:4" x14ac:dyDescent="0.25">
      <c r="D173" s="159"/>
    </row>
    <row r="174" spans="4:4" x14ac:dyDescent="0.25">
      <c r="D174" s="159"/>
    </row>
    <row r="175" spans="4:4" x14ac:dyDescent="0.25">
      <c r="D175" s="159"/>
    </row>
    <row r="176" spans="4:4" x14ac:dyDescent="0.25">
      <c r="D176" s="159"/>
    </row>
    <row r="177" spans="4:4" x14ac:dyDescent="0.25">
      <c r="D177" s="159"/>
    </row>
    <row r="178" spans="4:4" x14ac:dyDescent="0.25">
      <c r="D178" s="159"/>
    </row>
    <row r="179" spans="4:4" x14ac:dyDescent="0.25">
      <c r="D179" s="159"/>
    </row>
    <row r="180" spans="4:4" x14ac:dyDescent="0.25">
      <c r="D180" s="159"/>
    </row>
    <row r="181" spans="4:4" x14ac:dyDescent="0.25">
      <c r="D181" s="159"/>
    </row>
    <row r="182" spans="4:4" x14ac:dyDescent="0.25">
      <c r="D182" s="159"/>
    </row>
    <row r="183" spans="4:4" x14ac:dyDescent="0.25">
      <c r="D183" s="159"/>
    </row>
    <row r="184" spans="4:4" x14ac:dyDescent="0.25">
      <c r="D184" s="159"/>
    </row>
    <row r="185" spans="4:4" x14ac:dyDescent="0.25">
      <c r="D185" s="159"/>
    </row>
    <row r="186" spans="4:4" x14ac:dyDescent="0.25">
      <c r="D186" s="159"/>
    </row>
    <row r="187" spans="4:4" x14ac:dyDescent="0.25">
      <c r="D187" s="159"/>
    </row>
    <row r="188" spans="4:4" x14ac:dyDescent="0.25">
      <c r="D188" s="159"/>
    </row>
    <row r="189" spans="4:4" x14ac:dyDescent="0.25">
      <c r="D189" s="159"/>
    </row>
    <row r="190" spans="4:4" x14ac:dyDescent="0.25">
      <c r="D190" s="159"/>
    </row>
    <row r="191" spans="4:4" x14ac:dyDescent="0.25">
      <c r="D191" s="159"/>
    </row>
    <row r="192" spans="4:4" x14ac:dyDescent="0.25">
      <c r="D192" s="159"/>
    </row>
    <row r="193" spans="4:4" x14ac:dyDescent="0.25">
      <c r="D193" s="159"/>
    </row>
    <row r="194" spans="4:4" x14ac:dyDescent="0.25">
      <c r="D194" s="159"/>
    </row>
    <row r="195" spans="4:4" x14ac:dyDescent="0.25">
      <c r="D195" s="159"/>
    </row>
    <row r="196" spans="4:4" x14ac:dyDescent="0.25">
      <c r="D196" s="159"/>
    </row>
    <row r="197" spans="4:4" x14ac:dyDescent="0.25">
      <c r="D197" s="159"/>
    </row>
    <row r="198" spans="4:4" x14ac:dyDescent="0.25">
      <c r="D198" s="159"/>
    </row>
    <row r="199" spans="4:4" x14ac:dyDescent="0.25">
      <c r="D199" s="159"/>
    </row>
    <row r="200" spans="4:4" x14ac:dyDescent="0.25">
      <c r="D200" s="159"/>
    </row>
    <row r="201" spans="4:4" x14ac:dyDescent="0.25">
      <c r="D201" s="159"/>
    </row>
    <row r="202" spans="4:4" x14ac:dyDescent="0.25">
      <c r="D202" s="159"/>
    </row>
    <row r="203" spans="4:4" x14ac:dyDescent="0.25">
      <c r="D203" s="159"/>
    </row>
    <row r="204" spans="4:4" x14ac:dyDescent="0.25">
      <c r="D204" s="159"/>
    </row>
    <row r="205" spans="4:4" x14ac:dyDescent="0.25">
      <c r="D205" s="159"/>
    </row>
    <row r="206" spans="4:4" x14ac:dyDescent="0.25">
      <c r="D206" s="159"/>
    </row>
    <row r="207" spans="4:4" x14ac:dyDescent="0.25">
      <c r="D207" s="159"/>
    </row>
    <row r="208" spans="4:4" x14ac:dyDescent="0.25">
      <c r="D208" s="159"/>
    </row>
    <row r="209" spans="4:4" x14ac:dyDescent="0.25">
      <c r="D209" s="159"/>
    </row>
    <row r="210" spans="4:4" x14ac:dyDescent="0.25">
      <c r="D210" s="159"/>
    </row>
    <row r="211" spans="4:4" x14ac:dyDescent="0.25">
      <c r="D211" s="159"/>
    </row>
    <row r="212" spans="4:4" x14ac:dyDescent="0.25">
      <c r="D212" s="159"/>
    </row>
    <row r="213" spans="4:4" x14ac:dyDescent="0.25">
      <c r="D213" s="159"/>
    </row>
    <row r="214" spans="4:4" x14ac:dyDescent="0.25">
      <c r="D214" s="159"/>
    </row>
    <row r="215" spans="4:4" x14ac:dyDescent="0.25">
      <c r="D215" s="159"/>
    </row>
    <row r="216" spans="4:4" x14ac:dyDescent="0.25">
      <c r="D216" s="159"/>
    </row>
    <row r="217" spans="4:4" x14ac:dyDescent="0.25">
      <c r="D217" s="159"/>
    </row>
    <row r="218" spans="4:4" x14ac:dyDescent="0.25">
      <c r="D218" s="159"/>
    </row>
    <row r="219" spans="4:4" x14ac:dyDescent="0.25">
      <c r="D219" s="159"/>
    </row>
    <row r="220" spans="4:4" x14ac:dyDescent="0.25">
      <c r="D220" s="159"/>
    </row>
    <row r="221" spans="4:4" x14ac:dyDescent="0.25">
      <c r="D221" s="159"/>
    </row>
    <row r="222" spans="4:4" x14ac:dyDescent="0.25">
      <c r="D222" s="159"/>
    </row>
    <row r="223" spans="4:4" x14ac:dyDescent="0.25">
      <c r="D223" s="159"/>
    </row>
    <row r="224" spans="4:4" x14ac:dyDescent="0.25">
      <c r="D224" s="159"/>
    </row>
    <row r="225" spans="4:4" x14ac:dyDescent="0.25">
      <c r="D225" s="159"/>
    </row>
    <row r="226" spans="4:4" x14ac:dyDescent="0.25">
      <c r="D226" s="159"/>
    </row>
    <row r="227" spans="4:4" x14ac:dyDescent="0.25">
      <c r="D227" s="159"/>
    </row>
    <row r="228" spans="4:4" x14ac:dyDescent="0.25">
      <c r="D228" s="159"/>
    </row>
    <row r="229" spans="4:4" x14ac:dyDescent="0.25">
      <c r="D229" s="159"/>
    </row>
    <row r="230" spans="4:4" x14ac:dyDescent="0.25">
      <c r="D230" s="159"/>
    </row>
    <row r="231" spans="4:4" x14ac:dyDescent="0.25">
      <c r="D231" s="159"/>
    </row>
    <row r="232" spans="4:4" x14ac:dyDescent="0.25">
      <c r="D232" s="159"/>
    </row>
    <row r="233" spans="4:4" x14ac:dyDescent="0.25">
      <c r="D233" s="159"/>
    </row>
    <row r="234" spans="4:4" x14ac:dyDescent="0.25">
      <c r="D234" s="159"/>
    </row>
    <row r="235" spans="4:4" x14ac:dyDescent="0.25">
      <c r="D235" s="159"/>
    </row>
    <row r="236" spans="4:4" x14ac:dyDescent="0.25">
      <c r="D236" s="159"/>
    </row>
    <row r="237" spans="4:4" x14ac:dyDescent="0.25">
      <c r="D237" s="159"/>
    </row>
    <row r="238" spans="4:4" x14ac:dyDescent="0.25">
      <c r="D238" s="159"/>
    </row>
    <row r="239" spans="4:4" x14ac:dyDescent="0.25">
      <c r="D239" s="159"/>
    </row>
    <row r="240" spans="4:4" x14ac:dyDescent="0.25">
      <c r="D240" s="159"/>
    </row>
    <row r="241" spans="4:4" x14ac:dyDescent="0.25">
      <c r="D241" s="159"/>
    </row>
    <row r="242" spans="4:4" x14ac:dyDescent="0.25">
      <c r="D242" s="159"/>
    </row>
    <row r="243" spans="4:4" x14ac:dyDescent="0.25">
      <c r="D243" s="159"/>
    </row>
    <row r="244" spans="4:4" x14ac:dyDescent="0.25">
      <c r="D244" s="159"/>
    </row>
    <row r="245" spans="4:4" x14ac:dyDescent="0.25">
      <c r="D245" s="159"/>
    </row>
    <row r="246" spans="4:4" x14ac:dyDescent="0.25">
      <c r="D246" s="159"/>
    </row>
    <row r="247" spans="4:4" x14ac:dyDescent="0.25">
      <c r="D247" s="159"/>
    </row>
    <row r="248" spans="4:4" x14ac:dyDescent="0.25">
      <c r="D248" s="159"/>
    </row>
    <row r="249" spans="4:4" x14ac:dyDescent="0.25">
      <c r="D249" s="159"/>
    </row>
    <row r="250" spans="4:4" x14ac:dyDescent="0.25">
      <c r="D250" s="159"/>
    </row>
    <row r="251" spans="4:4" x14ac:dyDescent="0.25">
      <c r="D251" s="159"/>
    </row>
    <row r="252" spans="4:4" x14ac:dyDescent="0.25">
      <c r="D252" s="159"/>
    </row>
    <row r="253" spans="4:4" x14ac:dyDescent="0.25">
      <c r="D253" s="159"/>
    </row>
    <row r="254" spans="4:4" x14ac:dyDescent="0.25">
      <c r="D254" s="159"/>
    </row>
    <row r="255" spans="4:4" x14ac:dyDescent="0.25">
      <c r="D255" s="159"/>
    </row>
    <row r="256" spans="4:4" x14ac:dyDescent="0.25">
      <c r="D256" s="159"/>
    </row>
    <row r="257" spans="4:4" x14ac:dyDescent="0.25">
      <c r="D257" s="159"/>
    </row>
    <row r="258" spans="4:4" x14ac:dyDescent="0.25">
      <c r="D258" s="159"/>
    </row>
    <row r="259" spans="4:4" x14ac:dyDescent="0.25">
      <c r="D259" s="159"/>
    </row>
    <row r="260" spans="4:4" x14ac:dyDescent="0.25">
      <c r="D260" s="159"/>
    </row>
    <row r="261" spans="4:4" x14ac:dyDescent="0.25">
      <c r="D261" s="159"/>
    </row>
    <row r="262" spans="4:4" x14ac:dyDescent="0.25">
      <c r="D262" s="159"/>
    </row>
    <row r="263" spans="4:4" x14ac:dyDescent="0.25">
      <c r="D263" s="159"/>
    </row>
    <row r="264" spans="4:4" x14ac:dyDescent="0.25">
      <c r="D264" s="159"/>
    </row>
    <row r="265" spans="4:4" x14ac:dyDescent="0.25">
      <c r="D265" s="159"/>
    </row>
    <row r="266" spans="4:4" x14ac:dyDescent="0.25">
      <c r="D266" s="159"/>
    </row>
    <row r="267" spans="4:4" x14ac:dyDescent="0.25">
      <c r="D267" s="159"/>
    </row>
    <row r="268" spans="4:4" x14ac:dyDescent="0.25">
      <c r="D268" s="159"/>
    </row>
    <row r="269" spans="4:4" x14ac:dyDescent="0.25">
      <c r="D269" s="159"/>
    </row>
    <row r="270" spans="4:4" x14ac:dyDescent="0.25">
      <c r="D270" s="159"/>
    </row>
    <row r="271" spans="4:4" x14ac:dyDescent="0.25">
      <c r="D271" s="159"/>
    </row>
    <row r="272" spans="4:4" x14ac:dyDescent="0.25">
      <c r="D272" s="159"/>
    </row>
    <row r="273" spans="4:4" x14ac:dyDescent="0.25">
      <c r="D273" s="159"/>
    </row>
    <row r="274" spans="4:4" x14ac:dyDescent="0.25">
      <c r="D274" s="159"/>
    </row>
    <row r="275" spans="4:4" x14ac:dyDescent="0.25">
      <c r="D275" s="159"/>
    </row>
    <row r="276" spans="4:4" x14ac:dyDescent="0.25">
      <c r="D276" s="159"/>
    </row>
    <row r="277" spans="4:4" x14ac:dyDescent="0.25">
      <c r="D277" s="159"/>
    </row>
    <row r="278" spans="4:4" x14ac:dyDescent="0.25">
      <c r="D278" s="159"/>
    </row>
    <row r="279" spans="4:4" x14ac:dyDescent="0.25">
      <c r="D279" s="159"/>
    </row>
    <row r="280" spans="4:4" x14ac:dyDescent="0.25">
      <c r="D280" s="159"/>
    </row>
    <row r="281" spans="4:4" x14ac:dyDescent="0.25">
      <c r="D281" s="159"/>
    </row>
    <row r="282" spans="4:4" x14ac:dyDescent="0.25">
      <c r="D282" s="159"/>
    </row>
    <row r="283" spans="4:4" x14ac:dyDescent="0.25">
      <c r="D283" s="159"/>
    </row>
    <row r="284" spans="4:4" x14ac:dyDescent="0.25">
      <c r="D284" s="159"/>
    </row>
    <row r="285" spans="4:4" x14ac:dyDescent="0.25">
      <c r="D285" s="159"/>
    </row>
    <row r="286" spans="4:4" x14ac:dyDescent="0.25">
      <c r="D286" s="159"/>
    </row>
    <row r="287" spans="4:4" x14ac:dyDescent="0.25">
      <c r="D287" s="159"/>
    </row>
    <row r="288" spans="4:4" x14ac:dyDescent="0.25">
      <c r="D288" s="159"/>
    </row>
    <row r="289" spans="4:4" x14ac:dyDescent="0.25">
      <c r="D289" s="159"/>
    </row>
    <row r="290" spans="4:4" x14ac:dyDescent="0.25">
      <c r="D290" s="159"/>
    </row>
    <row r="291" spans="4:4" x14ac:dyDescent="0.25">
      <c r="D291" s="159"/>
    </row>
    <row r="292" spans="4:4" x14ac:dyDescent="0.25">
      <c r="D292" s="159"/>
    </row>
    <row r="293" spans="4:4" x14ac:dyDescent="0.25">
      <c r="D293" s="159"/>
    </row>
    <row r="294" spans="4:4" x14ac:dyDescent="0.25">
      <c r="D294" s="159"/>
    </row>
    <row r="295" spans="4:4" x14ac:dyDescent="0.25">
      <c r="D295" s="159"/>
    </row>
    <row r="296" spans="4:4" x14ac:dyDescent="0.25">
      <c r="D296" s="159"/>
    </row>
    <row r="297" spans="4:4" x14ac:dyDescent="0.25">
      <c r="D297" s="159"/>
    </row>
    <row r="298" spans="4:4" x14ac:dyDescent="0.25">
      <c r="D298" s="159"/>
    </row>
    <row r="299" spans="4:4" x14ac:dyDescent="0.25">
      <c r="D299" s="159"/>
    </row>
    <row r="300" spans="4:4" x14ac:dyDescent="0.25">
      <c r="D300" s="159"/>
    </row>
    <row r="301" spans="4:4" x14ac:dyDescent="0.25">
      <c r="D301" s="159"/>
    </row>
    <row r="302" spans="4:4" x14ac:dyDescent="0.25">
      <c r="D302" s="159"/>
    </row>
    <row r="303" spans="4:4" x14ac:dyDescent="0.25">
      <c r="D303" s="159"/>
    </row>
    <row r="304" spans="4:4" x14ac:dyDescent="0.25">
      <c r="D304" s="159"/>
    </row>
    <row r="305" spans="4:4" x14ac:dyDescent="0.25">
      <c r="D305" s="159"/>
    </row>
    <row r="306" spans="4:4" x14ac:dyDescent="0.25">
      <c r="D306" s="159"/>
    </row>
    <row r="307" spans="4:4" x14ac:dyDescent="0.25">
      <c r="D307" s="159"/>
    </row>
    <row r="308" spans="4:4" x14ac:dyDescent="0.25">
      <c r="D308" s="159"/>
    </row>
    <row r="309" spans="4:4" x14ac:dyDescent="0.25">
      <c r="D309" s="159"/>
    </row>
    <row r="310" spans="4:4" x14ac:dyDescent="0.25">
      <c r="D310" s="159"/>
    </row>
    <row r="311" spans="4:4" x14ac:dyDescent="0.25">
      <c r="D311" s="159"/>
    </row>
    <row r="312" spans="4:4" x14ac:dyDescent="0.25">
      <c r="D312" s="159"/>
    </row>
    <row r="313" spans="4:4" x14ac:dyDescent="0.25">
      <c r="D313" s="159"/>
    </row>
    <row r="314" spans="4:4" x14ac:dyDescent="0.25">
      <c r="D314" s="159"/>
    </row>
    <row r="315" spans="4:4" x14ac:dyDescent="0.25">
      <c r="D315" s="159"/>
    </row>
    <row r="316" spans="4:4" x14ac:dyDescent="0.25">
      <c r="D316" s="159"/>
    </row>
    <row r="317" spans="4:4" x14ac:dyDescent="0.25">
      <c r="D317" s="159"/>
    </row>
    <row r="318" spans="4:4" x14ac:dyDescent="0.25">
      <c r="D318" s="159"/>
    </row>
    <row r="319" spans="4:4" x14ac:dyDescent="0.25">
      <c r="D319" s="159"/>
    </row>
    <row r="320" spans="4:4" x14ac:dyDescent="0.25">
      <c r="D320" s="159"/>
    </row>
    <row r="321" spans="4:4" x14ac:dyDescent="0.25">
      <c r="D321" s="159"/>
    </row>
    <row r="322" spans="4:4" x14ac:dyDescent="0.25">
      <c r="D322" s="159"/>
    </row>
    <row r="323" spans="4:4" x14ac:dyDescent="0.25">
      <c r="D323" s="159"/>
    </row>
    <row r="324" spans="4:4" x14ac:dyDescent="0.25">
      <c r="D324" s="159"/>
    </row>
    <row r="325" spans="4:4" x14ac:dyDescent="0.25">
      <c r="D325" s="159"/>
    </row>
    <row r="326" spans="4:4" x14ac:dyDescent="0.25">
      <c r="D326" s="159"/>
    </row>
    <row r="327" spans="4:4" x14ac:dyDescent="0.25">
      <c r="D327" s="159"/>
    </row>
    <row r="328" spans="4:4" x14ac:dyDescent="0.25">
      <c r="D328" s="159"/>
    </row>
    <row r="329" spans="4:4" x14ac:dyDescent="0.25">
      <c r="D329" s="159"/>
    </row>
    <row r="330" spans="4:4" x14ac:dyDescent="0.25">
      <c r="D330" s="159"/>
    </row>
    <row r="331" spans="4:4" x14ac:dyDescent="0.25">
      <c r="D331" s="159"/>
    </row>
    <row r="332" spans="4:4" x14ac:dyDescent="0.25">
      <c r="D332" s="159"/>
    </row>
    <row r="333" spans="4:4" x14ac:dyDescent="0.25">
      <c r="D333" s="159"/>
    </row>
    <row r="334" spans="4:4" x14ac:dyDescent="0.25">
      <c r="D334" s="159"/>
    </row>
    <row r="335" spans="4:4" x14ac:dyDescent="0.25">
      <c r="D335" s="159"/>
    </row>
    <row r="336" spans="4:4" x14ac:dyDescent="0.25">
      <c r="D336" s="159"/>
    </row>
    <row r="337" spans="4:4" x14ac:dyDescent="0.25">
      <c r="D337" s="159"/>
    </row>
    <row r="338" spans="4:4" x14ac:dyDescent="0.25">
      <c r="D338" s="159"/>
    </row>
    <row r="339" spans="4:4" x14ac:dyDescent="0.25">
      <c r="D339" s="159"/>
    </row>
    <row r="340" spans="4:4" x14ac:dyDescent="0.25">
      <c r="D340" s="159"/>
    </row>
    <row r="341" spans="4:4" x14ac:dyDescent="0.25">
      <c r="D341" s="159"/>
    </row>
    <row r="342" spans="4:4" x14ac:dyDescent="0.25">
      <c r="D342" s="159"/>
    </row>
    <row r="343" spans="4:4" x14ac:dyDescent="0.25">
      <c r="D343" s="159"/>
    </row>
    <row r="344" spans="4:4" x14ac:dyDescent="0.25">
      <c r="D344" s="159"/>
    </row>
    <row r="345" spans="4:4" x14ac:dyDescent="0.25">
      <c r="D345" s="159"/>
    </row>
    <row r="346" spans="4:4" x14ac:dyDescent="0.25">
      <c r="D346" s="159"/>
    </row>
    <row r="347" spans="4:4" x14ac:dyDescent="0.25">
      <c r="D347" s="159"/>
    </row>
    <row r="348" spans="4:4" x14ac:dyDescent="0.25">
      <c r="D348" s="159"/>
    </row>
    <row r="349" spans="4:4" x14ac:dyDescent="0.25">
      <c r="D349" s="159"/>
    </row>
    <row r="350" spans="4:4" x14ac:dyDescent="0.25">
      <c r="D350" s="159"/>
    </row>
    <row r="351" spans="4:4" x14ac:dyDescent="0.25">
      <c r="D351" s="159"/>
    </row>
    <row r="352" spans="4:4" x14ac:dyDescent="0.25">
      <c r="D352" s="159"/>
    </row>
    <row r="353" spans="4:4" x14ac:dyDescent="0.25">
      <c r="D353" s="159"/>
    </row>
    <row r="354" spans="4:4" x14ac:dyDescent="0.25">
      <c r="D354" s="159"/>
    </row>
    <row r="355" spans="4:4" x14ac:dyDescent="0.25">
      <c r="D355" s="159"/>
    </row>
    <row r="356" spans="4:4" x14ac:dyDescent="0.25">
      <c r="D356" s="159"/>
    </row>
    <row r="357" spans="4:4" x14ac:dyDescent="0.25">
      <c r="D357" s="159"/>
    </row>
    <row r="358" spans="4:4" x14ac:dyDescent="0.25">
      <c r="D358" s="159"/>
    </row>
    <row r="359" spans="4:4" x14ac:dyDescent="0.25">
      <c r="D359" s="159"/>
    </row>
    <row r="360" spans="4:4" x14ac:dyDescent="0.25">
      <c r="D360" s="159"/>
    </row>
    <row r="361" spans="4:4" x14ac:dyDescent="0.25">
      <c r="D361" s="159"/>
    </row>
    <row r="362" spans="4:4" x14ac:dyDescent="0.25">
      <c r="D362" s="159"/>
    </row>
    <row r="363" spans="4:4" x14ac:dyDescent="0.25">
      <c r="D363" s="159"/>
    </row>
    <row r="364" spans="4:4" x14ac:dyDescent="0.25">
      <c r="D364" s="159"/>
    </row>
    <row r="365" spans="4:4" x14ac:dyDescent="0.25">
      <c r="D365" s="159"/>
    </row>
    <row r="366" spans="4:4" x14ac:dyDescent="0.25">
      <c r="D366" s="159"/>
    </row>
    <row r="367" spans="4:4" x14ac:dyDescent="0.25">
      <c r="D367" s="159"/>
    </row>
    <row r="368" spans="4:4" x14ac:dyDescent="0.25">
      <c r="D368" s="159"/>
    </row>
    <row r="369" spans="4:4" x14ac:dyDescent="0.25">
      <c r="D369" s="159"/>
    </row>
    <row r="370" spans="4:4" x14ac:dyDescent="0.25">
      <c r="D370" s="159"/>
    </row>
    <row r="371" spans="4:4" x14ac:dyDescent="0.25">
      <c r="D371" s="159"/>
    </row>
    <row r="372" spans="4:4" x14ac:dyDescent="0.25">
      <c r="D372" s="159"/>
    </row>
    <row r="373" spans="4:4" x14ac:dyDescent="0.25">
      <c r="D373" s="159"/>
    </row>
    <row r="374" spans="4:4" x14ac:dyDescent="0.25">
      <c r="D374" s="159"/>
    </row>
    <row r="375" spans="4:4" x14ac:dyDescent="0.25">
      <c r="D375" s="159"/>
    </row>
    <row r="376" spans="4:4" x14ac:dyDescent="0.25">
      <c r="D376" s="159"/>
    </row>
    <row r="377" spans="4:4" x14ac:dyDescent="0.25">
      <c r="D377" s="159"/>
    </row>
    <row r="378" spans="4:4" x14ac:dyDescent="0.25">
      <c r="D378" s="159"/>
    </row>
    <row r="379" spans="4:4" x14ac:dyDescent="0.25">
      <c r="D379" s="159"/>
    </row>
    <row r="380" spans="4:4" x14ac:dyDescent="0.25">
      <c r="D380" s="159"/>
    </row>
    <row r="381" spans="4:4" x14ac:dyDescent="0.25">
      <c r="D381" s="159"/>
    </row>
    <row r="382" spans="4:4" x14ac:dyDescent="0.25">
      <c r="D382" s="159"/>
    </row>
    <row r="383" spans="4:4" x14ac:dyDescent="0.25">
      <c r="D383" s="159"/>
    </row>
    <row r="384" spans="4:4" x14ac:dyDescent="0.25">
      <c r="D384" s="159"/>
    </row>
    <row r="385" spans="4:4" x14ac:dyDescent="0.25">
      <c r="D385" s="159"/>
    </row>
    <row r="386" spans="4:4" x14ac:dyDescent="0.25">
      <c r="D386" s="159"/>
    </row>
    <row r="387" spans="4:4" x14ac:dyDescent="0.25">
      <c r="D387" s="159"/>
    </row>
    <row r="388" spans="4:4" x14ac:dyDescent="0.25">
      <c r="D388" s="159"/>
    </row>
    <row r="389" spans="4:4" x14ac:dyDescent="0.25">
      <c r="D389" s="159"/>
    </row>
    <row r="390" spans="4:4" x14ac:dyDescent="0.25">
      <c r="D390" s="159"/>
    </row>
    <row r="391" spans="4:4" x14ac:dyDescent="0.25">
      <c r="D391" s="159"/>
    </row>
    <row r="392" spans="4:4" x14ac:dyDescent="0.25">
      <c r="D392" s="159"/>
    </row>
    <row r="393" spans="4:4" x14ac:dyDescent="0.25">
      <c r="D393" s="159"/>
    </row>
    <row r="394" spans="4:4" x14ac:dyDescent="0.25">
      <c r="D394" s="159"/>
    </row>
    <row r="395" spans="4:4" x14ac:dyDescent="0.25">
      <c r="D395" s="159"/>
    </row>
    <row r="396" spans="4:4" x14ac:dyDescent="0.25">
      <c r="D396" s="159"/>
    </row>
    <row r="397" spans="4:4" x14ac:dyDescent="0.25">
      <c r="D397" s="159"/>
    </row>
    <row r="398" spans="4:4" x14ac:dyDescent="0.25">
      <c r="D398" s="159"/>
    </row>
    <row r="399" spans="4:4" x14ac:dyDescent="0.25">
      <c r="D399" s="159"/>
    </row>
    <row r="400" spans="4:4" x14ac:dyDescent="0.25">
      <c r="D400" s="159"/>
    </row>
    <row r="401" spans="4:4" x14ac:dyDescent="0.25">
      <c r="D401" s="159"/>
    </row>
    <row r="402" spans="4:4" x14ac:dyDescent="0.25">
      <c r="D402" s="159"/>
    </row>
    <row r="403" spans="4:4" x14ac:dyDescent="0.25">
      <c r="D403" s="159"/>
    </row>
    <row r="404" spans="4:4" x14ac:dyDescent="0.25">
      <c r="D404" s="159"/>
    </row>
    <row r="405" spans="4:4" x14ac:dyDescent="0.25">
      <c r="D405" s="159"/>
    </row>
    <row r="406" spans="4:4" x14ac:dyDescent="0.25">
      <c r="D406" s="159"/>
    </row>
    <row r="407" spans="4:4" x14ac:dyDescent="0.25">
      <c r="D407" s="159"/>
    </row>
    <row r="408" spans="4:4" x14ac:dyDescent="0.25">
      <c r="D408" s="159"/>
    </row>
    <row r="409" spans="4:4" x14ac:dyDescent="0.25">
      <c r="D409" s="159"/>
    </row>
    <row r="410" spans="4:4" x14ac:dyDescent="0.25">
      <c r="D410" s="159"/>
    </row>
    <row r="411" spans="4:4" x14ac:dyDescent="0.25">
      <c r="D411" s="159"/>
    </row>
    <row r="412" spans="4:4" x14ac:dyDescent="0.25">
      <c r="D412" s="159"/>
    </row>
    <row r="413" spans="4:4" x14ac:dyDescent="0.25">
      <c r="D413" s="159"/>
    </row>
    <row r="414" spans="4:4" x14ac:dyDescent="0.25">
      <c r="D414" s="159"/>
    </row>
    <row r="415" spans="4:4" x14ac:dyDescent="0.25">
      <c r="D415" s="159"/>
    </row>
    <row r="416" spans="4:4" x14ac:dyDescent="0.25">
      <c r="D416" s="159"/>
    </row>
    <row r="417" spans="4:4" x14ac:dyDescent="0.25">
      <c r="D417" s="159"/>
    </row>
    <row r="418" spans="4:4" x14ac:dyDescent="0.25">
      <c r="D418" s="159"/>
    </row>
    <row r="419" spans="4:4" x14ac:dyDescent="0.25">
      <c r="D419" s="159"/>
    </row>
    <row r="420" spans="4:4" x14ac:dyDescent="0.25">
      <c r="D420" s="159"/>
    </row>
    <row r="421" spans="4:4" x14ac:dyDescent="0.25">
      <c r="D421" s="159"/>
    </row>
    <row r="422" spans="4:4" x14ac:dyDescent="0.25">
      <c r="D422" s="159"/>
    </row>
    <row r="423" spans="4:4" x14ac:dyDescent="0.25">
      <c r="D423" s="159"/>
    </row>
    <row r="424" spans="4:4" x14ac:dyDescent="0.25">
      <c r="D424" s="159"/>
    </row>
    <row r="425" spans="4:4" x14ac:dyDescent="0.25">
      <c r="D425" s="159"/>
    </row>
    <row r="426" spans="4:4" x14ac:dyDescent="0.25">
      <c r="D426" s="159"/>
    </row>
    <row r="427" spans="4:4" x14ac:dyDescent="0.25">
      <c r="D427" s="159"/>
    </row>
    <row r="428" spans="4:4" x14ac:dyDescent="0.25">
      <c r="D428" s="159"/>
    </row>
    <row r="429" spans="4:4" x14ac:dyDescent="0.25">
      <c r="D429" s="159"/>
    </row>
    <row r="430" spans="4:4" x14ac:dyDescent="0.25">
      <c r="D430" s="159"/>
    </row>
    <row r="431" spans="4:4" x14ac:dyDescent="0.25">
      <c r="D431" s="159"/>
    </row>
    <row r="432" spans="4:4" x14ac:dyDescent="0.25">
      <c r="D432" s="159"/>
    </row>
    <row r="433" spans="4:4" x14ac:dyDescent="0.25">
      <c r="D433" s="159"/>
    </row>
    <row r="434" spans="4:4" x14ac:dyDescent="0.25">
      <c r="D434" s="159"/>
    </row>
    <row r="435" spans="4:4" x14ac:dyDescent="0.25">
      <c r="D435" s="159"/>
    </row>
    <row r="436" spans="4:4" x14ac:dyDescent="0.25">
      <c r="D436" s="159"/>
    </row>
    <row r="437" spans="4:4" x14ac:dyDescent="0.25">
      <c r="D437" s="159"/>
    </row>
    <row r="438" spans="4:4" x14ac:dyDescent="0.25">
      <c r="D438" s="159"/>
    </row>
    <row r="439" spans="4:4" x14ac:dyDescent="0.25">
      <c r="D439" s="159"/>
    </row>
    <row r="440" spans="4:4" x14ac:dyDescent="0.25">
      <c r="D440" s="159"/>
    </row>
    <row r="441" spans="4:4" x14ac:dyDescent="0.25">
      <c r="D441" s="159"/>
    </row>
    <row r="442" spans="4:4" x14ac:dyDescent="0.25">
      <c r="D442" s="159"/>
    </row>
    <row r="443" spans="4:4" x14ac:dyDescent="0.25">
      <c r="D443" s="159"/>
    </row>
    <row r="444" spans="4:4" x14ac:dyDescent="0.25">
      <c r="D444" s="159"/>
    </row>
    <row r="445" spans="4:4" x14ac:dyDescent="0.25">
      <c r="D445" s="159"/>
    </row>
    <row r="446" spans="4:4" x14ac:dyDescent="0.25">
      <c r="D446" s="159"/>
    </row>
    <row r="447" spans="4:4" x14ac:dyDescent="0.25">
      <c r="D447" s="159"/>
    </row>
    <row r="448" spans="4:4" x14ac:dyDescent="0.25">
      <c r="D448" s="159"/>
    </row>
    <row r="449" spans="4:4" x14ac:dyDescent="0.25">
      <c r="D449" s="159"/>
    </row>
    <row r="450" spans="4:4" x14ac:dyDescent="0.25">
      <c r="D450" s="159"/>
    </row>
    <row r="451" spans="4:4" x14ac:dyDescent="0.25">
      <c r="D451" s="159"/>
    </row>
    <row r="452" spans="4:4" x14ac:dyDescent="0.25">
      <c r="D452" s="159"/>
    </row>
    <row r="453" spans="4:4" x14ac:dyDescent="0.25">
      <c r="D453" s="159"/>
    </row>
    <row r="454" spans="4:4" x14ac:dyDescent="0.25">
      <c r="D454" s="159"/>
    </row>
    <row r="455" spans="4:4" x14ac:dyDescent="0.25">
      <c r="D455" s="159"/>
    </row>
    <row r="456" spans="4:4" x14ac:dyDescent="0.25">
      <c r="D456" s="159"/>
    </row>
    <row r="457" spans="4:4" x14ac:dyDescent="0.25">
      <c r="D457" s="159"/>
    </row>
    <row r="458" spans="4:4" x14ac:dyDescent="0.25">
      <c r="D458" s="159"/>
    </row>
    <row r="459" spans="4:4" x14ac:dyDescent="0.25">
      <c r="D459" s="159"/>
    </row>
    <row r="460" spans="4:4" x14ac:dyDescent="0.25">
      <c r="D460" s="159"/>
    </row>
    <row r="461" spans="4:4" x14ac:dyDescent="0.25">
      <c r="D461" s="159"/>
    </row>
    <row r="462" spans="4:4" x14ac:dyDescent="0.25">
      <c r="D462" s="159"/>
    </row>
    <row r="463" spans="4:4" x14ac:dyDescent="0.25">
      <c r="D463" s="159"/>
    </row>
    <row r="464" spans="4:4" x14ac:dyDescent="0.25">
      <c r="D464" s="159"/>
    </row>
    <row r="465" spans="4:4" x14ac:dyDescent="0.25">
      <c r="D465" s="159"/>
    </row>
    <row r="466" spans="4:4" x14ac:dyDescent="0.25">
      <c r="D466" s="159"/>
    </row>
    <row r="467" spans="4:4" x14ac:dyDescent="0.25">
      <c r="D467" s="159"/>
    </row>
    <row r="468" spans="4:4" x14ac:dyDescent="0.25">
      <c r="D468" s="159"/>
    </row>
    <row r="469" spans="4:4" x14ac:dyDescent="0.25">
      <c r="D469" s="159"/>
    </row>
    <row r="470" spans="4:4" x14ac:dyDescent="0.25">
      <c r="D470" s="159"/>
    </row>
    <row r="471" spans="4:4" x14ac:dyDescent="0.25">
      <c r="D471" s="159"/>
    </row>
    <row r="472" spans="4:4" x14ac:dyDescent="0.25">
      <c r="D472" s="159"/>
    </row>
    <row r="473" spans="4:4" x14ac:dyDescent="0.25">
      <c r="D473" s="159"/>
    </row>
    <row r="474" spans="4:4" x14ac:dyDescent="0.25">
      <c r="D474" s="159"/>
    </row>
    <row r="475" spans="4:4" x14ac:dyDescent="0.25">
      <c r="D475" s="159"/>
    </row>
    <row r="476" spans="4:4" x14ac:dyDescent="0.25">
      <c r="D476" s="159"/>
    </row>
    <row r="477" spans="4:4" x14ac:dyDescent="0.25">
      <c r="D477" s="159"/>
    </row>
    <row r="478" spans="4:4" x14ac:dyDescent="0.25">
      <c r="D478" s="159"/>
    </row>
    <row r="479" spans="4:4" x14ac:dyDescent="0.25">
      <c r="D479" s="159"/>
    </row>
    <row r="480" spans="4:4" x14ac:dyDescent="0.25">
      <c r="D480" s="159"/>
    </row>
    <row r="481" spans="4:4" x14ac:dyDescent="0.25">
      <c r="D481" s="159"/>
    </row>
    <row r="482" spans="4:4" x14ac:dyDescent="0.25">
      <c r="D482" s="159"/>
    </row>
    <row r="483" spans="4:4" x14ac:dyDescent="0.25">
      <c r="D483" s="159"/>
    </row>
    <row r="484" spans="4:4" x14ac:dyDescent="0.25">
      <c r="D484" s="159"/>
    </row>
    <row r="485" spans="4:4" x14ac:dyDescent="0.25">
      <c r="D485" s="159"/>
    </row>
    <row r="486" spans="4:4" x14ac:dyDescent="0.25">
      <c r="D486" s="159"/>
    </row>
    <row r="487" spans="4:4" x14ac:dyDescent="0.25">
      <c r="D487" s="159"/>
    </row>
    <row r="488" spans="4:4" x14ac:dyDescent="0.25">
      <c r="D488" s="159"/>
    </row>
    <row r="489" spans="4:4" x14ac:dyDescent="0.25">
      <c r="D489" s="159"/>
    </row>
    <row r="490" spans="4:4" x14ac:dyDescent="0.25">
      <c r="D490" s="159"/>
    </row>
    <row r="491" spans="4:4" x14ac:dyDescent="0.25">
      <c r="D491" s="159"/>
    </row>
    <row r="492" spans="4:4" x14ac:dyDescent="0.25">
      <c r="D492" s="159"/>
    </row>
    <row r="493" spans="4:4" x14ac:dyDescent="0.25">
      <c r="D493" s="159"/>
    </row>
    <row r="494" spans="4:4" x14ac:dyDescent="0.25">
      <c r="D494" s="159"/>
    </row>
    <row r="495" spans="4:4" x14ac:dyDescent="0.25">
      <c r="D495" s="159"/>
    </row>
    <row r="496" spans="4:4" x14ac:dyDescent="0.25">
      <c r="D496" s="159"/>
    </row>
    <row r="497" spans="4:4" x14ac:dyDescent="0.25">
      <c r="D497" s="159"/>
    </row>
    <row r="498" spans="4:4" x14ac:dyDescent="0.25">
      <c r="D498" s="159"/>
    </row>
    <row r="499" spans="4:4" x14ac:dyDescent="0.25">
      <c r="D499" s="159"/>
    </row>
    <row r="500" spans="4:4" x14ac:dyDescent="0.25">
      <c r="D500" s="159"/>
    </row>
    <row r="501" spans="4:4" x14ac:dyDescent="0.25">
      <c r="D501" s="159"/>
    </row>
    <row r="502" spans="4:4" x14ac:dyDescent="0.25">
      <c r="D502" s="159"/>
    </row>
    <row r="503" spans="4:4" x14ac:dyDescent="0.25">
      <c r="D503" s="159"/>
    </row>
    <row r="504" spans="4:4" x14ac:dyDescent="0.25">
      <c r="D504" s="159"/>
    </row>
    <row r="505" spans="4:4" x14ac:dyDescent="0.25">
      <c r="D505" s="159"/>
    </row>
    <row r="506" spans="4:4" x14ac:dyDescent="0.25">
      <c r="D506" s="159"/>
    </row>
    <row r="507" spans="4:4" x14ac:dyDescent="0.25">
      <c r="D507" s="159"/>
    </row>
    <row r="508" spans="4:4" x14ac:dyDescent="0.25">
      <c r="D508" s="159"/>
    </row>
    <row r="509" spans="4:4" x14ac:dyDescent="0.25">
      <c r="D509" s="159"/>
    </row>
    <row r="510" spans="4:4" x14ac:dyDescent="0.25">
      <c r="D510" s="159"/>
    </row>
    <row r="511" spans="4:4" x14ac:dyDescent="0.25">
      <c r="D511" s="159"/>
    </row>
    <row r="512" spans="4:4" x14ac:dyDescent="0.25">
      <c r="D512" s="159"/>
    </row>
    <row r="513" spans="4:4" x14ac:dyDescent="0.25">
      <c r="D513" s="159"/>
    </row>
    <row r="514" spans="4:4" x14ac:dyDescent="0.25">
      <c r="D514" s="159"/>
    </row>
    <row r="515" spans="4:4" x14ac:dyDescent="0.25">
      <c r="D515" s="159"/>
    </row>
    <row r="516" spans="4:4" x14ac:dyDescent="0.25">
      <c r="D516" s="159"/>
    </row>
    <row r="517" spans="4:4" x14ac:dyDescent="0.25">
      <c r="D517" s="159"/>
    </row>
    <row r="518" spans="4:4" x14ac:dyDescent="0.25">
      <c r="D518" s="159"/>
    </row>
    <row r="519" spans="4:4" x14ac:dyDescent="0.25">
      <c r="D519" s="159"/>
    </row>
    <row r="520" spans="4:4" x14ac:dyDescent="0.25">
      <c r="D520" s="159"/>
    </row>
    <row r="521" spans="4:4" x14ac:dyDescent="0.25">
      <c r="D521" s="159"/>
    </row>
    <row r="522" spans="4:4" x14ac:dyDescent="0.25">
      <c r="D522" s="159"/>
    </row>
    <row r="523" spans="4:4" x14ac:dyDescent="0.25">
      <c r="D523" s="159"/>
    </row>
    <row r="524" spans="4:4" x14ac:dyDescent="0.25">
      <c r="D524" s="159"/>
    </row>
    <row r="525" spans="4:4" x14ac:dyDescent="0.25">
      <c r="D525" s="159"/>
    </row>
    <row r="526" spans="4:4" x14ac:dyDescent="0.25">
      <c r="D526" s="159"/>
    </row>
    <row r="527" spans="4:4" x14ac:dyDescent="0.25">
      <c r="D527" s="159"/>
    </row>
    <row r="528" spans="4:4" x14ac:dyDescent="0.25">
      <c r="D528" s="159"/>
    </row>
    <row r="529" spans="4:4" x14ac:dyDescent="0.25">
      <c r="D529" s="159"/>
    </row>
    <row r="530" spans="4:4" x14ac:dyDescent="0.25">
      <c r="D530" s="159"/>
    </row>
    <row r="531" spans="4:4" x14ac:dyDescent="0.25">
      <c r="D531" s="159"/>
    </row>
    <row r="532" spans="4:4" x14ac:dyDescent="0.25">
      <c r="D532" s="159"/>
    </row>
    <row r="533" spans="4:4" x14ac:dyDescent="0.25">
      <c r="D533" s="159"/>
    </row>
    <row r="534" spans="4:4" x14ac:dyDescent="0.25">
      <c r="D534" s="159"/>
    </row>
    <row r="535" spans="4:4" x14ac:dyDescent="0.25">
      <c r="D535" s="159"/>
    </row>
    <row r="536" spans="4:4" x14ac:dyDescent="0.25">
      <c r="D536" s="159"/>
    </row>
    <row r="537" spans="4:4" x14ac:dyDescent="0.25">
      <c r="D537" s="159"/>
    </row>
    <row r="538" spans="4:4" x14ac:dyDescent="0.25">
      <c r="D538" s="159"/>
    </row>
    <row r="539" spans="4:4" x14ac:dyDescent="0.25">
      <c r="D539" s="159"/>
    </row>
    <row r="540" spans="4:4" x14ac:dyDescent="0.25">
      <c r="D540" s="159"/>
    </row>
    <row r="541" spans="4:4" x14ac:dyDescent="0.25">
      <c r="D541" s="159"/>
    </row>
    <row r="542" spans="4:4" x14ac:dyDescent="0.25">
      <c r="D542" s="159"/>
    </row>
    <row r="543" spans="4:4" x14ac:dyDescent="0.25">
      <c r="D543" s="159"/>
    </row>
    <row r="544" spans="4:4" x14ac:dyDescent="0.25">
      <c r="D544" s="159"/>
    </row>
    <row r="545" spans="4:4" x14ac:dyDescent="0.25">
      <c r="D545" s="159"/>
    </row>
    <row r="546" spans="4:4" x14ac:dyDescent="0.25">
      <c r="D546" s="159"/>
    </row>
    <row r="547" spans="4:4" x14ac:dyDescent="0.25">
      <c r="D547" s="159"/>
    </row>
    <row r="548" spans="4:4" x14ac:dyDescent="0.25">
      <c r="D548" s="159"/>
    </row>
    <row r="549" spans="4:4" x14ac:dyDescent="0.25">
      <c r="D549" s="159"/>
    </row>
    <row r="550" spans="4:4" x14ac:dyDescent="0.25">
      <c r="D550" s="159"/>
    </row>
    <row r="551" spans="4:4" x14ac:dyDescent="0.25">
      <c r="D551" s="159"/>
    </row>
    <row r="552" spans="4:4" x14ac:dyDescent="0.25">
      <c r="D552" s="159"/>
    </row>
    <row r="553" spans="4:4" x14ac:dyDescent="0.25">
      <c r="D553" s="159"/>
    </row>
    <row r="554" spans="4:4" x14ac:dyDescent="0.25">
      <c r="D554" s="159"/>
    </row>
    <row r="555" spans="4:4" x14ac:dyDescent="0.25">
      <c r="D555" s="159"/>
    </row>
    <row r="556" spans="4:4" x14ac:dyDescent="0.25">
      <c r="D556" s="159"/>
    </row>
    <row r="557" spans="4:4" x14ac:dyDescent="0.25">
      <c r="D557" s="159"/>
    </row>
    <row r="558" spans="4:4" x14ac:dyDescent="0.25">
      <c r="D558" s="159"/>
    </row>
    <row r="559" spans="4:4" x14ac:dyDescent="0.25">
      <c r="D559" s="159"/>
    </row>
    <row r="560" spans="4:4" x14ac:dyDescent="0.25">
      <c r="D560" s="159"/>
    </row>
    <row r="561" spans="4:4" x14ac:dyDescent="0.25">
      <c r="D561" s="159"/>
    </row>
    <row r="562" spans="4:4" x14ac:dyDescent="0.25">
      <c r="D562" s="159"/>
    </row>
    <row r="563" spans="4:4" x14ac:dyDescent="0.25">
      <c r="D563" s="159"/>
    </row>
    <row r="564" spans="4:4" x14ac:dyDescent="0.25">
      <c r="D564" s="159"/>
    </row>
    <row r="565" spans="4:4" x14ac:dyDescent="0.25">
      <c r="D565" s="159"/>
    </row>
    <row r="566" spans="4:4" x14ac:dyDescent="0.25">
      <c r="D566" s="159"/>
    </row>
    <row r="567" spans="4:4" x14ac:dyDescent="0.25">
      <c r="D567" s="159"/>
    </row>
    <row r="568" spans="4:4" x14ac:dyDescent="0.25">
      <c r="D568" s="159"/>
    </row>
    <row r="569" spans="4:4" x14ac:dyDescent="0.25">
      <c r="D569" s="159"/>
    </row>
    <row r="570" spans="4:4" x14ac:dyDescent="0.25">
      <c r="D570" s="159"/>
    </row>
    <row r="571" spans="4:4" x14ac:dyDescent="0.25">
      <c r="D571" s="159"/>
    </row>
    <row r="572" spans="4:4" x14ac:dyDescent="0.25">
      <c r="D572" s="159"/>
    </row>
    <row r="573" spans="4:4" x14ac:dyDescent="0.25">
      <c r="D573" s="159"/>
    </row>
    <row r="574" spans="4:4" x14ac:dyDescent="0.25">
      <c r="D574" s="159"/>
    </row>
    <row r="575" spans="4:4" x14ac:dyDescent="0.25">
      <c r="D575" s="159"/>
    </row>
    <row r="576" spans="4:4" x14ac:dyDescent="0.25">
      <c r="D576" s="159"/>
    </row>
    <row r="577" spans="4:4" x14ac:dyDescent="0.25">
      <c r="D577" s="159"/>
    </row>
    <row r="578" spans="4:4" x14ac:dyDescent="0.25">
      <c r="D578" s="159"/>
    </row>
    <row r="579" spans="4:4" x14ac:dyDescent="0.25">
      <c r="D579" s="159"/>
    </row>
    <row r="580" spans="4:4" x14ac:dyDescent="0.25">
      <c r="D580" s="159"/>
    </row>
    <row r="581" spans="4:4" x14ac:dyDescent="0.25">
      <c r="D581" s="159"/>
    </row>
    <row r="582" spans="4:4" x14ac:dyDescent="0.25">
      <c r="D582" s="159"/>
    </row>
    <row r="583" spans="4:4" x14ac:dyDescent="0.25">
      <c r="D583" s="159"/>
    </row>
    <row r="584" spans="4:4" x14ac:dyDescent="0.25">
      <c r="D584" s="159"/>
    </row>
    <row r="585" spans="4:4" x14ac:dyDescent="0.25">
      <c r="D585" s="159"/>
    </row>
    <row r="586" spans="4:4" x14ac:dyDescent="0.25">
      <c r="D586" s="159"/>
    </row>
    <row r="587" spans="4:4" x14ac:dyDescent="0.25">
      <c r="D587" s="159"/>
    </row>
    <row r="588" spans="4:4" x14ac:dyDescent="0.25">
      <c r="D588" s="159"/>
    </row>
    <row r="589" spans="4:4" x14ac:dyDescent="0.25">
      <c r="D589" s="159"/>
    </row>
    <row r="590" spans="4:4" x14ac:dyDescent="0.25">
      <c r="D590" s="159"/>
    </row>
    <row r="591" spans="4:4" x14ac:dyDescent="0.25">
      <c r="D591" s="159"/>
    </row>
    <row r="592" spans="4:4" x14ac:dyDescent="0.25">
      <c r="D592" s="159"/>
    </row>
    <row r="593" spans="4:4" x14ac:dyDescent="0.25">
      <c r="D593" s="159"/>
    </row>
    <row r="594" spans="4:4" x14ac:dyDescent="0.25">
      <c r="D594" s="159"/>
    </row>
    <row r="595" spans="4:4" x14ac:dyDescent="0.25">
      <c r="D595" s="159"/>
    </row>
    <row r="596" spans="4:4" x14ac:dyDescent="0.25">
      <c r="D596" s="159"/>
    </row>
    <row r="597" spans="4:4" x14ac:dyDescent="0.25">
      <c r="D597" s="159"/>
    </row>
    <row r="598" spans="4:4" x14ac:dyDescent="0.25">
      <c r="D598" s="159"/>
    </row>
    <row r="599" spans="4:4" x14ac:dyDescent="0.25">
      <c r="D599" s="159"/>
    </row>
    <row r="600" spans="4:4" x14ac:dyDescent="0.25">
      <c r="D600" s="159"/>
    </row>
    <row r="601" spans="4:4" x14ac:dyDescent="0.25">
      <c r="D601" s="159"/>
    </row>
    <row r="602" spans="4:4" x14ac:dyDescent="0.25">
      <c r="D602" s="159"/>
    </row>
    <row r="603" spans="4:4" x14ac:dyDescent="0.25">
      <c r="D603" s="159"/>
    </row>
    <row r="604" spans="4:4" x14ac:dyDescent="0.25">
      <c r="D604" s="159"/>
    </row>
    <row r="605" spans="4:4" x14ac:dyDescent="0.25">
      <c r="D605" s="159"/>
    </row>
    <row r="606" spans="4:4" x14ac:dyDescent="0.25">
      <c r="D606" s="159"/>
    </row>
    <row r="607" spans="4:4" x14ac:dyDescent="0.25">
      <c r="D607" s="159"/>
    </row>
    <row r="608" spans="4:4" x14ac:dyDescent="0.25">
      <c r="D608" s="159"/>
    </row>
    <row r="609" spans="4:4" x14ac:dyDescent="0.25">
      <c r="D609" s="159"/>
    </row>
    <row r="610" spans="4:4" x14ac:dyDescent="0.25">
      <c r="D610" s="159"/>
    </row>
    <row r="611" spans="4:4" x14ac:dyDescent="0.25">
      <c r="D611" s="159"/>
    </row>
    <row r="612" spans="4:4" x14ac:dyDescent="0.25">
      <c r="D612" s="159"/>
    </row>
    <row r="613" spans="4:4" x14ac:dyDescent="0.25">
      <c r="D613" s="159"/>
    </row>
    <row r="614" spans="4:4" x14ac:dyDescent="0.25">
      <c r="D614" s="159"/>
    </row>
    <row r="615" spans="4:4" x14ac:dyDescent="0.25">
      <c r="D615" s="159"/>
    </row>
    <row r="616" spans="4:4" x14ac:dyDescent="0.25">
      <c r="D616" s="159"/>
    </row>
    <row r="617" spans="4:4" x14ac:dyDescent="0.25">
      <c r="D617" s="159"/>
    </row>
    <row r="618" spans="4:4" x14ac:dyDescent="0.25">
      <c r="D618" s="159"/>
    </row>
    <row r="619" spans="4:4" x14ac:dyDescent="0.25">
      <c r="D619" s="159"/>
    </row>
    <row r="620" spans="4:4" x14ac:dyDescent="0.25">
      <c r="D620" s="159"/>
    </row>
    <row r="621" spans="4:4" x14ac:dyDescent="0.25">
      <c r="D621" s="159"/>
    </row>
    <row r="622" spans="4:4" x14ac:dyDescent="0.25">
      <c r="D622" s="159"/>
    </row>
    <row r="623" spans="4:4" x14ac:dyDescent="0.25">
      <c r="D623" s="159"/>
    </row>
    <row r="624" spans="4:4" x14ac:dyDescent="0.25">
      <c r="D624" s="159"/>
    </row>
    <row r="625" spans="4:4" x14ac:dyDescent="0.25">
      <c r="D625" s="159"/>
    </row>
    <row r="626" spans="4:4" x14ac:dyDescent="0.25">
      <c r="D626" s="159"/>
    </row>
    <row r="627" spans="4:4" x14ac:dyDescent="0.25">
      <c r="D627" s="159"/>
    </row>
    <row r="628" spans="4:4" x14ac:dyDescent="0.25">
      <c r="D628" s="159"/>
    </row>
    <row r="629" spans="4:4" x14ac:dyDescent="0.25">
      <c r="D629" s="159"/>
    </row>
    <row r="630" spans="4:4" x14ac:dyDescent="0.25">
      <c r="D630" s="159"/>
    </row>
    <row r="631" spans="4:4" x14ac:dyDescent="0.25">
      <c r="D631" s="159"/>
    </row>
    <row r="632" spans="4:4" x14ac:dyDescent="0.25">
      <c r="D632" s="159"/>
    </row>
    <row r="633" spans="4:4" x14ac:dyDescent="0.25">
      <c r="D633" s="159"/>
    </row>
    <row r="634" spans="4:4" x14ac:dyDescent="0.25">
      <c r="D634" s="159"/>
    </row>
    <row r="635" spans="4:4" x14ac:dyDescent="0.25">
      <c r="D635" s="159"/>
    </row>
    <row r="636" spans="4:4" x14ac:dyDescent="0.25">
      <c r="D636" s="159"/>
    </row>
    <row r="637" spans="4:4" x14ac:dyDescent="0.25">
      <c r="D637" s="159"/>
    </row>
    <row r="638" spans="4:4" x14ac:dyDescent="0.25">
      <c r="D638" s="159"/>
    </row>
    <row r="639" spans="4:4" x14ac:dyDescent="0.25">
      <c r="D639" s="159"/>
    </row>
    <row r="640" spans="4:4" x14ac:dyDescent="0.25">
      <c r="D640" s="159"/>
    </row>
    <row r="641" spans="4:4" x14ac:dyDescent="0.25">
      <c r="D641" s="159"/>
    </row>
    <row r="642" spans="4:4" x14ac:dyDescent="0.25">
      <c r="D642" s="159"/>
    </row>
    <row r="643" spans="4:4" x14ac:dyDescent="0.25">
      <c r="D643" s="159"/>
    </row>
    <row r="644" spans="4:4" x14ac:dyDescent="0.25">
      <c r="D644" s="159"/>
    </row>
    <row r="645" spans="4:4" x14ac:dyDescent="0.25">
      <c r="D645" s="159"/>
    </row>
    <row r="646" spans="4:4" x14ac:dyDescent="0.25">
      <c r="D646" s="159"/>
    </row>
    <row r="647" spans="4:4" x14ac:dyDescent="0.25">
      <c r="D647" s="159"/>
    </row>
    <row r="648" spans="4:4" x14ac:dyDescent="0.25">
      <c r="D648" s="159"/>
    </row>
    <row r="649" spans="4:4" x14ac:dyDescent="0.25">
      <c r="D649" s="159"/>
    </row>
    <row r="650" spans="4:4" x14ac:dyDescent="0.25">
      <c r="D650" s="159"/>
    </row>
    <row r="651" spans="4:4" x14ac:dyDescent="0.25">
      <c r="D651" s="159"/>
    </row>
    <row r="652" spans="4:4" x14ac:dyDescent="0.25">
      <c r="D652" s="159"/>
    </row>
    <row r="653" spans="4:4" x14ac:dyDescent="0.25">
      <c r="D653" s="159"/>
    </row>
    <row r="654" spans="4:4" x14ac:dyDescent="0.25">
      <c r="D654" s="159"/>
    </row>
    <row r="655" spans="4:4" x14ac:dyDescent="0.25">
      <c r="D655" s="159"/>
    </row>
    <row r="656" spans="4:4" x14ac:dyDescent="0.25">
      <c r="D656" s="159"/>
    </row>
    <row r="657" spans="4:4" x14ac:dyDescent="0.25">
      <c r="D657" s="159"/>
    </row>
    <row r="658" spans="4:4" x14ac:dyDescent="0.25">
      <c r="D658" s="159"/>
    </row>
    <row r="659" spans="4:4" x14ac:dyDescent="0.25">
      <c r="D659" s="159"/>
    </row>
    <row r="660" spans="4:4" x14ac:dyDescent="0.25">
      <c r="D660" s="159"/>
    </row>
    <row r="661" spans="4:4" x14ac:dyDescent="0.25">
      <c r="D661" s="159"/>
    </row>
    <row r="662" spans="4:4" x14ac:dyDescent="0.25">
      <c r="D662" s="159"/>
    </row>
    <row r="663" spans="4:4" x14ac:dyDescent="0.25">
      <c r="D663" s="159"/>
    </row>
    <row r="664" spans="4:4" x14ac:dyDescent="0.25">
      <c r="D664" s="159"/>
    </row>
    <row r="665" spans="4:4" x14ac:dyDescent="0.25">
      <c r="D665" s="159"/>
    </row>
    <row r="666" spans="4:4" x14ac:dyDescent="0.25">
      <c r="D666" s="159"/>
    </row>
    <row r="667" spans="4:4" x14ac:dyDescent="0.25">
      <c r="D667" s="159"/>
    </row>
    <row r="668" spans="4:4" x14ac:dyDescent="0.25">
      <c r="D668" s="159"/>
    </row>
    <row r="669" spans="4:4" x14ac:dyDescent="0.25">
      <c r="D669" s="159"/>
    </row>
    <row r="670" spans="4:4" x14ac:dyDescent="0.25">
      <c r="D670" s="159"/>
    </row>
    <row r="671" spans="4:4" x14ac:dyDescent="0.25">
      <c r="D671" s="159"/>
    </row>
    <row r="672" spans="4:4" x14ac:dyDescent="0.25">
      <c r="D672" s="159"/>
    </row>
    <row r="673" spans="4:4" x14ac:dyDescent="0.25">
      <c r="D673" s="159"/>
    </row>
    <row r="674" spans="4:4" x14ac:dyDescent="0.25">
      <c r="D674" s="159"/>
    </row>
    <row r="675" spans="4:4" x14ac:dyDescent="0.25">
      <c r="D675" s="159"/>
    </row>
    <row r="676" spans="4:4" x14ac:dyDescent="0.25">
      <c r="D676" s="159"/>
    </row>
    <row r="677" spans="4:4" x14ac:dyDescent="0.25">
      <c r="D677" s="159"/>
    </row>
    <row r="678" spans="4:4" x14ac:dyDescent="0.25">
      <c r="D678" s="159"/>
    </row>
    <row r="679" spans="4:4" x14ac:dyDescent="0.25">
      <c r="D679" s="159"/>
    </row>
    <row r="680" spans="4:4" x14ac:dyDescent="0.25">
      <c r="D680" s="159"/>
    </row>
    <row r="681" spans="4:4" x14ac:dyDescent="0.25">
      <c r="D681" s="159"/>
    </row>
    <row r="682" spans="4:4" x14ac:dyDescent="0.25">
      <c r="D682" s="159"/>
    </row>
    <row r="683" spans="4:4" x14ac:dyDescent="0.25">
      <c r="D683" s="159"/>
    </row>
    <row r="684" spans="4:4" x14ac:dyDescent="0.25">
      <c r="D684" s="159"/>
    </row>
    <row r="685" spans="4:4" x14ac:dyDescent="0.25">
      <c r="D685" s="159"/>
    </row>
    <row r="686" spans="4:4" x14ac:dyDescent="0.25">
      <c r="D686" s="159"/>
    </row>
    <row r="687" spans="4:4" x14ac:dyDescent="0.25">
      <c r="D687" s="159"/>
    </row>
    <row r="688" spans="4:4" x14ac:dyDescent="0.25">
      <c r="D688" s="159"/>
    </row>
    <row r="689" spans="4:4" x14ac:dyDescent="0.25">
      <c r="D689" s="159"/>
    </row>
    <row r="690" spans="4:4" x14ac:dyDescent="0.25">
      <c r="D690" s="159"/>
    </row>
    <row r="691" spans="4:4" x14ac:dyDescent="0.25">
      <c r="D691" s="159"/>
    </row>
    <row r="692" spans="4:4" x14ac:dyDescent="0.25">
      <c r="D692" s="159"/>
    </row>
    <row r="693" spans="4:4" x14ac:dyDescent="0.25">
      <c r="D693" s="159"/>
    </row>
    <row r="694" spans="4:4" x14ac:dyDescent="0.25">
      <c r="D694" s="159"/>
    </row>
    <row r="695" spans="4:4" x14ac:dyDescent="0.25">
      <c r="D695" s="159"/>
    </row>
    <row r="696" spans="4:4" x14ac:dyDescent="0.25">
      <c r="D696" s="159"/>
    </row>
    <row r="697" spans="4:4" x14ac:dyDescent="0.25">
      <c r="D697" s="159"/>
    </row>
    <row r="698" spans="4:4" x14ac:dyDescent="0.25">
      <c r="D698" s="159"/>
    </row>
    <row r="699" spans="4:4" x14ac:dyDescent="0.25">
      <c r="D699" s="159"/>
    </row>
    <row r="700" spans="4:4" x14ac:dyDescent="0.25">
      <c r="D700" s="159"/>
    </row>
    <row r="701" spans="4:4" x14ac:dyDescent="0.25">
      <c r="D701" s="159"/>
    </row>
    <row r="702" spans="4:4" x14ac:dyDescent="0.25">
      <c r="D702" s="159"/>
    </row>
    <row r="703" spans="4:4" x14ac:dyDescent="0.25">
      <c r="D703" s="159"/>
    </row>
    <row r="704" spans="4:4" x14ac:dyDescent="0.25">
      <c r="D704" s="159"/>
    </row>
    <row r="705" spans="4:4" x14ac:dyDescent="0.25">
      <c r="D705" s="159"/>
    </row>
    <row r="706" spans="4:4" x14ac:dyDescent="0.25">
      <c r="D706" s="159"/>
    </row>
    <row r="707" spans="4:4" x14ac:dyDescent="0.25">
      <c r="D707" s="159"/>
    </row>
    <row r="708" spans="4:4" x14ac:dyDescent="0.25">
      <c r="D708" s="159"/>
    </row>
    <row r="709" spans="4:4" x14ac:dyDescent="0.25">
      <c r="D709" s="159"/>
    </row>
    <row r="710" spans="4:4" x14ac:dyDescent="0.25">
      <c r="D710" s="159"/>
    </row>
    <row r="711" spans="4:4" x14ac:dyDescent="0.25">
      <c r="D711" s="159"/>
    </row>
    <row r="712" spans="4:4" x14ac:dyDescent="0.25">
      <c r="D712" s="159"/>
    </row>
    <row r="713" spans="4:4" x14ac:dyDescent="0.25">
      <c r="D713" s="159"/>
    </row>
    <row r="714" spans="4:4" x14ac:dyDescent="0.25">
      <c r="D714" s="159"/>
    </row>
    <row r="715" spans="4:4" x14ac:dyDescent="0.25">
      <c r="D715" s="159"/>
    </row>
    <row r="716" spans="4:4" x14ac:dyDescent="0.25">
      <c r="D716" s="159"/>
    </row>
    <row r="717" spans="4:4" x14ac:dyDescent="0.25">
      <c r="D717" s="159"/>
    </row>
    <row r="718" spans="4:4" x14ac:dyDescent="0.25">
      <c r="D718" s="159"/>
    </row>
    <row r="719" spans="4:4" x14ac:dyDescent="0.25">
      <c r="D719" s="159"/>
    </row>
    <row r="720" spans="4:4" x14ac:dyDescent="0.25">
      <c r="D720" s="159"/>
    </row>
    <row r="721" spans="4:4" x14ac:dyDescent="0.25">
      <c r="D721" s="159"/>
    </row>
    <row r="722" spans="4:4" x14ac:dyDescent="0.25">
      <c r="D722" s="159"/>
    </row>
    <row r="723" spans="4:4" x14ac:dyDescent="0.25">
      <c r="D723" s="159"/>
    </row>
    <row r="724" spans="4:4" x14ac:dyDescent="0.25">
      <c r="D724" s="159"/>
    </row>
    <row r="725" spans="4:4" x14ac:dyDescent="0.25">
      <c r="D725" s="159"/>
    </row>
    <row r="726" spans="4:4" x14ac:dyDescent="0.25">
      <c r="D726" s="159"/>
    </row>
    <row r="727" spans="4:4" x14ac:dyDescent="0.25">
      <c r="D727" s="159"/>
    </row>
    <row r="728" spans="4:4" x14ac:dyDescent="0.25">
      <c r="D728" s="159"/>
    </row>
    <row r="729" spans="4:4" x14ac:dyDescent="0.25">
      <c r="D729" s="159"/>
    </row>
    <row r="730" spans="4:4" x14ac:dyDescent="0.25">
      <c r="D730" s="159"/>
    </row>
    <row r="731" spans="4:4" x14ac:dyDescent="0.25">
      <c r="D731" s="159"/>
    </row>
    <row r="732" spans="4:4" x14ac:dyDescent="0.25">
      <c r="D732" s="159"/>
    </row>
    <row r="733" spans="4:4" x14ac:dyDescent="0.25">
      <c r="D733" s="159"/>
    </row>
    <row r="734" spans="4:4" x14ac:dyDescent="0.25">
      <c r="D734" s="159"/>
    </row>
    <row r="735" spans="4:4" x14ac:dyDescent="0.25">
      <c r="D735" s="159"/>
    </row>
    <row r="736" spans="4:4" x14ac:dyDescent="0.25">
      <c r="D736" s="159"/>
    </row>
    <row r="737" spans="4:4" x14ac:dyDescent="0.25">
      <c r="D737" s="159"/>
    </row>
    <row r="738" spans="4:4" x14ac:dyDescent="0.25">
      <c r="D738" s="159"/>
    </row>
    <row r="739" spans="4:4" x14ac:dyDescent="0.25">
      <c r="D739" s="159"/>
    </row>
    <row r="740" spans="4:4" x14ac:dyDescent="0.25">
      <c r="D740" s="159"/>
    </row>
    <row r="741" spans="4:4" x14ac:dyDescent="0.25">
      <c r="D741" s="159"/>
    </row>
    <row r="742" spans="4:4" x14ac:dyDescent="0.25">
      <c r="D742" s="159"/>
    </row>
    <row r="743" spans="4:4" x14ac:dyDescent="0.25">
      <c r="D743" s="159"/>
    </row>
    <row r="744" spans="4:4" x14ac:dyDescent="0.25">
      <c r="D744" s="159"/>
    </row>
    <row r="745" spans="4:4" x14ac:dyDescent="0.25">
      <c r="D745" s="159"/>
    </row>
    <row r="746" spans="4:4" x14ac:dyDescent="0.25">
      <c r="D746" s="159"/>
    </row>
    <row r="747" spans="4:4" x14ac:dyDescent="0.25">
      <c r="D747" s="159"/>
    </row>
    <row r="748" spans="4:4" x14ac:dyDescent="0.25">
      <c r="D748" s="159"/>
    </row>
    <row r="749" spans="4:4" x14ac:dyDescent="0.25">
      <c r="D749" s="159"/>
    </row>
    <row r="750" spans="4:4" x14ac:dyDescent="0.25">
      <c r="D750" s="159"/>
    </row>
    <row r="751" spans="4:4" x14ac:dyDescent="0.25">
      <c r="D751" s="159"/>
    </row>
    <row r="752" spans="4:4" x14ac:dyDescent="0.25">
      <c r="D752" s="159"/>
    </row>
    <row r="753" spans="4:4" x14ac:dyDescent="0.25">
      <c r="D753" s="159"/>
    </row>
    <row r="754" spans="4:4" x14ac:dyDescent="0.25">
      <c r="D754" s="159"/>
    </row>
    <row r="755" spans="4:4" x14ac:dyDescent="0.25">
      <c r="D755" s="159"/>
    </row>
    <row r="756" spans="4:4" x14ac:dyDescent="0.25">
      <c r="D756" s="159"/>
    </row>
    <row r="757" spans="4:4" x14ac:dyDescent="0.25">
      <c r="D757" s="159"/>
    </row>
    <row r="758" spans="4:4" x14ac:dyDescent="0.25">
      <c r="D758" s="159"/>
    </row>
    <row r="759" spans="4:4" x14ac:dyDescent="0.25">
      <c r="D759" s="159"/>
    </row>
    <row r="760" spans="4:4" x14ac:dyDescent="0.25">
      <c r="D760" s="159"/>
    </row>
    <row r="761" spans="4:4" x14ac:dyDescent="0.25">
      <c r="D761" s="159"/>
    </row>
    <row r="762" spans="4:4" x14ac:dyDescent="0.25">
      <c r="D762" s="159"/>
    </row>
    <row r="763" spans="4:4" x14ac:dyDescent="0.25">
      <c r="D763" s="159"/>
    </row>
    <row r="764" spans="4:4" x14ac:dyDescent="0.25">
      <c r="D764" s="159"/>
    </row>
    <row r="765" spans="4:4" x14ac:dyDescent="0.25">
      <c r="D765" s="159"/>
    </row>
    <row r="766" spans="4:4" x14ac:dyDescent="0.25">
      <c r="D766" s="159"/>
    </row>
    <row r="767" spans="4:4" x14ac:dyDescent="0.25">
      <c r="D767" s="159"/>
    </row>
    <row r="768" spans="4:4" x14ac:dyDescent="0.25">
      <c r="D768" s="159"/>
    </row>
    <row r="769" spans="4:4" x14ac:dyDescent="0.25">
      <c r="D769" s="159"/>
    </row>
    <row r="770" spans="4:4" x14ac:dyDescent="0.25">
      <c r="D770" s="159"/>
    </row>
    <row r="771" spans="4:4" x14ac:dyDescent="0.25">
      <c r="D771" s="159"/>
    </row>
    <row r="772" spans="4:4" x14ac:dyDescent="0.25">
      <c r="D772" s="159"/>
    </row>
    <row r="773" spans="4:4" x14ac:dyDescent="0.25">
      <c r="D773" s="159"/>
    </row>
    <row r="774" spans="4:4" x14ac:dyDescent="0.25">
      <c r="D774" s="159"/>
    </row>
    <row r="775" spans="4:4" x14ac:dyDescent="0.25">
      <c r="D775" s="159"/>
    </row>
    <row r="776" spans="4:4" x14ac:dyDescent="0.25">
      <c r="D776" s="159"/>
    </row>
    <row r="777" spans="4:4" x14ac:dyDescent="0.25">
      <c r="D777" s="159"/>
    </row>
    <row r="778" spans="4:4" x14ac:dyDescent="0.25">
      <c r="D778" s="159"/>
    </row>
    <row r="779" spans="4:4" x14ac:dyDescent="0.25">
      <c r="D779" s="159"/>
    </row>
    <row r="780" spans="4:4" x14ac:dyDescent="0.25">
      <c r="D780" s="159"/>
    </row>
    <row r="781" spans="4:4" x14ac:dyDescent="0.25">
      <c r="D781" s="159"/>
    </row>
    <row r="782" spans="4:4" x14ac:dyDescent="0.25">
      <c r="D782" s="159"/>
    </row>
    <row r="783" spans="4:4" x14ac:dyDescent="0.25">
      <c r="D783" s="159"/>
    </row>
    <row r="784" spans="4:4" x14ac:dyDescent="0.25">
      <c r="D784" s="159"/>
    </row>
    <row r="785" spans="4:4" x14ac:dyDescent="0.25">
      <c r="D785" s="159"/>
    </row>
    <row r="786" spans="4:4" x14ac:dyDescent="0.25">
      <c r="D786" s="159"/>
    </row>
    <row r="787" spans="4:4" x14ac:dyDescent="0.25">
      <c r="D787" s="159"/>
    </row>
    <row r="788" spans="4:4" x14ac:dyDescent="0.25">
      <c r="D788" s="159"/>
    </row>
    <row r="789" spans="4:4" x14ac:dyDescent="0.25">
      <c r="D789" s="159"/>
    </row>
    <row r="790" spans="4:4" x14ac:dyDescent="0.25">
      <c r="D790" s="159"/>
    </row>
    <row r="791" spans="4:4" x14ac:dyDescent="0.25">
      <c r="D791" s="159"/>
    </row>
    <row r="792" spans="4:4" x14ac:dyDescent="0.25">
      <c r="D792" s="159"/>
    </row>
    <row r="793" spans="4:4" x14ac:dyDescent="0.25">
      <c r="D793" s="159"/>
    </row>
    <row r="794" spans="4:4" x14ac:dyDescent="0.25">
      <c r="D794" s="159"/>
    </row>
    <row r="795" spans="4:4" x14ac:dyDescent="0.25">
      <c r="D795" s="159"/>
    </row>
    <row r="796" spans="4:4" x14ac:dyDescent="0.25">
      <c r="D796" s="159"/>
    </row>
    <row r="797" spans="4:4" x14ac:dyDescent="0.25">
      <c r="D797" s="159"/>
    </row>
    <row r="798" spans="4:4" x14ac:dyDescent="0.25">
      <c r="D798" s="159"/>
    </row>
    <row r="799" spans="4:4" x14ac:dyDescent="0.25">
      <c r="D799" s="159"/>
    </row>
    <row r="800" spans="4:4" x14ac:dyDescent="0.25">
      <c r="D800" s="159"/>
    </row>
    <row r="801" spans="4:4" x14ac:dyDescent="0.25">
      <c r="D801" s="159"/>
    </row>
    <row r="802" spans="4:4" x14ac:dyDescent="0.25">
      <c r="D802" s="159"/>
    </row>
    <row r="803" spans="4:4" x14ac:dyDescent="0.25">
      <c r="D803" s="159"/>
    </row>
    <row r="804" spans="4:4" x14ac:dyDescent="0.25">
      <c r="D804" s="159"/>
    </row>
    <row r="805" spans="4:4" x14ac:dyDescent="0.25">
      <c r="D805" s="159"/>
    </row>
    <row r="806" spans="4:4" x14ac:dyDescent="0.25">
      <c r="D806" s="159"/>
    </row>
    <row r="807" spans="4:4" x14ac:dyDescent="0.25">
      <c r="D807" s="159"/>
    </row>
    <row r="808" spans="4:4" x14ac:dyDescent="0.25">
      <c r="D808" s="159"/>
    </row>
    <row r="809" spans="4:4" x14ac:dyDescent="0.25">
      <c r="D809" s="159"/>
    </row>
    <row r="810" spans="4:4" x14ac:dyDescent="0.25">
      <c r="D810" s="159"/>
    </row>
    <row r="811" spans="4:4" x14ac:dyDescent="0.25">
      <c r="D811" s="159"/>
    </row>
    <row r="812" spans="4:4" x14ac:dyDescent="0.25">
      <c r="D812" s="159"/>
    </row>
    <row r="813" spans="4:4" x14ac:dyDescent="0.25">
      <c r="D813" s="159"/>
    </row>
    <row r="814" spans="4:4" x14ac:dyDescent="0.25">
      <c r="D814" s="159"/>
    </row>
    <row r="815" spans="4:4" x14ac:dyDescent="0.25">
      <c r="D815" s="159"/>
    </row>
    <row r="816" spans="4:4" x14ac:dyDescent="0.25">
      <c r="D816" s="159"/>
    </row>
    <row r="817" spans="4:4" x14ac:dyDescent="0.25">
      <c r="D817" s="159"/>
    </row>
    <row r="818" spans="4:4" x14ac:dyDescent="0.25">
      <c r="D818" s="159"/>
    </row>
    <row r="819" spans="4:4" x14ac:dyDescent="0.25">
      <c r="D819" s="159"/>
    </row>
    <row r="820" spans="4:4" x14ac:dyDescent="0.25">
      <c r="D820" s="159"/>
    </row>
    <row r="821" spans="4:4" x14ac:dyDescent="0.25">
      <c r="D821" s="159"/>
    </row>
    <row r="822" spans="4:4" x14ac:dyDescent="0.25">
      <c r="D822" s="159"/>
    </row>
    <row r="823" spans="4:4" x14ac:dyDescent="0.25">
      <c r="D823" s="159"/>
    </row>
    <row r="824" spans="4:4" x14ac:dyDescent="0.25">
      <c r="D824" s="159"/>
    </row>
    <row r="825" spans="4:4" x14ac:dyDescent="0.25">
      <c r="D825" s="159"/>
    </row>
    <row r="826" spans="4:4" x14ac:dyDescent="0.25">
      <c r="D826" s="159"/>
    </row>
    <row r="827" spans="4:4" x14ac:dyDescent="0.25">
      <c r="D827" s="159"/>
    </row>
    <row r="828" spans="4:4" x14ac:dyDescent="0.25">
      <c r="D828" s="159"/>
    </row>
    <row r="829" spans="4:4" x14ac:dyDescent="0.25">
      <c r="D829" s="159"/>
    </row>
    <row r="830" spans="4:4" x14ac:dyDescent="0.25">
      <c r="D830" s="159"/>
    </row>
    <row r="831" spans="4:4" x14ac:dyDescent="0.25">
      <c r="D831" s="159"/>
    </row>
    <row r="832" spans="4:4" x14ac:dyDescent="0.25">
      <c r="D832" s="159"/>
    </row>
    <row r="833" spans="4:4" x14ac:dyDescent="0.25">
      <c r="D833" s="159"/>
    </row>
    <row r="834" spans="4:4" x14ac:dyDescent="0.25">
      <c r="D834" s="159"/>
    </row>
    <row r="835" spans="4:4" x14ac:dyDescent="0.25">
      <c r="D835" s="159"/>
    </row>
    <row r="836" spans="4:4" x14ac:dyDescent="0.25">
      <c r="D836" s="159"/>
    </row>
    <row r="837" spans="4:4" x14ac:dyDescent="0.25">
      <c r="D837" s="159"/>
    </row>
    <row r="838" spans="4:4" x14ac:dyDescent="0.25">
      <c r="D838" s="159"/>
    </row>
    <row r="839" spans="4:4" x14ac:dyDescent="0.25">
      <c r="D839" s="159"/>
    </row>
    <row r="840" spans="4:4" x14ac:dyDescent="0.25">
      <c r="D840" s="159"/>
    </row>
    <row r="841" spans="4:4" x14ac:dyDescent="0.25">
      <c r="D841" s="159"/>
    </row>
    <row r="842" spans="4:4" x14ac:dyDescent="0.25">
      <c r="D842" s="159"/>
    </row>
    <row r="843" spans="4:4" x14ac:dyDescent="0.25">
      <c r="D843" s="159"/>
    </row>
    <row r="844" spans="4:4" x14ac:dyDescent="0.25">
      <c r="D844" s="159"/>
    </row>
    <row r="845" spans="4:4" x14ac:dyDescent="0.25">
      <c r="D845" s="159"/>
    </row>
    <row r="846" spans="4:4" x14ac:dyDescent="0.25">
      <c r="D846" s="159"/>
    </row>
    <row r="847" spans="4:4" x14ac:dyDescent="0.25">
      <c r="D847" s="159"/>
    </row>
    <row r="848" spans="4:4" x14ac:dyDescent="0.25">
      <c r="D848" s="159"/>
    </row>
    <row r="849" spans="4:4" x14ac:dyDescent="0.25">
      <c r="D849" s="159"/>
    </row>
    <row r="850" spans="4:4" x14ac:dyDescent="0.25">
      <c r="D850" s="159"/>
    </row>
    <row r="851" spans="4:4" x14ac:dyDescent="0.25">
      <c r="D851" s="159"/>
    </row>
    <row r="852" spans="4:4" x14ac:dyDescent="0.25">
      <c r="D852" s="159"/>
    </row>
    <row r="853" spans="4:4" x14ac:dyDescent="0.25">
      <c r="D853" s="159"/>
    </row>
    <row r="854" spans="4:4" x14ac:dyDescent="0.25">
      <c r="D854" s="159"/>
    </row>
    <row r="855" spans="4:4" x14ac:dyDescent="0.25">
      <c r="D855" s="159"/>
    </row>
    <row r="856" spans="4:4" x14ac:dyDescent="0.25">
      <c r="D856" s="159"/>
    </row>
    <row r="857" spans="4:4" x14ac:dyDescent="0.25">
      <c r="D857" s="159"/>
    </row>
    <row r="858" spans="4:4" x14ac:dyDescent="0.25">
      <c r="D858" s="159"/>
    </row>
    <row r="859" spans="4:4" x14ac:dyDescent="0.25">
      <c r="D859" s="159"/>
    </row>
    <row r="860" spans="4:4" x14ac:dyDescent="0.25">
      <c r="D860" s="159"/>
    </row>
    <row r="861" spans="4:4" x14ac:dyDescent="0.25">
      <c r="D861" s="159"/>
    </row>
    <row r="862" spans="4:4" x14ac:dyDescent="0.25">
      <c r="D862" s="159"/>
    </row>
    <row r="863" spans="4:4" x14ac:dyDescent="0.25">
      <c r="D863" s="159"/>
    </row>
    <row r="864" spans="4:4" x14ac:dyDescent="0.25">
      <c r="D864" s="159"/>
    </row>
    <row r="865" spans="4:4" x14ac:dyDescent="0.25">
      <c r="D865" s="159"/>
    </row>
    <row r="866" spans="4:4" x14ac:dyDescent="0.25">
      <c r="D866" s="159"/>
    </row>
    <row r="867" spans="4:4" x14ac:dyDescent="0.25">
      <c r="D867" s="159"/>
    </row>
    <row r="868" spans="4:4" x14ac:dyDescent="0.25">
      <c r="D868" s="159"/>
    </row>
    <row r="869" spans="4:4" x14ac:dyDescent="0.25">
      <c r="D869" s="159"/>
    </row>
    <row r="870" spans="4:4" x14ac:dyDescent="0.25">
      <c r="D870" s="159"/>
    </row>
    <row r="871" spans="4:4" x14ac:dyDescent="0.25">
      <c r="D871" s="159"/>
    </row>
    <row r="872" spans="4:4" x14ac:dyDescent="0.25">
      <c r="D872" s="159"/>
    </row>
    <row r="873" spans="4:4" x14ac:dyDescent="0.25">
      <c r="D873" s="159"/>
    </row>
    <row r="874" spans="4:4" x14ac:dyDescent="0.25">
      <c r="D874" s="159"/>
    </row>
    <row r="875" spans="4:4" x14ac:dyDescent="0.25">
      <c r="D875" s="159"/>
    </row>
    <row r="876" spans="4:4" x14ac:dyDescent="0.25">
      <c r="D876" s="159"/>
    </row>
    <row r="877" spans="4:4" x14ac:dyDescent="0.25">
      <c r="D877" s="159"/>
    </row>
    <row r="878" spans="4:4" x14ac:dyDescent="0.25">
      <c r="D878" s="159"/>
    </row>
    <row r="879" spans="4:4" x14ac:dyDescent="0.25">
      <c r="D879" s="159"/>
    </row>
    <row r="880" spans="4:4" x14ac:dyDescent="0.25">
      <c r="D880" s="159"/>
    </row>
    <row r="881" spans="4:4" x14ac:dyDescent="0.25">
      <c r="D881" s="159"/>
    </row>
    <row r="882" spans="4:4" x14ac:dyDescent="0.25">
      <c r="D882" s="159"/>
    </row>
    <row r="883" spans="4:4" x14ac:dyDescent="0.25">
      <c r="D883" s="159"/>
    </row>
    <row r="884" spans="4:4" x14ac:dyDescent="0.25">
      <c r="D884" s="159"/>
    </row>
    <row r="885" spans="4:4" x14ac:dyDescent="0.25">
      <c r="D885" s="159"/>
    </row>
    <row r="886" spans="4:4" x14ac:dyDescent="0.25">
      <c r="D886" s="159"/>
    </row>
    <row r="887" spans="4:4" x14ac:dyDescent="0.25">
      <c r="D887" s="159"/>
    </row>
    <row r="888" spans="4:4" x14ac:dyDescent="0.25">
      <c r="D888" s="159"/>
    </row>
    <row r="889" spans="4:4" x14ac:dyDescent="0.25">
      <c r="D889" s="159"/>
    </row>
    <row r="890" spans="4:4" x14ac:dyDescent="0.25">
      <c r="D890" s="159"/>
    </row>
    <row r="891" spans="4:4" x14ac:dyDescent="0.25">
      <c r="D891" s="159"/>
    </row>
    <row r="892" spans="4:4" x14ac:dyDescent="0.25">
      <c r="D892" s="159"/>
    </row>
    <row r="893" spans="4:4" x14ac:dyDescent="0.25">
      <c r="D893" s="159"/>
    </row>
    <row r="894" spans="4:4" x14ac:dyDescent="0.25">
      <c r="D894" s="159"/>
    </row>
    <row r="895" spans="4:4" x14ac:dyDescent="0.25">
      <c r="D895" s="159"/>
    </row>
    <row r="896" spans="4:4" x14ac:dyDescent="0.25">
      <c r="D896" s="159"/>
    </row>
    <row r="897" spans="4:4" x14ac:dyDescent="0.25">
      <c r="D897" s="159"/>
    </row>
    <row r="898" spans="4:4" x14ac:dyDescent="0.25">
      <c r="D898" s="159"/>
    </row>
    <row r="899" spans="4:4" x14ac:dyDescent="0.25">
      <c r="D899" s="159"/>
    </row>
    <row r="900" spans="4:4" x14ac:dyDescent="0.25">
      <c r="D900" s="159"/>
    </row>
    <row r="901" spans="4:4" x14ac:dyDescent="0.25">
      <c r="D901" s="159"/>
    </row>
    <row r="902" spans="4:4" x14ac:dyDescent="0.25">
      <c r="D902" s="159"/>
    </row>
    <row r="903" spans="4:4" x14ac:dyDescent="0.25">
      <c r="D903" s="159"/>
    </row>
    <row r="904" spans="4:4" x14ac:dyDescent="0.25">
      <c r="D904" s="159"/>
    </row>
    <row r="905" spans="4:4" x14ac:dyDescent="0.25">
      <c r="D905" s="159"/>
    </row>
    <row r="906" spans="4:4" x14ac:dyDescent="0.25">
      <c r="D906" s="159"/>
    </row>
    <row r="907" spans="4:4" x14ac:dyDescent="0.25">
      <c r="D907" s="159"/>
    </row>
    <row r="908" spans="4:4" x14ac:dyDescent="0.25">
      <c r="D908" s="159"/>
    </row>
    <row r="909" spans="4:4" x14ac:dyDescent="0.25">
      <c r="D909" s="159"/>
    </row>
    <row r="910" spans="4:4" x14ac:dyDescent="0.25">
      <c r="D910" s="159"/>
    </row>
    <row r="911" spans="4:4" x14ac:dyDescent="0.25">
      <c r="D911" s="159"/>
    </row>
    <row r="912" spans="4:4" x14ac:dyDescent="0.25">
      <c r="D912" s="159"/>
    </row>
    <row r="913" spans="4:4" x14ac:dyDescent="0.25">
      <c r="D913" s="159"/>
    </row>
    <row r="914" spans="4:4" x14ac:dyDescent="0.25">
      <c r="D914" s="159"/>
    </row>
    <row r="915" spans="4:4" x14ac:dyDescent="0.25">
      <c r="D915" s="159"/>
    </row>
    <row r="916" spans="4:4" x14ac:dyDescent="0.25">
      <c r="D916" s="159"/>
    </row>
    <row r="917" spans="4:4" x14ac:dyDescent="0.25">
      <c r="D917" s="159"/>
    </row>
    <row r="918" spans="4:4" x14ac:dyDescent="0.25">
      <c r="D918" s="159"/>
    </row>
    <row r="919" spans="4:4" x14ac:dyDescent="0.25">
      <c r="D919" s="159"/>
    </row>
    <row r="920" spans="4:4" x14ac:dyDescent="0.25">
      <c r="D920" s="159"/>
    </row>
    <row r="921" spans="4:4" x14ac:dyDescent="0.25">
      <c r="D921" s="159"/>
    </row>
    <row r="922" spans="4:4" x14ac:dyDescent="0.25">
      <c r="D922" s="159"/>
    </row>
    <row r="923" spans="4:4" x14ac:dyDescent="0.25">
      <c r="D923" s="159"/>
    </row>
    <row r="924" spans="4:4" x14ac:dyDescent="0.25">
      <c r="D924" s="159"/>
    </row>
    <row r="925" spans="4:4" x14ac:dyDescent="0.25">
      <c r="D925" s="159"/>
    </row>
    <row r="926" spans="4:4" x14ac:dyDescent="0.25">
      <c r="D926" s="159"/>
    </row>
    <row r="927" spans="4:4" x14ac:dyDescent="0.25">
      <c r="D927" s="159"/>
    </row>
    <row r="928" spans="4:4" x14ac:dyDescent="0.25">
      <c r="D928" s="159"/>
    </row>
    <row r="929" spans="4:4" x14ac:dyDescent="0.25">
      <c r="D929" s="159"/>
    </row>
    <row r="930" spans="4:4" x14ac:dyDescent="0.25">
      <c r="D930" s="159"/>
    </row>
    <row r="931" spans="4:4" x14ac:dyDescent="0.25">
      <c r="D931" s="159"/>
    </row>
    <row r="932" spans="4:4" x14ac:dyDescent="0.25">
      <c r="D932" s="159"/>
    </row>
    <row r="933" spans="4:4" x14ac:dyDescent="0.25">
      <c r="D933" s="159"/>
    </row>
    <row r="934" spans="4:4" x14ac:dyDescent="0.25">
      <c r="D934" s="159"/>
    </row>
    <row r="935" spans="4:4" x14ac:dyDescent="0.25">
      <c r="D935" s="159"/>
    </row>
    <row r="936" spans="4:4" x14ac:dyDescent="0.25">
      <c r="D936" s="159"/>
    </row>
    <row r="937" spans="4:4" x14ac:dyDescent="0.25">
      <c r="D937" s="159"/>
    </row>
    <row r="938" spans="4:4" x14ac:dyDescent="0.25">
      <c r="D938" s="159"/>
    </row>
    <row r="939" spans="4:4" x14ac:dyDescent="0.25">
      <c r="D939" s="159"/>
    </row>
    <row r="940" spans="4:4" x14ac:dyDescent="0.25">
      <c r="D940" s="159"/>
    </row>
    <row r="941" spans="4:4" x14ac:dyDescent="0.25">
      <c r="D941" s="159"/>
    </row>
    <row r="942" spans="4:4" x14ac:dyDescent="0.25">
      <c r="D942" s="159"/>
    </row>
    <row r="943" spans="4:4" x14ac:dyDescent="0.25">
      <c r="D943" s="159"/>
    </row>
    <row r="944" spans="4:4" x14ac:dyDescent="0.25">
      <c r="D944" s="159"/>
    </row>
    <row r="945" spans="4:4" x14ac:dyDescent="0.25">
      <c r="D945" s="159"/>
    </row>
    <row r="946" spans="4:4" x14ac:dyDescent="0.25">
      <c r="D946" s="159"/>
    </row>
    <row r="947" spans="4:4" x14ac:dyDescent="0.25">
      <c r="D947" s="159"/>
    </row>
    <row r="948" spans="4:4" x14ac:dyDescent="0.25">
      <c r="D948" s="159"/>
    </row>
    <row r="949" spans="4:4" x14ac:dyDescent="0.25">
      <c r="D949" s="159"/>
    </row>
    <row r="950" spans="4:4" x14ac:dyDescent="0.25">
      <c r="D950" s="159"/>
    </row>
    <row r="951" spans="4:4" x14ac:dyDescent="0.25">
      <c r="D951" s="159"/>
    </row>
    <row r="952" spans="4:4" x14ac:dyDescent="0.25">
      <c r="D952" s="159"/>
    </row>
    <row r="953" spans="4:4" x14ac:dyDescent="0.25">
      <c r="D953" s="159"/>
    </row>
    <row r="954" spans="4:4" x14ac:dyDescent="0.25">
      <c r="D954" s="159"/>
    </row>
    <row r="955" spans="4:4" x14ac:dyDescent="0.25">
      <c r="D955" s="159"/>
    </row>
    <row r="956" spans="4:4" x14ac:dyDescent="0.25">
      <c r="D956" s="159"/>
    </row>
    <row r="957" spans="4:4" x14ac:dyDescent="0.25">
      <c r="D957" s="159"/>
    </row>
    <row r="958" spans="4:4" x14ac:dyDescent="0.25">
      <c r="D958" s="159"/>
    </row>
    <row r="959" spans="4:4" x14ac:dyDescent="0.25">
      <c r="D959" s="159"/>
    </row>
    <row r="960" spans="4:4" x14ac:dyDescent="0.25">
      <c r="D960" s="159"/>
    </row>
    <row r="961" spans="4:4" x14ac:dyDescent="0.25">
      <c r="D961" s="159"/>
    </row>
    <row r="962" spans="4:4" x14ac:dyDescent="0.25">
      <c r="D962" s="159"/>
    </row>
    <row r="963" spans="4:4" x14ac:dyDescent="0.25">
      <c r="D963" s="159"/>
    </row>
    <row r="964" spans="4:4" x14ac:dyDescent="0.25">
      <c r="D964" s="159"/>
    </row>
    <row r="965" spans="4:4" x14ac:dyDescent="0.25">
      <c r="D965" s="159"/>
    </row>
    <row r="966" spans="4:4" x14ac:dyDescent="0.25">
      <c r="D966" s="159"/>
    </row>
    <row r="967" spans="4:4" x14ac:dyDescent="0.25">
      <c r="D967" s="159"/>
    </row>
    <row r="968" spans="4:4" x14ac:dyDescent="0.25">
      <c r="D968" s="159"/>
    </row>
    <row r="969" spans="4:4" x14ac:dyDescent="0.25">
      <c r="D969" s="159"/>
    </row>
    <row r="970" spans="4:4" x14ac:dyDescent="0.25">
      <c r="D970" s="159"/>
    </row>
    <row r="971" spans="4:4" x14ac:dyDescent="0.25">
      <c r="D971" s="159"/>
    </row>
    <row r="972" spans="4:4" x14ac:dyDescent="0.25">
      <c r="D972" s="159"/>
    </row>
    <row r="973" spans="4:4" x14ac:dyDescent="0.25">
      <c r="D973" s="159"/>
    </row>
    <row r="974" spans="4:4" x14ac:dyDescent="0.25">
      <c r="D974" s="159"/>
    </row>
    <row r="975" spans="4:4" x14ac:dyDescent="0.25">
      <c r="D975" s="159"/>
    </row>
    <row r="976" spans="4:4" x14ac:dyDescent="0.25">
      <c r="D976" s="159"/>
    </row>
    <row r="977" spans="4:4" x14ac:dyDescent="0.25">
      <c r="D977" s="159"/>
    </row>
    <row r="978" spans="4:4" x14ac:dyDescent="0.25">
      <c r="D978" s="159"/>
    </row>
    <row r="979" spans="4:4" x14ac:dyDescent="0.25">
      <c r="D979" s="159"/>
    </row>
    <row r="980" spans="4:4" x14ac:dyDescent="0.25">
      <c r="D980" s="159"/>
    </row>
    <row r="981" spans="4:4" x14ac:dyDescent="0.25">
      <c r="D981" s="159"/>
    </row>
    <row r="982" spans="4:4" x14ac:dyDescent="0.25">
      <c r="D982" s="159"/>
    </row>
    <row r="983" spans="4:4" x14ac:dyDescent="0.25">
      <c r="D983" s="159"/>
    </row>
    <row r="984" spans="4:4" x14ac:dyDescent="0.25">
      <c r="D984" s="159"/>
    </row>
    <row r="985" spans="4:4" x14ac:dyDescent="0.25">
      <c r="D985" s="159"/>
    </row>
    <row r="986" spans="4:4" x14ac:dyDescent="0.25">
      <c r="D986" s="159"/>
    </row>
    <row r="987" spans="4:4" x14ac:dyDescent="0.25">
      <c r="D987" s="159"/>
    </row>
    <row r="988" spans="4:4" x14ac:dyDescent="0.25">
      <c r="D988" s="159"/>
    </row>
    <row r="989" spans="4:4" x14ac:dyDescent="0.25">
      <c r="D989" s="159"/>
    </row>
    <row r="990" spans="4:4" x14ac:dyDescent="0.25">
      <c r="D990" s="159"/>
    </row>
    <row r="991" spans="4:4" x14ac:dyDescent="0.25">
      <c r="D991" s="159"/>
    </row>
    <row r="992" spans="4:4" x14ac:dyDescent="0.25">
      <c r="D992" s="159"/>
    </row>
    <row r="993" spans="4:4" x14ac:dyDescent="0.25">
      <c r="D993" s="159"/>
    </row>
    <row r="994" spans="4:4" x14ac:dyDescent="0.25">
      <c r="D994" s="159"/>
    </row>
    <row r="995" spans="4:4" x14ac:dyDescent="0.25">
      <c r="D995" s="159"/>
    </row>
    <row r="996" spans="4:4" x14ac:dyDescent="0.25">
      <c r="D996" s="159"/>
    </row>
    <row r="997" spans="4:4" x14ac:dyDescent="0.25">
      <c r="D997" s="159"/>
    </row>
    <row r="998" spans="4:4" x14ac:dyDescent="0.25">
      <c r="D998" s="159"/>
    </row>
    <row r="999" spans="4:4" x14ac:dyDescent="0.25">
      <c r="D999" s="159"/>
    </row>
    <row r="1000" spans="4:4" x14ac:dyDescent="0.25">
      <c r="D1000" s="159"/>
    </row>
    <row r="1001" spans="4:4" x14ac:dyDescent="0.25">
      <c r="D1001" s="159"/>
    </row>
    <row r="1002" spans="4:4" x14ac:dyDescent="0.25">
      <c r="D1002" s="159"/>
    </row>
    <row r="1003" spans="4:4" x14ac:dyDescent="0.25">
      <c r="D1003" s="159"/>
    </row>
    <row r="1004" spans="4:4" x14ac:dyDescent="0.25">
      <c r="D1004" s="159"/>
    </row>
    <row r="1005" spans="4:4" x14ac:dyDescent="0.25">
      <c r="D1005" s="159"/>
    </row>
    <row r="1006" spans="4:4" x14ac:dyDescent="0.25">
      <c r="D1006" s="159"/>
    </row>
    <row r="1007" spans="4:4" x14ac:dyDescent="0.25">
      <c r="D1007" s="159"/>
    </row>
    <row r="1008" spans="4:4" x14ac:dyDescent="0.25">
      <c r="D1008" s="159"/>
    </row>
    <row r="1009" spans="4:4" x14ac:dyDescent="0.25">
      <c r="D1009" s="159"/>
    </row>
    <row r="1010" spans="4:4" x14ac:dyDescent="0.25">
      <c r="D1010" s="159"/>
    </row>
    <row r="1011" spans="4:4" x14ac:dyDescent="0.25">
      <c r="D1011" s="159"/>
    </row>
    <row r="1012" spans="4:4" x14ac:dyDescent="0.25">
      <c r="D1012" s="159"/>
    </row>
    <row r="1013" spans="4:4" x14ac:dyDescent="0.25">
      <c r="D1013" s="159"/>
    </row>
    <row r="1014" spans="4:4" x14ac:dyDescent="0.25">
      <c r="D1014" s="159"/>
    </row>
    <row r="1015" spans="4:4" x14ac:dyDescent="0.25">
      <c r="D1015" s="159"/>
    </row>
    <row r="1016" spans="4:4" x14ac:dyDescent="0.25">
      <c r="D1016" s="159"/>
    </row>
    <row r="1017" spans="4:4" x14ac:dyDescent="0.25">
      <c r="D1017" s="159"/>
    </row>
    <row r="1018" spans="4:4" x14ac:dyDescent="0.25">
      <c r="D1018" s="159"/>
    </row>
    <row r="1019" spans="4:4" x14ac:dyDescent="0.25">
      <c r="D1019" s="159"/>
    </row>
    <row r="1020" spans="4:4" x14ac:dyDescent="0.25">
      <c r="D1020" s="159"/>
    </row>
    <row r="1021" spans="4:4" x14ac:dyDescent="0.25">
      <c r="D1021" s="159"/>
    </row>
    <row r="1022" spans="4:4" x14ac:dyDescent="0.25">
      <c r="D1022" s="159"/>
    </row>
    <row r="1023" spans="4:4" x14ac:dyDescent="0.25">
      <c r="D1023" s="159"/>
    </row>
    <row r="1024" spans="4:4" x14ac:dyDescent="0.25">
      <c r="D1024" s="159"/>
    </row>
    <row r="1025" spans="4:4" x14ac:dyDescent="0.25">
      <c r="D1025" s="159"/>
    </row>
    <row r="1026" spans="4:4" x14ac:dyDescent="0.25">
      <c r="D1026" s="159"/>
    </row>
    <row r="1027" spans="4:4" x14ac:dyDescent="0.25">
      <c r="D1027" s="159"/>
    </row>
    <row r="1028" spans="4:4" x14ac:dyDescent="0.25">
      <c r="D1028" s="159"/>
    </row>
    <row r="1029" spans="4:4" x14ac:dyDescent="0.25">
      <c r="D1029" s="159"/>
    </row>
    <row r="1030" spans="4:4" x14ac:dyDescent="0.25">
      <c r="D1030" s="159"/>
    </row>
    <row r="1031" spans="4:4" x14ac:dyDescent="0.25">
      <c r="D1031" s="159"/>
    </row>
    <row r="1032" spans="4:4" x14ac:dyDescent="0.25">
      <c r="D1032" s="159"/>
    </row>
    <row r="1033" spans="4:4" x14ac:dyDescent="0.25">
      <c r="D1033" s="159"/>
    </row>
    <row r="1034" spans="4:4" x14ac:dyDescent="0.25">
      <c r="D1034" s="159"/>
    </row>
    <row r="1035" spans="4:4" x14ac:dyDescent="0.25">
      <c r="D1035" s="159"/>
    </row>
    <row r="1036" spans="4:4" x14ac:dyDescent="0.25">
      <c r="D1036" s="159"/>
    </row>
    <row r="1037" spans="4:4" x14ac:dyDescent="0.25">
      <c r="D1037" s="159"/>
    </row>
    <row r="1038" spans="4:4" x14ac:dyDescent="0.25">
      <c r="D1038" s="159"/>
    </row>
    <row r="1039" spans="4:4" x14ac:dyDescent="0.25">
      <c r="D1039" s="159"/>
    </row>
    <row r="1040" spans="4:4" x14ac:dyDescent="0.25">
      <c r="D1040" s="159"/>
    </row>
    <row r="1041" spans="4:4" x14ac:dyDescent="0.25">
      <c r="D1041" s="159"/>
    </row>
    <row r="1042" spans="4:4" x14ac:dyDescent="0.25">
      <c r="D1042" s="159"/>
    </row>
    <row r="1043" spans="4:4" x14ac:dyDescent="0.25">
      <c r="D1043" s="159"/>
    </row>
    <row r="1044" spans="4:4" x14ac:dyDescent="0.25">
      <c r="D1044" s="159"/>
    </row>
    <row r="1045" spans="4:4" x14ac:dyDescent="0.25">
      <c r="D1045" s="159"/>
    </row>
    <row r="1046" spans="4:4" x14ac:dyDescent="0.25">
      <c r="D1046" s="159"/>
    </row>
    <row r="1047" spans="4:4" x14ac:dyDescent="0.25">
      <c r="D1047" s="159"/>
    </row>
    <row r="1048" spans="4:4" x14ac:dyDescent="0.25">
      <c r="D1048" s="159"/>
    </row>
    <row r="1049" spans="4:4" x14ac:dyDescent="0.25">
      <c r="D1049" s="159"/>
    </row>
    <row r="1050" spans="4:4" x14ac:dyDescent="0.25">
      <c r="D1050" s="159"/>
    </row>
    <row r="1051" spans="4:4" x14ac:dyDescent="0.25">
      <c r="D1051" s="159"/>
    </row>
    <row r="1052" spans="4:4" x14ac:dyDescent="0.25">
      <c r="D1052" s="159"/>
    </row>
    <row r="1053" spans="4:4" x14ac:dyDescent="0.25">
      <c r="D1053" s="159"/>
    </row>
    <row r="1054" spans="4:4" x14ac:dyDescent="0.25">
      <c r="D1054" s="159"/>
    </row>
    <row r="1055" spans="4:4" x14ac:dyDescent="0.25">
      <c r="D1055" s="159"/>
    </row>
    <row r="1056" spans="4:4" x14ac:dyDescent="0.25">
      <c r="D1056" s="159"/>
    </row>
    <row r="1057" spans="4:4" x14ac:dyDescent="0.25">
      <c r="D1057" s="159"/>
    </row>
    <row r="1058" spans="4:4" x14ac:dyDescent="0.25">
      <c r="D1058" s="159"/>
    </row>
    <row r="1059" spans="4:4" x14ac:dyDescent="0.25">
      <c r="D1059" s="159"/>
    </row>
    <row r="1060" spans="4:4" x14ac:dyDescent="0.25">
      <c r="D1060" s="159"/>
    </row>
    <row r="1061" spans="4:4" x14ac:dyDescent="0.25">
      <c r="D1061" s="159"/>
    </row>
    <row r="1062" spans="4:4" x14ac:dyDescent="0.25">
      <c r="D1062" s="159"/>
    </row>
    <row r="1063" spans="4:4" x14ac:dyDescent="0.25">
      <c r="D1063" s="159"/>
    </row>
    <row r="1064" spans="4:4" x14ac:dyDescent="0.25">
      <c r="D1064" s="159"/>
    </row>
    <row r="1065" spans="4:4" x14ac:dyDescent="0.25">
      <c r="D1065" s="159"/>
    </row>
    <row r="1066" spans="4:4" x14ac:dyDescent="0.25">
      <c r="D1066" s="159"/>
    </row>
    <row r="1067" spans="4:4" x14ac:dyDescent="0.25">
      <c r="D1067" s="159"/>
    </row>
    <row r="1068" spans="4:4" x14ac:dyDescent="0.25">
      <c r="D1068" s="159"/>
    </row>
    <row r="1069" spans="4:4" x14ac:dyDescent="0.25">
      <c r="D1069" s="159"/>
    </row>
    <row r="1070" spans="4:4" x14ac:dyDescent="0.25">
      <c r="D1070" s="159"/>
    </row>
    <row r="1071" spans="4:4" x14ac:dyDescent="0.25">
      <c r="D1071" s="159"/>
    </row>
    <row r="1072" spans="4:4" x14ac:dyDescent="0.25">
      <c r="D1072" s="159"/>
    </row>
    <row r="1073" spans="4:4" x14ac:dyDescent="0.25">
      <c r="D1073" s="159"/>
    </row>
    <row r="1074" spans="4:4" x14ac:dyDescent="0.25">
      <c r="D1074" s="159"/>
    </row>
    <row r="1075" spans="4:4" x14ac:dyDescent="0.25">
      <c r="D1075" s="159"/>
    </row>
    <row r="1076" spans="4:4" x14ac:dyDescent="0.25">
      <c r="D1076" s="159"/>
    </row>
    <row r="1077" spans="4:4" x14ac:dyDescent="0.25">
      <c r="D1077" s="159"/>
    </row>
    <row r="1078" spans="4:4" x14ac:dyDescent="0.25">
      <c r="D1078" s="159"/>
    </row>
    <row r="1079" spans="4:4" x14ac:dyDescent="0.25">
      <c r="D1079" s="159"/>
    </row>
    <row r="1080" spans="4:4" x14ac:dyDescent="0.25">
      <c r="D1080" s="159"/>
    </row>
    <row r="1081" spans="4:4" x14ac:dyDescent="0.25">
      <c r="D1081" s="159"/>
    </row>
    <row r="1082" spans="4:4" x14ac:dyDescent="0.25">
      <c r="D1082" s="159"/>
    </row>
    <row r="1083" spans="4:4" x14ac:dyDescent="0.25">
      <c r="D1083" s="159"/>
    </row>
    <row r="1084" spans="4:4" x14ac:dyDescent="0.25">
      <c r="D1084" s="159"/>
    </row>
    <row r="1085" spans="4:4" x14ac:dyDescent="0.25">
      <c r="D1085" s="159"/>
    </row>
    <row r="1086" spans="4:4" x14ac:dyDescent="0.25">
      <c r="D1086" s="159"/>
    </row>
    <row r="1087" spans="4:4" x14ac:dyDescent="0.25">
      <c r="D1087" s="159"/>
    </row>
    <row r="1088" spans="4:4" x14ac:dyDescent="0.25">
      <c r="D1088" s="159"/>
    </row>
    <row r="1089" spans="4:4" x14ac:dyDescent="0.25">
      <c r="D1089" s="159"/>
    </row>
    <row r="1090" spans="4:4" x14ac:dyDescent="0.25">
      <c r="D1090" s="159"/>
    </row>
    <row r="1091" spans="4:4" x14ac:dyDescent="0.25">
      <c r="D1091" s="159"/>
    </row>
    <row r="1092" spans="4:4" x14ac:dyDescent="0.25">
      <c r="D1092" s="159"/>
    </row>
    <row r="1093" spans="4:4" x14ac:dyDescent="0.25">
      <c r="D1093" s="159"/>
    </row>
    <row r="1094" spans="4:4" x14ac:dyDescent="0.25">
      <c r="D1094" s="159"/>
    </row>
    <row r="1095" spans="4:4" x14ac:dyDescent="0.25">
      <c r="D1095" s="159"/>
    </row>
    <row r="1096" spans="4:4" x14ac:dyDescent="0.25">
      <c r="D1096" s="159"/>
    </row>
    <row r="1097" spans="4:4" x14ac:dyDescent="0.25">
      <c r="D1097" s="159"/>
    </row>
    <row r="1098" spans="4:4" x14ac:dyDescent="0.25">
      <c r="D1098" s="159"/>
    </row>
    <row r="1099" spans="4:4" x14ac:dyDescent="0.25">
      <c r="D1099" s="159"/>
    </row>
    <row r="1100" spans="4:4" x14ac:dyDescent="0.25">
      <c r="D1100" s="159"/>
    </row>
    <row r="1101" spans="4:4" x14ac:dyDescent="0.25">
      <c r="D1101" s="159"/>
    </row>
    <row r="1102" spans="4:4" x14ac:dyDescent="0.25">
      <c r="D1102" s="159"/>
    </row>
    <row r="1103" spans="4:4" x14ac:dyDescent="0.25">
      <c r="D1103" s="159"/>
    </row>
    <row r="1104" spans="4:4" x14ac:dyDescent="0.25">
      <c r="D1104" s="159"/>
    </row>
    <row r="1105" spans="4:4" x14ac:dyDescent="0.25">
      <c r="D1105" s="159"/>
    </row>
    <row r="1106" spans="4:4" x14ac:dyDescent="0.25">
      <c r="D1106" s="159"/>
    </row>
    <row r="1107" spans="4:4" x14ac:dyDescent="0.25">
      <c r="D1107" s="159"/>
    </row>
    <row r="1108" spans="4:4" x14ac:dyDescent="0.25">
      <c r="D1108" s="159"/>
    </row>
    <row r="1109" spans="4:4" x14ac:dyDescent="0.25">
      <c r="D1109" s="159"/>
    </row>
    <row r="1110" spans="4:4" x14ac:dyDescent="0.25">
      <c r="D1110" s="159"/>
    </row>
    <row r="1111" spans="4:4" x14ac:dyDescent="0.25">
      <c r="D1111" s="159"/>
    </row>
    <row r="1112" spans="4:4" x14ac:dyDescent="0.25">
      <c r="D1112" s="159"/>
    </row>
    <row r="1113" spans="4:4" x14ac:dyDescent="0.25">
      <c r="D1113" s="159"/>
    </row>
    <row r="1114" spans="4:4" x14ac:dyDescent="0.25">
      <c r="D1114" s="159"/>
    </row>
    <row r="1115" spans="4:4" x14ac:dyDescent="0.25">
      <c r="D1115" s="159"/>
    </row>
    <row r="1116" spans="4:4" x14ac:dyDescent="0.25">
      <c r="D1116" s="159"/>
    </row>
    <row r="1117" spans="4:4" x14ac:dyDescent="0.25">
      <c r="D1117" s="159"/>
    </row>
    <row r="1118" spans="4:4" x14ac:dyDescent="0.25">
      <c r="D1118" s="159"/>
    </row>
    <row r="1119" spans="4:4" x14ac:dyDescent="0.25">
      <c r="D1119" s="159"/>
    </row>
    <row r="1120" spans="4:4" x14ac:dyDescent="0.25">
      <c r="D1120" s="159"/>
    </row>
    <row r="1121" spans="4:4" x14ac:dyDescent="0.25">
      <c r="D1121" s="159"/>
    </row>
    <row r="1122" spans="4:4" x14ac:dyDescent="0.25">
      <c r="D1122" s="159"/>
    </row>
    <row r="1123" spans="4:4" x14ac:dyDescent="0.25">
      <c r="D1123" s="159"/>
    </row>
    <row r="1124" spans="4:4" x14ac:dyDescent="0.25">
      <c r="D1124" s="159"/>
    </row>
    <row r="1125" spans="4:4" x14ac:dyDescent="0.25">
      <c r="D1125" s="159"/>
    </row>
    <row r="1126" spans="4:4" x14ac:dyDescent="0.25">
      <c r="D1126" s="159"/>
    </row>
    <row r="1127" spans="4:4" x14ac:dyDescent="0.25">
      <c r="D1127" s="159"/>
    </row>
    <row r="1128" spans="4:4" x14ac:dyDescent="0.25">
      <c r="D1128" s="159"/>
    </row>
    <row r="1129" spans="4:4" x14ac:dyDescent="0.25">
      <c r="D1129" s="159"/>
    </row>
    <row r="1130" spans="4:4" x14ac:dyDescent="0.25">
      <c r="D1130" s="159"/>
    </row>
    <row r="1131" spans="4:4" x14ac:dyDescent="0.25">
      <c r="D1131" s="159"/>
    </row>
    <row r="1132" spans="4:4" x14ac:dyDescent="0.25">
      <c r="D1132" s="159"/>
    </row>
    <row r="1133" spans="4:4" x14ac:dyDescent="0.25">
      <c r="D1133" s="159"/>
    </row>
    <row r="1134" spans="4:4" x14ac:dyDescent="0.25">
      <c r="D1134" s="159"/>
    </row>
    <row r="1135" spans="4:4" x14ac:dyDescent="0.25">
      <c r="D1135" s="159"/>
    </row>
    <row r="1136" spans="4:4" x14ac:dyDescent="0.25">
      <c r="D1136" s="159"/>
    </row>
    <row r="1137" spans="4:4" x14ac:dyDescent="0.25">
      <c r="D1137" s="159"/>
    </row>
    <row r="1138" spans="4:4" x14ac:dyDescent="0.25">
      <c r="D1138" s="159"/>
    </row>
    <row r="1139" spans="4:4" x14ac:dyDescent="0.25">
      <c r="D1139" s="159"/>
    </row>
    <row r="1140" spans="4:4" x14ac:dyDescent="0.25">
      <c r="D1140" s="159"/>
    </row>
    <row r="1141" spans="4:4" x14ac:dyDescent="0.25">
      <c r="D1141" s="159"/>
    </row>
    <row r="1142" spans="4:4" x14ac:dyDescent="0.25">
      <c r="D1142" s="159"/>
    </row>
    <row r="1143" spans="4:4" x14ac:dyDescent="0.25">
      <c r="D1143" s="159"/>
    </row>
    <row r="1144" spans="4:4" x14ac:dyDescent="0.25">
      <c r="D1144" s="159"/>
    </row>
    <row r="1145" spans="4:4" x14ac:dyDescent="0.25">
      <c r="D1145" s="159"/>
    </row>
    <row r="1146" spans="4:4" x14ac:dyDescent="0.25">
      <c r="D1146" s="159"/>
    </row>
    <row r="1147" spans="4:4" x14ac:dyDescent="0.25">
      <c r="D1147" s="159"/>
    </row>
    <row r="1148" spans="4:4" x14ac:dyDescent="0.25">
      <c r="D1148" s="159"/>
    </row>
    <row r="1149" spans="4:4" x14ac:dyDescent="0.25">
      <c r="D1149" s="159"/>
    </row>
    <row r="1150" spans="4:4" x14ac:dyDescent="0.25">
      <c r="D1150" s="159"/>
    </row>
    <row r="1151" spans="4:4" x14ac:dyDescent="0.25">
      <c r="D1151" s="159"/>
    </row>
    <row r="1152" spans="4:4" x14ac:dyDescent="0.25">
      <c r="D1152" s="159"/>
    </row>
    <row r="1153" spans="4:4" x14ac:dyDescent="0.25">
      <c r="D1153" s="159"/>
    </row>
    <row r="1154" spans="4:4" x14ac:dyDescent="0.25">
      <c r="D1154" s="159"/>
    </row>
    <row r="1155" spans="4:4" x14ac:dyDescent="0.25">
      <c r="D1155" s="159"/>
    </row>
    <row r="1156" spans="4:4" x14ac:dyDescent="0.25">
      <c r="D1156" s="159"/>
    </row>
    <row r="1157" spans="4:4" x14ac:dyDescent="0.25">
      <c r="D1157" s="159"/>
    </row>
    <row r="1158" spans="4:4" x14ac:dyDescent="0.25">
      <c r="D1158" s="159"/>
    </row>
    <row r="1159" spans="4:4" x14ac:dyDescent="0.25">
      <c r="D1159" s="159"/>
    </row>
    <row r="1160" spans="4:4" x14ac:dyDescent="0.25">
      <c r="D1160" s="159"/>
    </row>
    <row r="1161" spans="4:4" x14ac:dyDescent="0.25">
      <c r="D1161" s="159"/>
    </row>
    <row r="1162" spans="4:4" x14ac:dyDescent="0.25">
      <c r="D1162" s="159"/>
    </row>
    <row r="1163" spans="4:4" x14ac:dyDescent="0.25">
      <c r="D1163" s="159"/>
    </row>
    <row r="1164" spans="4:4" x14ac:dyDescent="0.25">
      <c r="D1164" s="159"/>
    </row>
    <row r="1165" spans="4:4" x14ac:dyDescent="0.25">
      <c r="D1165" s="159"/>
    </row>
    <row r="1166" spans="4:4" x14ac:dyDescent="0.25">
      <c r="D1166" s="159"/>
    </row>
    <row r="1167" spans="4:4" x14ac:dyDescent="0.25">
      <c r="D1167" s="159"/>
    </row>
    <row r="1168" spans="4:4" x14ac:dyDescent="0.25">
      <c r="D1168" s="159"/>
    </row>
    <row r="1169" spans="4:4" x14ac:dyDescent="0.25">
      <c r="D1169" s="159"/>
    </row>
    <row r="1170" spans="4:4" x14ac:dyDescent="0.25">
      <c r="D1170" s="159"/>
    </row>
    <row r="1171" spans="4:4" x14ac:dyDescent="0.25">
      <c r="D1171" s="159"/>
    </row>
    <row r="1172" spans="4:4" x14ac:dyDescent="0.25">
      <c r="D1172" s="159"/>
    </row>
    <row r="1173" spans="4:4" x14ac:dyDescent="0.25">
      <c r="D1173" s="159"/>
    </row>
    <row r="1174" spans="4:4" x14ac:dyDescent="0.25">
      <c r="D1174" s="159"/>
    </row>
    <row r="1175" spans="4:4" x14ac:dyDescent="0.25">
      <c r="D1175" s="159"/>
    </row>
    <row r="1176" spans="4:4" x14ac:dyDescent="0.25">
      <c r="D1176" s="159"/>
    </row>
    <row r="1177" spans="4:4" x14ac:dyDescent="0.25">
      <c r="D1177" s="159"/>
    </row>
    <row r="1178" spans="4:4" x14ac:dyDescent="0.25">
      <c r="D1178" s="159"/>
    </row>
    <row r="1179" spans="4:4" x14ac:dyDescent="0.25">
      <c r="D1179" s="159"/>
    </row>
    <row r="1180" spans="4:4" x14ac:dyDescent="0.25">
      <c r="D1180" s="159"/>
    </row>
    <row r="1181" spans="4:4" x14ac:dyDescent="0.25">
      <c r="D1181" s="159"/>
    </row>
    <row r="1182" spans="4:4" x14ac:dyDescent="0.25">
      <c r="D1182" s="159"/>
    </row>
    <row r="1183" spans="4:4" x14ac:dyDescent="0.25">
      <c r="D1183" s="159"/>
    </row>
    <row r="1184" spans="4:4" x14ac:dyDescent="0.25">
      <c r="D1184" s="159"/>
    </row>
    <row r="1185" spans="4:4" x14ac:dyDescent="0.25">
      <c r="D1185" s="159"/>
    </row>
    <row r="1186" spans="4:4" x14ac:dyDescent="0.25">
      <c r="D1186" s="159"/>
    </row>
    <row r="1187" spans="4:4" x14ac:dyDescent="0.25">
      <c r="D1187" s="159"/>
    </row>
    <row r="1188" spans="4:4" x14ac:dyDescent="0.25">
      <c r="D1188" s="159"/>
    </row>
    <row r="1189" spans="4:4" x14ac:dyDescent="0.25">
      <c r="D1189" s="159"/>
    </row>
    <row r="1190" spans="4:4" x14ac:dyDescent="0.25">
      <c r="D1190" s="159"/>
    </row>
    <row r="1191" spans="4:4" x14ac:dyDescent="0.25">
      <c r="D1191" s="159"/>
    </row>
    <row r="1192" spans="4:4" x14ac:dyDescent="0.25">
      <c r="D1192" s="159"/>
    </row>
    <row r="1193" spans="4:4" x14ac:dyDescent="0.25">
      <c r="D1193" s="159"/>
    </row>
    <row r="1194" spans="4:4" x14ac:dyDescent="0.25">
      <c r="D1194" s="159"/>
    </row>
    <row r="1195" spans="4:4" x14ac:dyDescent="0.25">
      <c r="D1195" s="159"/>
    </row>
    <row r="1196" spans="4:4" x14ac:dyDescent="0.25">
      <c r="D1196" s="159"/>
    </row>
    <row r="1197" spans="4:4" x14ac:dyDescent="0.25">
      <c r="D1197" s="159"/>
    </row>
    <row r="1198" spans="4:4" x14ac:dyDescent="0.25">
      <c r="D1198" s="159"/>
    </row>
    <row r="1199" spans="4:4" x14ac:dyDescent="0.25">
      <c r="D1199" s="159"/>
    </row>
    <row r="1200" spans="4:4" x14ac:dyDescent="0.25">
      <c r="D1200" s="159"/>
    </row>
    <row r="1201" spans="4:4" x14ac:dyDescent="0.25">
      <c r="D1201" s="159"/>
    </row>
    <row r="1202" spans="4:4" x14ac:dyDescent="0.25">
      <c r="D1202" s="159"/>
    </row>
    <row r="1203" spans="4:4" x14ac:dyDescent="0.25">
      <c r="D1203" s="159"/>
    </row>
    <row r="1204" spans="4:4" x14ac:dyDescent="0.25">
      <c r="D1204" s="159"/>
    </row>
    <row r="1205" spans="4:4" x14ac:dyDescent="0.25">
      <c r="D1205" s="159"/>
    </row>
    <row r="1206" spans="4:4" x14ac:dyDescent="0.25">
      <c r="D1206" s="159"/>
    </row>
    <row r="1207" spans="4:4" x14ac:dyDescent="0.25">
      <c r="D1207" s="159"/>
    </row>
    <row r="1208" spans="4:4" x14ac:dyDescent="0.25">
      <c r="D1208" s="159"/>
    </row>
    <row r="1209" spans="4:4" x14ac:dyDescent="0.25">
      <c r="D1209" s="159"/>
    </row>
    <row r="1210" spans="4:4" x14ac:dyDescent="0.25">
      <c r="D1210" s="159"/>
    </row>
    <row r="1211" spans="4:4" x14ac:dyDescent="0.25">
      <c r="D1211" s="159"/>
    </row>
    <row r="1212" spans="4:4" x14ac:dyDescent="0.25">
      <c r="D1212" s="159"/>
    </row>
    <row r="1213" spans="4:4" x14ac:dyDescent="0.25">
      <c r="D1213" s="159"/>
    </row>
    <row r="1214" spans="4:4" x14ac:dyDescent="0.25">
      <c r="D1214" s="159"/>
    </row>
    <row r="1215" spans="4:4" x14ac:dyDescent="0.25">
      <c r="D1215" s="159"/>
    </row>
    <row r="1216" spans="4:4" x14ac:dyDescent="0.25">
      <c r="D1216" s="159"/>
    </row>
    <row r="1217" spans="4:4" x14ac:dyDescent="0.25">
      <c r="D1217" s="159"/>
    </row>
    <row r="1218" spans="4:4" x14ac:dyDescent="0.25">
      <c r="D1218" s="159"/>
    </row>
    <row r="1219" spans="4:4" x14ac:dyDescent="0.25">
      <c r="D1219" s="159"/>
    </row>
    <row r="1220" spans="4:4" x14ac:dyDescent="0.25">
      <c r="D1220" s="159"/>
    </row>
    <row r="1221" spans="4:4" x14ac:dyDescent="0.25">
      <c r="D1221" s="159"/>
    </row>
    <row r="1222" spans="4:4" x14ac:dyDescent="0.25">
      <c r="D1222" s="159"/>
    </row>
    <row r="1223" spans="4:4" x14ac:dyDescent="0.25">
      <c r="D1223" s="159"/>
    </row>
    <row r="1224" spans="4:4" x14ac:dyDescent="0.25">
      <c r="D1224" s="159"/>
    </row>
    <row r="1225" spans="4:4" x14ac:dyDescent="0.25">
      <c r="D1225" s="159"/>
    </row>
    <row r="1226" spans="4:4" x14ac:dyDescent="0.25">
      <c r="D1226" s="159"/>
    </row>
    <row r="1227" spans="4:4" x14ac:dyDescent="0.25">
      <c r="D1227" s="159"/>
    </row>
    <row r="1228" spans="4:4" x14ac:dyDescent="0.25">
      <c r="D1228" s="159"/>
    </row>
    <row r="1229" spans="4:4" x14ac:dyDescent="0.25">
      <c r="D1229" s="159"/>
    </row>
    <row r="1230" spans="4:4" x14ac:dyDescent="0.25">
      <c r="D1230" s="159"/>
    </row>
    <row r="1231" spans="4:4" x14ac:dyDescent="0.25">
      <c r="D1231" s="159"/>
    </row>
    <row r="1232" spans="4:4" x14ac:dyDescent="0.25">
      <c r="D1232" s="159"/>
    </row>
    <row r="1233" spans="4:4" x14ac:dyDescent="0.25">
      <c r="D1233" s="159"/>
    </row>
    <row r="1234" spans="4:4" x14ac:dyDescent="0.25">
      <c r="D1234" s="159"/>
    </row>
    <row r="1235" spans="4:4" x14ac:dyDescent="0.25">
      <c r="D1235" s="159"/>
    </row>
    <row r="1236" spans="4:4" x14ac:dyDescent="0.25">
      <c r="D1236" s="159"/>
    </row>
    <row r="1237" spans="4:4" x14ac:dyDescent="0.25">
      <c r="D1237" s="159"/>
    </row>
    <row r="1238" spans="4:4" x14ac:dyDescent="0.25">
      <c r="D1238" s="159"/>
    </row>
    <row r="1239" spans="4:4" x14ac:dyDescent="0.25">
      <c r="D1239" s="159"/>
    </row>
    <row r="1240" spans="4:4" x14ac:dyDescent="0.25">
      <c r="D1240" s="159"/>
    </row>
    <row r="1241" spans="4:4" x14ac:dyDescent="0.25">
      <c r="D1241" s="159"/>
    </row>
    <row r="1242" spans="4:4" x14ac:dyDescent="0.25">
      <c r="D1242" s="159"/>
    </row>
    <row r="1243" spans="4:4" x14ac:dyDescent="0.25">
      <c r="D1243" s="159"/>
    </row>
    <row r="1244" spans="4:4" x14ac:dyDescent="0.25">
      <c r="D1244" s="159"/>
    </row>
    <row r="1245" spans="4:4" x14ac:dyDescent="0.25">
      <c r="D1245" s="159"/>
    </row>
    <row r="1246" spans="4:4" x14ac:dyDescent="0.25">
      <c r="D1246" s="159"/>
    </row>
    <row r="1247" spans="4:4" x14ac:dyDescent="0.25">
      <c r="D1247" s="159"/>
    </row>
    <row r="1248" spans="4:4" x14ac:dyDescent="0.25">
      <c r="D1248" s="159"/>
    </row>
    <row r="1249" spans="4:4" x14ac:dyDescent="0.25">
      <c r="D1249" s="159"/>
    </row>
    <row r="1250" spans="4:4" x14ac:dyDescent="0.25">
      <c r="D1250" s="159"/>
    </row>
    <row r="1251" spans="4:4" x14ac:dyDescent="0.25">
      <c r="D1251" s="159"/>
    </row>
    <row r="1252" spans="4:4" x14ac:dyDescent="0.25">
      <c r="D1252" s="159"/>
    </row>
    <row r="1253" spans="4:4" x14ac:dyDescent="0.25">
      <c r="D1253" s="159"/>
    </row>
    <row r="1254" spans="4:4" x14ac:dyDescent="0.25">
      <c r="D1254" s="159"/>
    </row>
    <row r="1255" spans="4:4" x14ac:dyDescent="0.25">
      <c r="D1255" s="159"/>
    </row>
    <row r="1256" spans="4:4" x14ac:dyDescent="0.25">
      <c r="D1256" s="159"/>
    </row>
    <row r="1257" spans="4:4" x14ac:dyDescent="0.25">
      <c r="D1257" s="159"/>
    </row>
    <row r="1258" spans="4:4" x14ac:dyDescent="0.25">
      <c r="D1258" s="159"/>
    </row>
    <row r="1259" spans="4:4" x14ac:dyDescent="0.25">
      <c r="D1259" s="159"/>
    </row>
    <row r="1260" spans="4:4" x14ac:dyDescent="0.25">
      <c r="D1260" s="159"/>
    </row>
    <row r="1261" spans="4:4" x14ac:dyDescent="0.25">
      <c r="D1261" s="159"/>
    </row>
    <row r="1262" spans="4:4" x14ac:dyDescent="0.25">
      <c r="D1262" s="159"/>
    </row>
    <row r="1263" spans="4:4" x14ac:dyDescent="0.25">
      <c r="D1263" s="159"/>
    </row>
    <row r="1264" spans="4:4" x14ac:dyDescent="0.25">
      <c r="D1264" s="159"/>
    </row>
    <row r="1265" spans="4:4" x14ac:dyDescent="0.25">
      <c r="D1265" s="159"/>
    </row>
    <row r="1266" spans="4:4" x14ac:dyDescent="0.25">
      <c r="D1266" s="159"/>
    </row>
    <row r="1267" spans="4:4" x14ac:dyDescent="0.25">
      <c r="D1267" s="159"/>
    </row>
    <row r="1268" spans="4:4" x14ac:dyDescent="0.25">
      <c r="D1268" s="159"/>
    </row>
    <row r="1269" spans="4:4" x14ac:dyDescent="0.25">
      <c r="D1269" s="159"/>
    </row>
    <row r="1270" spans="4:4" x14ac:dyDescent="0.25">
      <c r="D1270" s="159"/>
    </row>
    <row r="1271" spans="4:4" x14ac:dyDescent="0.25">
      <c r="D1271" s="159"/>
    </row>
    <row r="1272" spans="4:4" x14ac:dyDescent="0.25">
      <c r="D1272" s="159"/>
    </row>
    <row r="1273" spans="4:4" x14ac:dyDescent="0.25">
      <c r="D1273" s="159"/>
    </row>
    <row r="1274" spans="4:4" x14ac:dyDescent="0.25">
      <c r="D1274" s="159"/>
    </row>
    <row r="1275" spans="4:4" x14ac:dyDescent="0.25">
      <c r="D1275" s="159"/>
    </row>
    <row r="1276" spans="4:4" x14ac:dyDescent="0.25">
      <c r="D1276" s="159"/>
    </row>
    <row r="1277" spans="4:4" x14ac:dyDescent="0.25">
      <c r="D1277" s="159"/>
    </row>
    <row r="1278" spans="4:4" x14ac:dyDescent="0.25">
      <c r="D1278" s="159"/>
    </row>
    <row r="1279" spans="4:4" x14ac:dyDescent="0.25">
      <c r="D1279" s="159"/>
    </row>
    <row r="1280" spans="4:4" x14ac:dyDescent="0.25">
      <c r="D1280" s="159"/>
    </row>
    <row r="1281" spans="4:4" x14ac:dyDescent="0.25">
      <c r="D1281" s="159"/>
    </row>
    <row r="1282" spans="4:4" x14ac:dyDescent="0.25">
      <c r="D1282" s="159"/>
    </row>
    <row r="1283" spans="4:4" x14ac:dyDescent="0.25">
      <c r="D1283" s="159"/>
    </row>
    <row r="1284" spans="4:4" x14ac:dyDescent="0.25">
      <c r="D1284" s="159"/>
    </row>
    <row r="1285" spans="4:4" x14ac:dyDescent="0.25">
      <c r="D1285" s="159"/>
    </row>
    <row r="1286" spans="4:4" x14ac:dyDescent="0.25">
      <c r="D1286" s="159"/>
    </row>
    <row r="1287" spans="4:4" x14ac:dyDescent="0.25">
      <c r="D1287" s="159"/>
    </row>
    <row r="1288" spans="4:4" x14ac:dyDescent="0.25">
      <c r="D1288" s="159"/>
    </row>
    <row r="1289" spans="4:4" x14ac:dyDescent="0.25">
      <c r="D1289" s="159"/>
    </row>
    <row r="1290" spans="4:4" x14ac:dyDescent="0.25">
      <c r="D1290" s="159"/>
    </row>
    <row r="1291" spans="4:4" x14ac:dyDescent="0.25">
      <c r="D1291" s="159"/>
    </row>
    <row r="1292" spans="4:4" x14ac:dyDescent="0.25">
      <c r="D1292" s="159"/>
    </row>
    <row r="1293" spans="4:4" x14ac:dyDescent="0.25">
      <c r="D1293" s="159"/>
    </row>
    <row r="1294" spans="4:4" x14ac:dyDescent="0.25">
      <c r="D1294" s="159"/>
    </row>
    <row r="1295" spans="4:4" x14ac:dyDescent="0.25">
      <c r="D1295" s="159"/>
    </row>
    <row r="1296" spans="4:4" x14ac:dyDescent="0.25">
      <c r="D1296" s="159"/>
    </row>
    <row r="1297" spans="4:4" x14ac:dyDescent="0.25">
      <c r="D1297" s="159"/>
    </row>
    <row r="1298" spans="4:4" x14ac:dyDescent="0.25">
      <c r="D1298" s="159"/>
    </row>
    <row r="1299" spans="4:4" x14ac:dyDescent="0.25">
      <c r="D1299" s="159"/>
    </row>
    <row r="1300" spans="4:4" x14ac:dyDescent="0.25">
      <c r="D1300" s="159"/>
    </row>
    <row r="1301" spans="4:4" x14ac:dyDescent="0.25">
      <c r="D1301" s="159"/>
    </row>
    <row r="1302" spans="4:4" x14ac:dyDescent="0.25">
      <c r="D1302" s="159"/>
    </row>
    <row r="1303" spans="4:4" x14ac:dyDescent="0.25">
      <c r="D1303" s="159"/>
    </row>
    <row r="1304" spans="4:4" x14ac:dyDescent="0.25">
      <c r="D1304" s="159"/>
    </row>
    <row r="1305" spans="4:4" x14ac:dyDescent="0.25">
      <c r="D1305" s="159"/>
    </row>
    <row r="1306" spans="4:4" x14ac:dyDescent="0.25">
      <c r="D1306" s="159"/>
    </row>
    <row r="1307" spans="4:4" x14ac:dyDescent="0.25">
      <c r="D1307" s="159"/>
    </row>
    <row r="1308" spans="4:4" x14ac:dyDescent="0.25">
      <c r="D1308" s="159"/>
    </row>
    <row r="1309" spans="4:4" x14ac:dyDescent="0.25">
      <c r="D1309" s="159"/>
    </row>
    <row r="1310" spans="4:4" x14ac:dyDescent="0.25">
      <c r="D1310" s="159"/>
    </row>
    <row r="1311" spans="4:4" x14ac:dyDescent="0.25">
      <c r="D1311" s="159"/>
    </row>
    <row r="1312" spans="4:4" x14ac:dyDescent="0.25">
      <c r="D1312" s="159"/>
    </row>
    <row r="1313" spans="4:4" x14ac:dyDescent="0.25">
      <c r="D1313" s="159"/>
    </row>
    <row r="1314" spans="4:4" x14ac:dyDescent="0.25">
      <c r="D1314" s="159"/>
    </row>
    <row r="1315" spans="4:4" x14ac:dyDescent="0.25">
      <c r="D1315" s="159"/>
    </row>
    <row r="1316" spans="4:4" x14ac:dyDescent="0.25">
      <c r="D1316" s="159"/>
    </row>
    <row r="1317" spans="4:4" x14ac:dyDescent="0.25">
      <c r="D1317" s="159"/>
    </row>
    <row r="1318" spans="4:4" x14ac:dyDescent="0.25">
      <c r="D1318" s="159"/>
    </row>
    <row r="1319" spans="4:4" x14ac:dyDescent="0.25">
      <c r="D1319" s="159"/>
    </row>
    <row r="1320" spans="4:4" x14ac:dyDescent="0.25">
      <c r="D1320" s="159"/>
    </row>
    <row r="1321" spans="4:4" x14ac:dyDescent="0.25">
      <c r="D1321" s="159"/>
    </row>
    <row r="1322" spans="4:4" x14ac:dyDescent="0.25">
      <c r="D1322" s="159"/>
    </row>
    <row r="1323" spans="4:4" x14ac:dyDescent="0.25">
      <c r="D1323" s="159"/>
    </row>
    <row r="1324" spans="4:4" x14ac:dyDescent="0.25">
      <c r="D1324" s="159"/>
    </row>
    <row r="1325" spans="4:4" x14ac:dyDescent="0.25">
      <c r="D1325" s="159"/>
    </row>
    <row r="1326" spans="4:4" x14ac:dyDescent="0.25">
      <c r="D1326" s="159"/>
    </row>
    <row r="1327" spans="4:4" x14ac:dyDescent="0.25">
      <c r="D1327" s="159"/>
    </row>
    <row r="1328" spans="4:4" x14ac:dyDescent="0.25">
      <c r="D1328" s="159"/>
    </row>
    <row r="1329" spans="4:4" x14ac:dyDescent="0.25">
      <c r="D1329" s="159"/>
    </row>
    <row r="1330" spans="4:4" x14ac:dyDescent="0.25">
      <c r="D1330" s="159"/>
    </row>
    <row r="1331" spans="4:4" x14ac:dyDescent="0.25">
      <c r="D1331" s="159"/>
    </row>
    <row r="1332" spans="4:4" x14ac:dyDescent="0.25">
      <c r="D1332" s="159"/>
    </row>
    <row r="1333" spans="4:4" x14ac:dyDescent="0.25">
      <c r="D1333" s="159"/>
    </row>
    <row r="1334" spans="4:4" x14ac:dyDescent="0.25">
      <c r="D1334" s="159"/>
    </row>
    <row r="1335" spans="4:4" x14ac:dyDescent="0.25">
      <c r="D1335" s="159"/>
    </row>
    <row r="1336" spans="4:4" x14ac:dyDescent="0.25">
      <c r="D1336" s="159"/>
    </row>
    <row r="1337" spans="4:4" x14ac:dyDescent="0.25">
      <c r="D1337" s="159"/>
    </row>
    <row r="1338" spans="4:4" x14ac:dyDescent="0.25">
      <c r="D1338" s="159"/>
    </row>
    <row r="1339" spans="4:4" x14ac:dyDescent="0.25">
      <c r="D1339" s="159"/>
    </row>
    <row r="1340" spans="4:4" x14ac:dyDescent="0.25">
      <c r="D1340" s="159"/>
    </row>
    <row r="1341" spans="4:4" x14ac:dyDescent="0.25">
      <c r="D1341" s="159"/>
    </row>
    <row r="1342" spans="4:4" x14ac:dyDescent="0.25">
      <c r="D1342" s="159"/>
    </row>
    <row r="1343" spans="4:4" x14ac:dyDescent="0.25">
      <c r="D1343" s="159"/>
    </row>
    <row r="1344" spans="4:4" x14ac:dyDescent="0.25">
      <c r="D1344" s="159"/>
    </row>
    <row r="1345" spans="4:4" x14ac:dyDescent="0.25">
      <c r="D1345" s="159"/>
    </row>
    <row r="1346" spans="4:4" x14ac:dyDescent="0.25">
      <c r="D1346" s="159"/>
    </row>
    <row r="1347" spans="4:4" x14ac:dyDescent="0.25">
      <c r="D1347" s="159"/>
    </row>
    <row r="1348" spans="4:4" x14ac:dyDescent="0.25">
      <c r="D1348" s="159"/>
    </row>
    <row r="1349" spans="4:4" x14ac:dyDescent="0.25">
      <c r="D1349" s="159"/>
    </row>
    <row r="1350" spans="4:4" x14ac:dyDescent="0.25">
      <c r="D1350" s="159"/>
    </row>
    <row r="1351" spans="4:4" x14ac:dyDescent="0.25">
      <c r="D1351" s="159"/>
    </row>
    <row r="1352" spans="4:4" x14ac:dyDescent="0.25">
      <c r="D1352" s="159"/>
    </row>
    <row r="1353" spans="4:4" x14ac:dyDescent="0.25">
      <c r="D1353" s="159"/>
    </row>
    <row r="1354" spans="4:4" x14ac:dyDescent="0.25">
      <c r="D1354" s="159"/>
    </row>
    <row r="1355" spans="4:4" x14ac:dyDescent="0.25">
      <c r="D1355" s="159"/>
    </row>
    <row r="1356" spans="4:4" x14ac:dyDescent="0.25">
      <c r="D1356" s="159"/>
    </row>
    <row r="1357" spans="4:4" x14ac:dyDescent="0.25">
      <c r="D1357" s="159"/>
    </row>
    <row r="1358" spans="4:4" x14ac:dyDescent="0.25">
      <c r="D1358" s="159"/>
    </row>
    <row r="1359" spans="4:4" x14ac:dyDescent="0.25">
      <c r="D1359" s="159"/>
    </row>
    <row r="1360" spans="4:4" x14ac:dyDescent="0.25">
      <c r="D1360" s="159"/>
    </row>
    <row r="1361" spans="4:4" x14ac:dyDescent="0.25">
      <c r="D1361" s="159"/>
    </row>
    <row r="1362" spans="4:4" x14ac:dyDescent="0.25">
      <c r="D1362" s="159"/>
    </row>
    <row r="1363" spans="4:4" x14ac:dyDescent="0.25">
      <c r="D1363" s="159"/>
    </row>
    <row r="1364" spans="4:4" x14ac:dyDescent="0.25">
      <c r="D1364" s="159"/>
    </row>
    <row r="1365" spans="4:4" x14ac:dyDescent="0.25">
      <c r="D1365" s="159"/>
    </row>
    <row r="1366" spans="4:4" x14ac:dyDescent="0.25">
      <c r="D1366" s="159"/>
    </row>
    <row r="1367" spans="4:4" x14ac:dyDescent="0.25">
      <c r="D1367" s="159"/>
    </row>
    <row r="1368" spans="4:4" x14ac:dyDescent="0.25">
      <c r="D1368" s="159"/>
    </row>
    <row r="1369" spans="4:4" x14ac:dyDescent="0.25">
      <c r="D1369" s="159"/>
    </row>
    <row r="1370" spans="4:4" x14ac:dyDescent="0.25">
      <c r="D1370" s="159"/>
    </row>
    <row r="1371" spans="4:4" x14ac:dyDescent="0.25">
      <c r="D1371" s="159"/>
    </row>
    <row r="1372" spans="4:4" x14ac:dyDescent="0.25">
      <c r="D1372" s="159"/>
    </row>
    <row r="1373" spans="4:4" x14ac:dyDescent="0.25">
      <c r="D1373" s="159"/>
    </row>
    <row r="1374" spans="4:4" x14ac:dyDescent="0.25">
      <c r="D1374" s="159"/>
    </row>
    <row r="1375" spans="4:4" x14ac:dyDescent="0.25">
      <c r="D1375" s="159"/>
    </row>
    <row r="1376" spans="4:4" x14ac:dyDescent="0.25">
      <c r="D1376" s="159"/>
    </row>
    <row r="1377" spans="4:4" x14ac:dyDescent="0.25">
      <c r="D1377" s="159"/>
    </row>
    <row r="1378" spans="4:4" x14ac:dyDescent="0.25">
      <c r="D1378" s="159"/>
    </row>
    <row r="1379" spans="4:4" x14ac:dyDescent="0.25">
      <c r="D1379" s="159"/>
    </row>
    <row r="1380" spans="4:4" x14ac:dyDescent="0.25">
      <c r="D1380" s="159"/>
    </row>
    <row r="1381" spans="4:4" x14ac:dyDescent="0.25">
      <c r="D1381" s="159"/>
    </row>
    <row r="1382" spans="4:4" x14ac:dyDescent="0.25">
      <c r="D1382" s="159"/>
    </row>
    <row r="1383" spans="4:4" x14ac:dyDescent="0.25">
      <c r="D1383" s="159"/>
    </row>
    <row r="1384" spans="4:4" x14ac:dyDescent="0.25">
      <c r="D1384" s="159"/>
    </row>
    <row r="1385" spans="4:4" x14ac:dyDescent="0.25">
      <c r="D1385" s="159"/>
    </row>
    <row r="1386" spans="4:4" x14ac:dyDescent="0.25">
      <c r="D1386" s="159"/>
    </row>
    <row r="1387" spans="4:4" x14ac:dyDescent="0.25">
      <c r="D1387" s="159"/>
    </row>
    <row r="1388" spans="4:4" x14ac:dyDescent="0.25">
      <c r="D1388" s="159"/>
    </row>
    <row r="1389" spans="4:4" x14ac:dyDescent="0.25">
      <c r="D1389" s="159"/>
    </row>
    <row r="1390" spans="4:4" x14ac:dyDescent="0.25">
      <c r="D1390" s="159"/>
    </row>
    <row r="1391" spans="4:4" x14ac:dyDescent="0.25">
      <c r="D1391" s="159"/>
    </row>
    <row r="1392" spans="4:4" x14ac:dyDescent="0.25">
      <c r="D1392" s="159"/>
    </row>
    <row r="1393" spans="4:4" x14ac:dyDescent="0.25">
      <c r="D1393" s="159"/>
    </row>
    <row r="1394" spans="4:4" x14ac:dyDescent="0.25">
      <c r="D1394" s="159"/>
    </row>
    <row r="1395" spans="4:4" x14ac:dyDescent="0.25">
      <c r="D1395" s="159"/>
    </row>
    <row r="1396" spans="4:4" x14ac:dyDescent="0.25">
      <c r="D1396" s="159"/>
    </row>
    <row r="1397" spans="4:4" x14ac:dyDescent="0.25">
      <c r="D1397" s="159"/>
    </row>
    <row r="1398" spans="4:4" x14ac:dyDescent="0.25">
      <c r="D1398" s="159"/>
    </row>
    <row r="1399" spans="4:4" x14ac:dyDescent="0.25">
      <c r="D1399" s="159"/>
    </row>
    <row r="1400" spans="4:4" x14ac:dyDescent="0.25">
      <c r="D1400" s="159"/>
    </row>
    <row r="1401" spans="4:4" x14ac:dyDescent="0.25">
      <c r="D1401" s="159"/>
    </row>
    <row r="1402" spans="4:4" x14ac:dyDescent="0.25">
      <c r="D1402" s="159"/>
    </row>
    <row r="1403" spans="4:4" x14ac:dyDescent="0.25">
      <c r="D1403" s="159"/>
    </row>
    <row r="1404" spans="4:4" x14ac:dyDescent="0.25">
      <c r="D1404" s="159"/>
    </row>
    <row r="1405" spans="4:4" x14ac:dyDescent="0.25">
      <c r="D1405" s="159"/>
    </row>
    <row r="1406" spans="4:4" x14ac:dyDescent="0.25">
      <c r="D1406" s="159"/>
    </row>
    <row r="1407" spans="4:4" x14ac:dyDescent="0.25">
      <c r="D1407" s="159"/>
    </row>
    <row r="1408" spans="4:4" x14ac:dyDescent="0.25">
      <c r="D1408" s="159"/>
    </row>
    <row r="1409" spans="4:4" x14ac:dyDescent="0.25">
      <c r="D1409" s="159"/>
    </row>
    <row r="1410" spans="4:4" x14ac:dyDescent="0.25">
      <c r="D1410" s="159"/>
    </row>
    <row r="1411" spans="4:4" x14ac:dyDescent="0.25">
      <c r="D1411" s="159"/>
    </row>
    <row r="1412" spans="4:4" x14ac:dyDescent="0.25">
      <c r="D1412" s="159"/>
    </row>
    <row r="1413" spans="4:4" x14ac:dyDescent="0.25">
      <c r="D1413" s="159"/>
    </row>
    <row r="1414" spans="4:4" x14ac:dyDescent="0.25">
      <c r="D1414" s="159"/>
    </row>
    <row r="1415" spans="4:4" x14ac:dyDescent="0.25">
      <c r="D1415" s="159"/>
    </row>
    <row r="1416" spans="4:4" x14ac:dyDescent="0.25">
      <c r="D1416" s="159"/>
    </row>
    <row r="1417" spans="4:4" x14ac:dyDescent="0.25">
      <c r="D1417" s="159"/>
    </row>
    <row r="1418" spans="4:4" x14ac:dyDescent="0.25">
      <c r="D1418" s="159"/>
    </row>
    <row r="1419" spans="4:4" x14ac:dyDescent="0.25">
      <c r="D1419" s="159"/>
    </row>
    <row r="1420" spans="4:4" x14ac:dyDescent="0.25">
      <c r="D1420" s="159"/>
    </row>
    <row r="1421" spans="4:4" x14ac:dyDescent="0.25">
      <c r="D1421" s="159"/>
    </row>
    <row r="1422" spans="4:4" x14ac:dyDescent="0.25">
      <c r="D1422" s="159"/>
    </row>
    <row r="1423" spans="4:4" x14ac:dyDescent="0.25">
      <c r="D1423" s="159"/>
    </row>
    <row r="1424" spans="4:4" x14ac:dyDescent="0.25">
      <c r="D1424" s="159"/>
    </row>
    <row r="1425" spans="4:4" x14ac:dyDescent="0.25">
      <c r="D1425" s="159"/>
    </row>
    <row r="1426" spans="4:4" x14ac:dyDescent="0.25">
      <c r="D1426" s="159"/>
    </row>
    <row r="1427" spans="4:4" x14ac:dyDescent="0.25">
      <c r="D1427" s="159"/>
    </row>
    <row r="1428" spans="4:4" x14ac:dyDescent="0.25">
      <c r="D1428" s="159"/>
    </row>
    <row r="1429" spans="4:4" x14ac:dyDescent="0.25">
      <c r="D1429" s="159"/>
    </row>
    <row r="1430" spans="4:4" x14ac:dyDescent="0.25">
      <c r="D1430" s="159"/>
    </row>
    <row r="1431" spans="4:4" x14ac:dyDescent="0.25">
      <c r="D1431" s="159"/>
    </row>
    <row r="1432" spans="4:4" x14ac:dyDescent="0.25">
      <c r="D1432" s="159"/>
    </row>
    <row r="1433" spans="4:4" x14ac:dyDescent="0.25">
      <c r="D1433" s="159"/>
    </row>
    <row r="1434" spans="4:4" x14ac:dyDescent="0.25">
      <c r="D1434" s="159"/>
    </row>
    <row r="1435" spans="4:4" x14ac:dyDescent="0.25">
      <c r="D1435" s="159"/>
    </row>
    <row r="1436" spans="4:4" x14ac:dyDescent="0.25">
      <c r="D1436" s="159"/>
    </row>
    <row r="1437" spans="4:4" x14ac:dyDescent="0.25">
      <c r="D1437" s="159"/>
    </row>
    <row r="1438" spans="4:4" x14ac:dyDescent="0.25">
      <c r="D1438" s="159"/>
    </row>
    <row r="1439" spans="4:4" x14ac:dyDescent="0.25">
      <c r="D1439" s="159"/>
    </row>
    <row r="1440" spans="4:4" x14ac:dyDescent="0.25">
      <c r="D1440" s="159"/>
    </row>
    <row r="1441" spans="4:4" x14ac:dyDescent="0.25">
      <c r="D1441" s="159"/>
    </row>
    <row r="1442" spans="4:4" x14ac:dyDescent="0.25">
      <c r="D1442" s="159"/>
    </row>
    <row r="1443" spans="4:4" x14ac:dyDescent="0.25">
      <c r="D1443" s="159"/>
    </row>
    <row r="1444" spans="4:4" x14ac:dyDescent="0.25">
      <c r="D1444" s="159"/>
    </row>
    <row r="1445" spans="4:4" x14ac:dyDescent="0.25">
      <c r="D1445" s="159"/>
    </row>
    <row r="1446" spans="4:4" x14ac:dyDescent="0.25">
      <c r="D1446" s="159"/>
    </row>
    <row r="1447" spans="4:4" x14ac:dyDescent="0.25">
      <c r="D1447" s="159"/>
    </row>
    <row r="1448" spans="4:4" x14ac:dyDescent="0.25">
      <c r="D1448" s="159"/>
    </row>
    <row r="1449" spans="4:4" x14ac:dyDescent="0.25">
      <c r="D1449" s="159"/>
    </row>
    <row r="1450" spans="4:4" x14ac:dyDescent="0.25">
      <c r="D1450" s="159"/>
    </row>
    <row r="1451" spans="4:4" x14ac:dyDescent="0.25">
      <c r="D1451" s="159"/>
    </row>
    <row r="1452" spans="4:4" x14ac:dyDescent="0.25">
      <c r="D1452" s="159"/>
    </row>
    <row r="1453" spans="4:4" x14ac:dyDescent="0.25">
      <c r="D1453" s="159"/>
    </row>
    <row r="1454" spans="4:4" x14ac:dyDescent="0.25">
      <c r="D1454" s="159"/>
    </row>
    <row r="1455" spans="4:4" x14ac:dyDescent="0.25">
      <c r="D1455" s="159"/>
    </row>
    <row r="1456" spans="4:4" x14ac:dyDescent="0.25">
      <c r="D1456" s="159"/>
    </row>
    <row r="1457" spans="4:4" x14ac:dyDescent="0.25">
      <c r="D1457" s="159"/>
    </row>
    <row r="1458" spans="4:4" x14ac:dyDescent="0.25">
      <c r="D1458" s="159"/>
    </row>
    <row r="1459" spans="4:4" x14ac:dyDescent="0.25">
      <c r="D1459" s="159"/>
    </row>
    <row r="1460" spans="4:4" x14ac:dyDescent="0.25">
      <c r="D1460" s="159"/>
    </row>
    <row r="1461" spans="4:4" x14ac:dyDescent="0.25">
      <c r="D1461" s="159"/>
    </row>
    <row r="1462" spans="4:4" x14ac:dyDescent="0.25">
      <c r="D1462" s="159"/>
    </row>
    <row r="1463" spans="4:4" x14ac:dyDescent="0.25">
      <c r="D1463" s="159"/>
    </row>
    <row r="1464" spans="4:4" x14ac:dyDescent="0.25">
      <c r="D1464" s="159"/>
    </row>
    <row r="1465" spans="4:4" x14ac:dyDescent="0.25">
      <c r="D1465" s="159"/>
    </row>
    <row r="1466" spans="4:4" x14ac:dyDescent="0.25">
      <c r="D1466" s="159"/>
    </row>
    <row r="1467" spans="4:4" x14ac:dyDescent="0.25">
      <c r="D1467" s="159"/>
    </row>
    <row r="1468" spans="4:4" x14ac:dyDescent="0.25">
      <c r="D1468" s="159"/>
    </row>
    <row r="1469" spans="4:4" x14ac:dyDescent="0.25">
      <c r="D1469" s="159"/>
    </row>
    <row r="1470" spans="4:4" x14ac:dyDescent="0.25">
      <c r="D1470" s="159"/>
    </row>
    <row r="1471" spans="4:4" x14ac:dyDescent="0.25">
      <c r="D1471" s="159"/>
    </row>
    <row r="1472" spans="4:4" x14ac:dyDescent="0.25">
      <c r="D1472" s="159"/>
    </row>
    <row r="1473" spans="4:4" x14ac:dyDescent="0.25">
      <c r="D1473" s="159"/>
    </row>
    <row r="1474" spans="4:4" x14ac:dyDescent="0.25">
      <c r="D1474" s="159"/>
    </row>
    <row r="1475" spans="4:4" x14ac:dyDescent="0.25">
      <c r="D1475" s="159"/>
    </row>
    <row r="1476" spans="4:4" x14ac:dyDescent="0.25">
      <c r="D1476" s="159"/>
    </row>
    <row r="1477" spans="4:4" x14ac:dyDescent="0.25">
      <c r="D1477" s="159"/>
    </row>
    <row r="1478" spans="4:4" x14ac:dyDescent="0.25">
      <c r="D1478" s="159"/>
    </row>
    <row r="1479" spans="4:4" x14ac:dyDescent="0.25">
      <c r="D1479" s="159"/>
    </row>
    <row r="1480" spans="4:4" x14ac:dyDescent="0.25">
      <c r="D1480" s="159"/>
    </row>
    <row r="1481" spans="4:4" x14ac:dyDescent="0.25">
      <c r="D1481" s="159"/>
    </row>
    <row r="1482" spans="4:4" x14ac:dyDescent="0.25">
      <c r="D1482" s="159"/>
    </row>
    <row r="1483" spans="4:4" x14ac:dyDescent="0.25">
      <c r="D1483" s="159"/>
    </row>
    <row r="1484" spans="4:4" x14ac:dyDescent="0.25">
      <c r="D1484" s="159"/>
    </row>
    <row r="1485" spans="4:4" x14ac:dyDescent="0.25">
      <c r="D1485" s="159"/>
    </row>
    <row r="1486" spans="4:4" x14ac:dyDescent="0.25">
      <c r="D1486" s="159"/>
    </row>
    <row r="1487" spans="4:4" x14ac:dyDescent="0.25">
      <c r="D1487" s="159"/>
    </row>
    <row r="1488" spans="4:4" x14ac:dyDescent="0.25">
      <c r="D1488" s="159"/>
    </row>
    <row r="1489" spans="4:4" x14ac:dyDescent="0.25">
      <c r="D1489" s="159"/>
    </row>
    <row r="1490" spans="4:4" x14ac:dyDescent="0.25">
      <c r="D1490" s="159"/>
    </row>
    <row r="1491" spans="4:4" x14ac:dyDescent="0.25">
      <c r="D1491" s="159"/>
    </row>
    <row r="1492" spans="4:4" x14ac:dyDescent="0.25">
      <c r="D1492" s="159"/>
    </row>
    <row r="1493" spans="4:4" x14ac:dyDescent="0.25">
      <c r="D1493" s="159"/>
    </row>
    <row r="1494" spans="4:4" x14ac:dyDescent="0.25">
      <c r="D1494" s="159"/>
    </row>
    <row r="1495" spans="4:4" x14ac:dyDescent="0.25">
      <c r="D1495" s="159"/>
    </row>
    <row r="1496" spans="4:4" x14ac:dyDescent="0.25">
      <c r="D1496" s="159"/>
    </row>
    <row r="1497" spans="4:4" x14ac:dyDescent="0.25">
      <c r="D1497" s="159"/>
    </row>
    <row r="1498" spans="4:4" x14ac:dyDescent="0.25">
      <c r="D1498" s="159"/>
    </row>
    <row r="1499" spans="4:4" x14ac:dyDescent="0.25">
      <c r="D1499" s="159"/>
    </row>
    <row r="1500" spans="4:4" x14ac:dyDescent="0.25">
      <c r="D1500" s="159"/>
    </row>
    <row r="1501" spans="4:4" x14ac:dyDescent="0.25">
      <c r="D1501" s="159"/>
    </row>
    <row r="1502" spans="4:4" x14ac:dyDescent="0.25">
      <c r="D1502" s="159"/>
    </row>
    <row r="1503" spans="4:4" x14ac:dyDescent="0.25">
      <c r="D1503" s="159"/>
    </row>
    <row r="1504" spans="4:4" x14ac:dyDescent="0.25">
      <c r="D1504" s="159"/>
    </row>
    <row r="1505" spans="4:4" x14ac:dyDescent="0.25">
      <c r="D1505" s="159"/>
    </row>
    <row r="1506" spans="4:4" x14ac:dyDescent="0.25">
      <c r="D1506" s="159"/>
    </row>
    <row r="1507" spans="4:4" x14ac:dyDescent="0.25">
      <c r="D1507" s="159"/>
    </row>
    <row r="1508" spans="4:4" x14ac:dyDescent="0.25">
      <c r="D1508" s="159"/>
    </row>
    <row r="1509" spans="4:4" x14ac:dyDescent="0.25">
      <c r="D1509" s="159"/>
    </row>
    <row r="1510" spans="4:4" x14ac:dyDescent="0.25">
      <c r="D1510" s="159"/>
    </row>
    <row r="1511" spans="4:4" x14ac:dyDescent="0.25">
      <c r="D1511" s="159"/>
    </row>
    <row r="1512" spans="4:4" x14ac:dyDescent="0.25">
      <c r="D1512" s="159"/>
    </row>
    <row r="1513" spans="4:4" x14ac:dyDescent="0.25">
      <c r="D1513" s="159"/>
    </row>
    <row r="1514" spans="4:4" x14ac:dyDescent="0.25">
      <c r="D1514" s="159"/>
    </row>
    <row r="1515" spans="4:4" x14ac:dyDescent="0.25">
      <c r="D1515" s="159"/>
    </row>
    <row r="1516" spans="4:4" x14ac:dyDescent="0.25">
      <c r="D1516" s="159"/>
    </row>
    <row r="1517" spans="4:4" x14ac:dyDescent="0.25">
      <c r="D1517" s="159"/>
    </row>
    <row r="1518" spans="4:4" x14ac:dyDescent="0.25">
      <c r="D1518" s="159"/>
    </row>
    <row r="1519" spans="4:4" x14ac:dyDescent="0.25">
      <c r="D1519" s="159"/>
    </row>
    <row r="1520" spans="4:4" x14ac:dyDescent="0.25">
      <c r="D1520" s="159"/>
    </row>
    <row r="1521" spans="4:4" x14ac:dyDescent="0.25">
      <c r="D1521" s="159"/>
    </row>
    <row r="1522" spans="4:4" x14ac:dyDescent="0.25">
      <c r="D1522" s="159"/>
    </row>
    <row r="1523" spans="4:4" x14ac:dyDescent="0.25">
      <c r="D1523" s="159"/>
    </row>
    <row r="1524" spans="4:4" x14ac:dyDescent="0.25">
      <c r="D1524" s="159"/>
    </row>
    <row r="1525" spans="4:4" x14ac:dyDescent="0.25">
      <c r="D1525" s="159"/>
    </row>
    <row r="1526" spans="4:4" x14ac:dyDescent="0.25">
      <c r="D1526" s="159"/>
    </row>
    <row r="1527" spans="4:4" x14ac:dyDescent="0.25">
      <c r="D1527" s="159"/>
    </row>
    <row r="1528" spans="4:4" x14ac:dyDescent="0.25">
      <c r="D1528" s="159"/>
    </row>
    <row r="1529" spans="4:4" x14ac:dyDescent="0.25">
      <c r="D1529" s="159"/>
    </row>
    <row r="1530" spans="4:4" x14ac:dyDescent="0.25">
      <c r="D1530" s="159"/>
    </row>
    <row r="1531" spans="4:4" x14ac:dyDescent="0.25">
      <c r="D1531" s="159"/>
    </row>
    <row r="1532" spans="4:4" x14ac:dyDescent="0.25">
      <c r="D1532" s="159"/>
    </row>
    <row r="1533" spans="4:4" x14ac:dyDescent="0.25">
      <c r="D1533" s="159"/>
    </row>
    <row r="1534" spans="4:4" x14ac:dyDescent="0.25">
      <c r="D1534" s="159"/>
    </row>
    <row r="1535" spans="4:4" x14ac:dyDescent="0.25">
      <c r="D1535" s="159"/>
    </row>
    <row r="1536" spans="4:4" x14ac:dyDescent="0.25">
      <c r="D1536" s="159"/>
    </row>
    <row r="1537" spans="4:4" x14ac:dyDescent="0.25">
      <c r="D1537" s="159"/>
    </row>
    <row r="1538" spans="4:4" x14ac:dyDescent="0.25">
      <c r="D1538" s="159"/>
    </row>
    <row r="1539" spans="4:4" x14ac:dyDescent="0.25">
      <c r="D1539" s="159"/>
    </row>
    <row r="1540" spans="4:4" x14ac:dyDescent="0.25">
      <c r="D1540" s="159"/>
    </row>
    <row r="1541" spans="4:4" x14ac:dyDescent="0.25">
      <c r="D1541" s="159"/>
    </row>
    <row r="1542" spans="4:4" x14ac:dyDescent="0.25">
      <c r="D1542" s="159"/>
    </row>
    <row r="1543" spans="4:4" x14ac:dyDescent="0.25">
      <c r="D1543" s="159"/>
    </row>
    <row r="1544" spans="4:4" x14ac:dyDescent="0.25">
      <c r="D1544" s="159"/>
    </row>
    <row r="1545" spans="4:4" x14ac:dyDescent="0.25">
      <c r="D1545" s="159"/>
    </row>
    <row r="1546" spans="4:4" x14ac:dyDescent="0.25">
      <c r="D1546" s="159"/>
    </row>
    <row r="1547" spans="4:4" x14ac:dyDescent="0.25">
      <c r="D1547" s="159"/>
    </row>
    <row r="1548" spans="4:4" x14ac:dyDescent="0.25">
      <c r="D1548" s="159"/>
    </row>
    <row r="1549" spans="4:4" x14ac:dyDescent="0.25">
      <c r="D1549" s="159"/>
    </row>
    <row r="1550" spans="4:4" x14ac:dyDescent="0.25">
      <c r="D1550" s="159"/>
    </row>
    <row r="1551" spans="4:4" x14ac:dyDescent="0.25">
      <c r="D1551" s="159"/>
    </row>
    <row r="1552" spans="4:4" x14ac:dyDescent="0.25">
      <c r="D1552" s="159"/>
    </row>
    <row r="1553" spans="4:4" x14ac:dyDescent="0.25">
      <c r="D1553" s="159"/>
    </row>
    <row r="1554" spans="4:4" x14ac:dyDescent="0.25">
      <c r="D1554" s="159"/>
    </row>
    <row r="1555" spans="4:4" x14ac:dyDescent="0.25">
      <c r="D1555" s="159"/>
    </row>
    <row r="1556" spans="4:4" x14ac:dyDescent="0.25">
      <c r="D1556" s="159"/>
    </row>
    <row r="1557" spans="4:4" x14ac:dyDescent="0.25">
      <c r="D1557" s="159"/>
    </row>
    <row r="1558" spans="4:4" x14ac:dyDescent="0.25">
      <c r="D1558" s="159"/>
    </row>
    <row r="1559" spans="4:4" x14ac:dyDescent="0.25">
      <c r="D1559" s="159"/>
    </row>
    <row r="1560" spans="4:4" x14ac:dyDescent="0.25">
      <c r="D1560" s="159"/>
    </row>
    <row r="1561" spans="4:4" x14ac:dyDescent="0.25">
      <c r="D1561" s="159"/>
    </row>
    <row r="1562" spans="4:4" x14ac:dyDescent="0.25">
      <c r="D1562" s="159"/>
    </row>
    <row r="1563" spans="4:4" x14ac:dyDescent="0.25">
      <c r="D1563" s="159"/>
    </row>
    <row r="1564" spans="4:4" x14ac:dyDescent="0.25">
      <c r="D1564" s="159"/>
    </row>
    <row r="1565" spans="4:4" x14ac:dyDescent="0.25">
      <c r="D1565" s="159"/>
    </row>
    <row r="1566" spans="4:4" x14ac:dyDescent="0.25">
      <c r="D1566" s="159"/>
    </row>
    <row r="1567" spans="4:4" x14ac:dyDescent="0.25">
      <c r="D1567" s="159"/>
    </row>
    <row r="1568" spans="4:4" x14ac:dyDescent="0.25">
      <c r="D1568" s="159"/>
    </row>
    <row r="1569" spans="4:4" x14ac:dyDescent="0.25">
      <c r="D1569" s="159"/>
    </row>
    <row r="1570" spans="4:4" x14ac:dyDescent="0.25">
      <c r="D1570" s="159"/>
    </row>
    <row r="1571" spans="4:4" x14ac:dyDescent="0.25">
      <c r="D1571" s="159"/>
    </row>
    <row r="1572" spans="4:4" x14ac:dyDescent="0.25">
      <c r="D1572" s="159"/>
    </row>
    <row r="1573" spans="4:4" x14ac:dyDescent="0.25">
      <c r="D1573" s="159"/>
    </row>
    <row r="1574" spans="4:4" x14ac:dyDescent="0.25">
      <c r="D1574" s="159"/>
    </row>
    <row r="1575" spans="4:4" x14ac:dyDescent="0.25">
      <c r="D1575" s="159"/>
    </row>
    <row r="1576" spans="4:4" x14ac:dyDescent="0.25">
      <c r="D1576" s="159"/>
    </row>
    <row r="1577" spans="4:4" x14ac:dyDescent="0.25">
      <c r="D1577" s="159"/>
    </row>
    <row r="1578" spans="4:4" x14ac:dyDescent="0.25">
      <c r="D1578" s="159"/>
    </row>
    <row r="1579" spans="4:4" x14ac:dyDescent="0.25">
      <c r="D1579" s="159"/>
    </row>
    <row r="1580" spans="4:4" x14ac:dyDescent="0.25">
      <c r="D1580" s="159"/>
    </row>
    <row r="1581" spans="4:4" x14ac:dyDescent="0.25">
      <c r="D1581" s="159"/>
    </row>
    <row r="1582" spans="4:4" x14ac:dyDescent="0.25">
      <c r="D1582" s="159"/>
    </row>
    <row r="1583" spans="4:4" x14ac:dyDescent="0.25">
      <c r="D1583" s="159"/>
    </row>
    <row r="1584" spans="4:4" x14ac:dyDescent="0.25">
      <c r="D1584" s="159"/>
    </row>
    <row r="1585" spans="4:4" x14ac:dyDescent="0.25">
      <c r="D1585" s="159"/>
    </row>
    <row r="1586" spans="4:4" x14ac:dyDescent="0.25">
      <c r="D1586" s="159"/>
    </row>
    <row r="1587" spans="4:4" x14ac:dyDescent="0.25">
      <c r="D1587" s="159"/>
    </row>
    <row r="1588" spans="4:4" x14ac:dyDescent="0.25">
      <c r="D1588" s="159"/>
    </row>
    <row r="1589" spans="4:4" x14ac:dyDescent="0.25">
      <c r="D1589" s="159"/>
    </row>
    <row r="1590" spans="4:4" x14ac:dyDescent="0.25">
      <c r="D1590" s="159"/>
    </row>
    <row r="1591" spans="4:4" x14ac:dyDescent="0.25">
      <c r="D1591" s="159"/>
    </row>
    <row r="1592" spans="4:4" x14ac:dyDescent="0.25">
      <c r="D1592" s="159"/>
    </row>
    <row r="1593" spans="4:4" x14ac:dyDescent="0.25">
      <c r="D1593" s="159"/>
    </row>
    <row r="1594" spans="4:4" x14ac:dyDescent="0.25">
      <c r="D1594" s="159"/>
    </row>
    <row r="1595" spans="4:4" x14ac:dyDescent="0.25">
      <c r="D1595" s="159"/>
    </row>
    <row r="1596" spans="4:4" x14ac:dyDescent="0.25">
      <c r="D1596" s="159"/>
    </row>
    <row r="1597" spans="4:4" x14ac:dyDescent="0.25">
      <c r="D1597" s="159"/>
    </row>
    <row r="1598" spans="4:4" x14ac:dyDescent="0.25">
      <c r="D1598" s="159"/>
    </row>
    <row r="1599" spans="4:4" x14ac:dyDescent="0.25">
      <c r="D1599" s="159"/>
    </row>
    <row r="1600" spans="4:4" x14ac:dyDescent="0.25">
      <c r="D1600" s="159"/>
    </row>
    <row r="1601" spans="4:4" x14ac:dyDescent="0.25">
      <c r="D1601" s="159"/>
    </row>
    <row r="1602" spans="4:4" x14ac:dyDescent="0.25">
      <c r="D1602" s="159"/>
    </row>
    <row r="1603" spans="4:4" x14ac:dyDescent="0.25">
      <c r="D1603" s="159"/>
    </row>
    <row r="1604" spans="4:4" x14ac:dyDescent="0.25">
      <c r="D1604" s="159"/>
    </row>
    <row r="1605" spans="4:4" x14ac:dyDescent="0.25">
      <c r="D1605" s="159"/>
    </row>
    <row r="1606" spans="4:4" x14ac:dyDescent="0.25">
      <c r="D1606" s="159"/>
    </row>
    <row r="1607" spans="4:4" x14ac:dyDescent="0.25">
      <c r="D1607" s="159"/>
    </row>
    <row r="1608" spans="4:4" x14ac:dyDescent="0.25">
      <c r="D1608" s="159"/>
    </row>
    <row r="1609" spans="4:4" x14ac:dyDescent="0.25">
      <c r="D1609" s="159"/>
    </row>
    <row r="1610" spans="4:4" x14ac:dyDescent="0.25">
      <c r="D1610" s="159"/>
    </row>
    <row r="1611" spans="4:4" x14ac:dyDescent="0.25">
      <c r="D1611" s="159"/>
    </row>
    <row r="1612" spans="4:4" x14ac:dyDescent="0.25">
      <c r="D1612" s="159"/>
    </row>
    <row r="1613" spans="4:4" x14ac:dyDescent="0.25">
      <c r="D1613" s="159"/>
    </row>
    <row r="1614" spans="4:4" x14ac:dyDescent="0.25">
      <c r="D1614" s="159"/>
    </row>
    <row r="1615" spans="4:4" x14ac:dyDescent="0.25">
      <c r="D1615" s="159"/>
    </row>
    <row r="1616" spans="4:4" x14ac:dyDescent="0.25">
      <c r="D1616" s="159"/>
    </row>
    <row r="1617" spans="4:4" x14ac:dyDescent="0.25">
      <c r="D1617" s="159"/>
    </row>
    <row r="1618" spans="4:4" x14ac:dyDescent="0.25">
      <c r="D1618" s="159"/>
    </row>
    <row r="1619" spans="4:4" x14ac:dyDescent="0.25">
      <c r="D1619" s="159"/>
    </row>
    <row r="1620" spans="4:4" x14ac:dyDescent="0.25">
      <c r="D1620" s="159"/>
    </row>
    <row r="1621" spans="4:4" x14ac:dyDescent="0.25">
      <c r="D1621" s="159"/>
    </row>
    <row r="1622" spans="4:4" x14ac:dyDescent="0.25">
      <c r="D1622" s="159"/>
    </row>
    <row r="1623" spans="4:4" x14ac:dyDescent="0.25">
      <c r="D1623" s="159"/>
    </row>
    <row r="1624" spans="4:4" x14ac:dyDescent="0.25">
      <c r="D1624" s="159"/>
    </row>
    <row r="1625" spans="4:4" x14ac:dyDescent="0.25">
      <c r="D1625" s="159"/>
    </row>
    <row r="1626" spans="4:4" x14ac:dyDescent="0.25">
      <c r="D1626" s="159"/>
    </row>
    <row r="1627" spans="4:4" x14ac:dyDescent="0.25">
      <c r="D1627" s="159"/>
    </row>
    <row r="1628" spans="4:4" x14ac:dyDescent="0.25">
      <c r="D1628" s="159"/>
    </row>
    <row r="1629" spans="4:4" x14ac:dyDescent="0.25">
      <c r="D1629" s="159"/>
    </row>
    <row r="1630" spans="4:4" x14ac:dyDescent="0.25">
      <c r="D1630" s="159"/>
    </row>
    <row r="1631" spans="4:4" x14ac:dyDescent="0.25">
      <c r="D1631" s="159"/>
    </row>
    <row r="1632" spans="4:4" x14ac:dyDescent="0.25">
      <c r="D1632" s="159"/>
    </row>
    <row r="1633" spans="4:4" x14ac:dyDescent="0.25">
      <c r="D1633" s="159"/>
    </row>
    <row r="1634" spans="4:4" x14ac:dyDescent="0.25">
      <c r="D1634" s="159"/>
    </row>
    <row r="1635" spans="4:4" x14ac:dyDescent="0.25">
      <c r="D1635" s="159"/>
    </row>
    <row r="1636" spans="4:4" x14ac:dyDescent="0.25">
      <c r="D1636" s="159"/>
    </row>
    <row r="1637" spans="4:4" x14ac:dyDescent="0.25">
      <c r="D1637" s="159"/>
    </row>
    <row r="1638" spans="4:4" x14ac:dyDescent="0.25">
      <c r="D1638" s="159"/>
    </row>
    <row r="1639" spans="4:4" x14ac:dyDescent="0.25">
      <c r="D1639" s="159"/>
    </row>
    <row r="1640" spans="4:4" x14ac:dyDescent="0.25">
      <c r="D1640" s="159"/>
    </row>
    <row r="1641" spans="4:4" x14ac:dyDescent="0.25">
      <c r="D1641" s="159"/>
    </row>
    <row r="1642" spans="4:4" x14ac:dyDescent="0.25">
      <c r="D1642" s="159"/>
    </row>
    <row r="1643" spans="4:4" x14ac:dyDescent="0.25">
      <c r="D1643" s="159"/>
    </row>
    <row r="1644" spans="4:4" x14ac:dyDescent="0.25">
      <c r="D1644" s="159"/>
    </row>
    <row r="1645" spans="4:4" x14ac:dyDescent="0.25">
      <c r="D1645" s="159"/>
    </row>
    <row r="1646" spans="4:4" x14ac:dyDescent="0.25">
      <c r="D1646" s="159"/>
    </row>
    <row r="1647" spans="4:4" x14ac:dyDescent="0.25">
      <c r="D1647" s="159"/>
    </row>
    <row r="1648" spans="4:4" x14ac:dyDescent="0.25">
      <c r="D1648" s="159"/>
    </row>
    <row r="1649" spans="4:4" x14ac:dyDescent="0.25">
      <c r="D1649" s="159"/>
    </row>
    <row r="1650" spans="4:4" x14ac:dyDescent="0.25">
      <c r="D1650" s="159"/>
    </row>
    <row r="1651" spans="4:4" x14ac:dyDescent="0.25">
      <c r="D1651" s="159"/>
    </row>
    <row r="1652" spans="4:4" x14ac:dyDescent="0.25">
      <c r="D1652" s="159"/>
    </row>
    <row r="1653" spans="4:4" x14ac:dyDescent="0.25">
      <c r="D1653" s="159"/>
    </row>
    <row r="1654" spans="4:4" x14ac:dyDescent="0.25">
      <c r="D1654" s="159"/>
    </row>
    <row r="1655" spans="4:4" x14ac:dyDescent="0.25">
      <c r="D1655" s="159"/>
    </row>
    <row r="1656" spans="4:4" x14ac:dyDescent="0.25">
      <c r="D1656" s="159"/>
    </row>
    <row r="1657" spans="4:4" x14ac:dyDescent="0.25">
      <c r="D1657" s="159"/>
    </row>
    <row r="1658" spans="4:4" x14ac:dyDescent="0.25">
      <c r="D1658" s="159"/>
    </row>
    <row r="1659" spans="4:4" x14ac:dyDescent="0.25">
      <c r="D1659" s="159"/>
    </row>
    <row r="1660" spans="4:4" x14ac:dyDescent="0.25">
      <c r="D1660" s="159"/>
    </row>
    <row r="1661" spans="4:4" x14ac:dyDescent="0.25">
      <c r="D1661" s="159"/>
    </row>
    <row r="1662" spans="4:4" x14ac:dyDescent="0.25">
      <c r="D1662" s="159"/>
    </row>
    <row r="1663" spans="4:4" x14ac:dyDescent="0.25">
      <c r="D1663" s="159"/>
    </row>
    <row r="1664" spans="4:4" x14ac:dyDescent="0.25">
      <c r="D1664" s="159"/>
    </row>
    <row r="1665" spans="4:4" x14ac:dyDescent="0.25">
      <c r="D1665" s="159"/>
    </row>
    <row r="1666" spans="4:4" x14ac:dyDescent="0.25">
      <c r="D1666" s="159"/>
    </row>
    <row r="1667" spans="4:4" x14ac:dyDescent="0.25">
      <c r="D1667" s="159"/>
    </row>
    <row r="1668" spans="4:4" x14ac:dyDescent="0.25">
      <c r="D1668" s="159"/>
    </row>
    <row r="1669" spans="4:4" x14ac:dyDescent="0.25">
      <c r="D1669" s="159"/>
    </row>
    <row r="1670" spans="4:4" x14ac:dyDescent="0.25">
      <c r="D1670" s="159"/>
    </row>
    <row r="1671" spans="4:4" x14ac:dyDescent="0.25">
      <c r="D1671" s="159"/>
    </row>
    <row r="1672" spans="4:4" x14ac:dyDescent="0.25">
      <c r="D1672" s="159"/>
    </row>
    <row r="1673" spans="4:4" x14ac:dyDescent="0.25">
      <c r="D1673" s="159"/>
    </row>
    <row r="1674" spans="4:4" x14ac:dyDescent="0.25">
      <c r="D1674" s="159"/>
    </row>
    <row r="1675" spans="4:4" x14ac:dyDescent="0.25">
      <c r="D1675" s="159"/>
    </row>
    <row r="1676" spans="4:4" x14ac:dyDescent="0.25">
      <c r="D1676" s="159"/>
    </row>
    <row r="1677" spans="4:4" x14ac:dyDescent="0.25">
      <c r="D1677" s="159"/>
    </row>
    <row r="1678" spans="4:4" x14ac:dyDescent="0.25">
      <c r="D1678" s="159"/>
    </row>
    <row r="1679" spans="4:4" x14ac:dyDescent="0.25">
      <c r="D1679" s="159"/>
    </row>
    <row r="1680" spans="4:4" x14ac:dyDescent="0.25">
      <c r="D1680" s="159"/>
    </row>
    <row r="1681" spans="4:4" x14ac:dyDescent="0.25">
      <c r="D1681" s="159"/>
    </row>
    <row r="1682" spans="4:4" x14ac:dyDescent="0.25">
      <c r="D1682" s="159"/>
    </row>
    <row r="1683" spans="4:4" x14ac:dyDescent="0.25">
      <c r="D1683" s="159"/>
    </row>
    <row r="1684" spans="4:4" x14ac:dyDescent="0.25">
      <c r="D1684" s="159"/>
    </row>
    <row r="1685" spans="4:4" x14ac:dyDescent="0.25">
      <c r="D1685" s="159"/>
    </row>
    <row r="1686" spans="4:4" x14ac:dyDescent="0.25">
      <c r="D1686" s="159"/>
    </row>
    <row r="1687" spans="4:4" x14ac:dyDescent="0.25">
      <c r="D1687" s="159"/>
    </row>
    <row r="1688" spans="4:4" x14ac:dyDescent="0.25">
      <c r="D1688" s="159"/>
    </row>
    <row r="1689" spans="4:4" x14ac:dyDescent="0.25">
      <c r="D1689" s="159"/>
    </row>
    <row r="1690" spans="4:4" x14ac:dyDescent="0.25">
      <c r="D1690" s="159"/>
    </row>
    <row r="1691" spans="4:4" x14ac:dyDescent="0.25">
      <c r="D1691" s="159"/>
    </row>
    <row r="1692" spans="4:4" x14ac:dyDescent="0.25">
      <c r="D1692" s="159"/>
    </row>
    <row r="1693" spans="4:4" x14ac:dyDescent="0.25">
      <c r="D1693" s="159"/>
    </row>
    <row r="1694" spans="4:4" x14ac:dyDescent="0.25">
      <c r="D1694" s="159"/>
    </row>
    <row r="1695" spans="4:4" x14ac:dyDescent="0.25">
      <c r="D1695" s="159"/>
    </row>
    <row r="1696" spans="4:4" x14ac:dyDescent="0.25">
      <c r="D1696" s="159"/>
    </row>
    <row r="1697" spans="4:4" x14ac:dyDescent="0.25">
      <c r="D1697" s="159"/>
    </row>
    <row r="1698" spans="4:4" x14ac:dyDescent="0.25">
      <c r="D1698" s="159"/>
    </row>
    <row r="1699" spans="4:4" x14ac:dyDescent="0.25">
      <c r="D1699" s="159"/>
    </row>
    <row r="1700" spans="4:4" x14ac:dyDescent="0.25">
      <c r="D1700" s="159"/>
    </row>
    <row r="1701" spans="4:4" x14ac:dyDescent="0.25">
      <c r="D1701" s="159"/>
    </row>
    <row r="1702" spans="4:4" x14ac:dyDescent="0.25">
      <c r="D1702" s="159"/>
    </row>
    <row r="1703" spans="4:4" x14ac:dyDescent="0.25">
      <c r="D1703" s="159"/>
    </row>
    <row r="1704" spans="4:4" x14ac:dyDescent="0.25">
      <c r="D1704" s="159"/>
    </row>
    <row r="1705" spans="4:4" x14ac:dyDescent="0.25">
      <c r="D1705" s="159"/>
    </row>
    <row r="1706" spans="4:4" x14ac:dyDescent="0.25">
      <c r="D1706" s="159"/>
    </row>
    <row r="1707" spans="4:4" x14ac:dyDescent="0.25">
      <c r="D1707" s="159"/>
    </row>
    <row r="1708" spans="4:4" x14ac:dyDescent="0.25">
      <c r="D1708" s="159"/>
    </row>
    <row r="1709" spans="4:4" x14ac:dyDescent="0.25">
      <c r="D1709" s="159"/>
    </row>
    <row r="1710" spans="4:4" x14ac:dyDescent="0.25">
      <c r="D1710" s="159"/>
    </row>
    <row r="1711" spans="4:4" x14ac:dyDescent="0.25">
      <c r="D1711" s="159"/>
    </row>
    <row r="1712" spans="4:4" x14ac:dyDescent="0.25">
      <c r="D1712" s="159"/>
    </row>
    <row r="1713" spans="4:4" x14ac:dyDescent="0.25">
      <c r="D1713" s="159"/>
    </row>
    <row r="1714" spans="4:4" x14ac:dyDescent="0.25">
      <c r="D1714" s="159"/>
    </row>
    <row r="1715" spans="4:4" x14ac:dyDescent="0.25">
      <c r="D1715" s="159"/>
    </row>
    <row r="1716" spans="4:4" x14ac:dyDescent="0.25">
      <c r="D1716" s="159"/>
    </row>
    <row r="1717" spans="4:4" x14ac:dyDescent="0.25">
      <c r="D1717" s="159"/>
    </row>
    <row r="1718" spans="4:4" x14ac:dyDescent="0.25">
      <c r="D1718" s="159"/>
    </row>
    <row r="1719" spans="4:4" x14ac:dyDescent="0.25">
      <c r="D1719" s="159"/>
    </row>
    <row r="1720" spans="4:4" x14ac:dyDescent="0.25">
      <c r="D1720" s="159"/>
    </row>
    <row r="1721" spans="4:4" x14ac:dyDescent="0.25">
      <c r="D1721" s="159"/>
    </row>
    <row r="1722" spans="4:4" x14ac:dyDescent="0.25">
      <c r="D1722" s="159"/>
    </row>
    <row r="1723" spans="4:4" x14ac:dyDescent="0.25">
      <c r="D1723" s="159"/>
    </row>
    <row r="1724" spans="4:4" x14ac:dyDescent="0.25">
      <c r="D1724" s="159"/>
    </row>
    <row r="1725" spans="4:4" x14ac:dyDescent="0.25">
      <c r="D1725" s="159"/>
    </row>
    <row r="1726" spans="4:4" x14ac:dyDescent="0.25">
      <c r="D1726" s="159"/>
    </row>
    <row r="1727" spans="4:4" x14ac:dyDescent="0.25">
      <c r="D1727" s="159"/>
    </row>
    <row r="1728" spans="4:4" x14ac:dyDescent="0.25">
      <c r="D1728" s="159"/>
    </row>
    <row r="1729" spans="4:4" x14ac:dyDescent="0.25">
      <c r="D1729" s="159"/>
    </row>
    <row r="1730" spans="4:4" x14ac:dyDescent="0.25">
      <c r="D1730" s="159"/>
    </row>
    <row r="1731" spans="4:4" x14ac:dyDescent="0.25">
      <c r="D1731" s="159"/>
    </row>
    <row r="1732" spans="4:4" x14ac:dyDescent="0.25">
      <c r="D1732" s="159"/>
    </row>
    <row r="1733" spans="4:4" x14ac:dyDescent="0.25">
      <c r="D1733" s="159"/>
    </row>
    <row r="1734" spans="4:4" x14ac:dyDescent="0.25">
      <c r="D1734" s="159"/>
    </row>
    <row r="1735" spans="4:4" x14ac:dyDescent="0.25">
      <c r="D1735" s="159"/>
    </row>
    <row r="1736" spans="4:4" x14ac:dyDescent="0.25">
      <c r="D1736" s="159"/>
    </row>
    <row r="1737" spans="4:4" x14ac:dyDescent="0.25">
      <c r="D1737" s="159"/>
    </row>
    <row r="1738" spans="4:4" x14ac:dyDescent="0.25">
      <c r="D1738" s="159"/>
    </row>
    <row r="1739" spans="4:4" x14ac:dyDescent="0.25">
      <c r="D1739" s="159"/>
    </row>
    <row r="1740" spans="4:4" x14ac:dyDescent="0.25">
      <c r="D1740" s="159"/>
    </row>
    <row r="1741" spans="4:4" x14ac:dyDescent="0.25">
      <c r="D1741" s="159"/>
    </row>
    <row r="1742" spans="4:4" x14ac:dyDescent="0.25">
      <c r="D1742" s="159"/>
    </row>
    <row r="1743" spans="4:4" x14ac:dyDescent="0.25">
      <c r="D1743" s="159"/>
    </row>
    <row r="1744" spans="4:4" x14ac:dyDescent="0.25">
      <c r="D1744" s="159"/>
    </row>
    <row r="1745" spans="4:4" x14ac:dyDescent="0.25">
      <c r="D1745" s="159"/>
    </row>
    <row r="1746" spans="4:4" x14ac:dyDescent="0.25">
      <c r="D1746" s="159"/>
    </row>
    <row r="1747" spans="4:4" x14ac:dyDescent="0.25">
      <c r="D1747" s="159"/>
    </row>
    <row r="1748" spans="4:4" x14ac:dyDescent="0.25">
      <c r="D1748" s="159"/>
    </row>
    <row r="1749" spans="4:4" x14ac:dyDescent="0.25">
      <c r="D1749" s="159"/>
    </row>
    <row r="1750" spans="4:4" x14ac:dyDescent="0.25">
      <c r="D1750" s="159"/>
    </row>
    <row r="1751" spans="4:4" x14ac:dyDescent="0.25">
      <c r="D1751" s="159"/>
    </row>
    <row r="1752" spans="4:4" x14ac:dyDescent="0.25">
      <c r="D1752" s="159"/>
    </row>
    <row r="1753" spans="4:4" x14ac:dyDescent="0.25">
      <c r="D1753" s="159"/>
    </row>
    <row r="1754" spans="4:4" x14ac:dyDescent="0.25">
      <c r="D1754" s="159"/>
    </row>
    <row r="1755" spans="4:4" x14ac:dyDescent="0.25">
      <c r="D1755" s="159"/>
    </row>
    <row r="1756" spans="4:4" x14ac:dyDescent="0.25">
      <c r="D1756" s="159"/>
    </row>
    <row r="1757" spans="4:4" x14ac:dyDescent="0.25">
      <c r="D1757" s="159"/>
    </row>
    <row r="1758" spans="4:4" x14ac:dyDescent="0.25">
      <c r="D1758" s="159"/>
    </row>
    <row r="1759" spans="4:4" x14ac:dyDescent="0.25">
      <c r="D1759" s="159"/>
    </row>
    <row r="1760" spans="4:4" x14ac:dyDescent="0.25">
      <c r="D1760" s="159"/>
    </row>
    <row r="1761" spans="4:4" x14ac:dyDescent="0.25">
      <c r="D1761" s="159"/>
    </row>
    <row r="1762" spans="4:4" x14ac:dyDescent="0.25">
      <c r="D1762" s="159"/>
    </row>
    <row r="1763" spans="4:4" x14ac:dyDescent="0.25">
      <c r="D1763" s="159"/>
    </row>
    <row r="1764" spans="4:4" x14ac:dyDescent="0.25">
      <c r="D1764" s="159"/>
    </row>
    <row r="1765" spans="4:4" x14ac:dyDescent="0.25">
      <c r="D1765" s="159"/>
    </row>
    <row r="1766" spans="4:4" x14ac:dyDescent="0.25">
      <c r="D1766" s="159"/>
    </row>
    <row r="1767" spans="4:4" x14ac:dyDescent="0.25">
      <c r="D1767" s="159"/>
    </row>
    <row r="1768" spans="4:4" x14ac:dyDescent="0.25">
      <c r="D1768" s="159"/>
    </row>
    <row r="1769" spans="4:4" x14ac:dyDescent="0.25">
      <c r="D1769" s="159"/>
    </row>
    <row r="1770" spans="4:4" x14ac:dyDescent="0.25">
      <c r="D1770" s="159"/>
    </row>
    <row r="1771" spans="4:4" x14ac:dyDescent="0.25">
      <c r="D1771" s="159"/>
    </row>
    <row r="1772" spans="4:4" x14ac:dyDescent="0.25">
      <c r="D1772" s="159"/>
    </row>
    <row r="1773" spans="4:4" x14ac:dyDescent="0.25">
      <c r="D1773" s="159"/>
    </row>
    <row r="1774" spans="4:4" x14ac:dyDescent="0.25">
      <c r="D1774" s="159"/>
    </row>
    <row r="1775" spans="4:4" x14ac:dyDescent="0.25">
      <c r="D1775" s="159"/>
    </row>
    <row r="1776" spans="4:4" x14ac:dyDescent="0.25">
      <c r="D1776" s="159"/>
    </row>
    <row r="1777" spans="4:4" x14ac:dyDescent="0.25">
      <c r="D1777" s="159"/>
    </row>
    <row r="1778" spans="4:4" x14ac:dyDescent="0.25">
      <c r="D1778" s="159"/>
    </row>
    <row r="1779" spans="4:4" x14ac:dyDescent="0.25">
      <c r="D1779" s="159"/>
    </row>
    <row r="1780" spans="4:4" x14ac:dyDescent="0.25">
      <c r="D1780" s="159"/>
    </row>
    <row r="1781" spans="4:4" x14ac:dyDescent="0.25">
      <c r="D1781" s="159"/>
    </row>
    <row r="1782" spans="4:4" x14ac:dyDescent="0.25">
      <c r="D1782" s="159"/>
    </row>
    <row r="1783" spans="4:4" x14ac:dyDescent="0.25">
      <c r="D1783" s="159"/>
    </row>
    <row r="1784" spans="4:4" x14ac:dyDescent="0.25">
      <c r="D1784" s="159"/>
    </row>
    <row r="1785" spans="4:4" x14ac:dyDescent="0.25">
      <c r="D1785" s="159"/>
    </row>
    <row r="1786" spans="4:4" x14ac:dyDescent="0.25">
      <c r="D1786" s="159"/>
    </row>
    <row r="1787" spans="4:4" x14ac:dyDescent="0.25">
      <c r="D1787" s="159"/>
    </row>
    <row r="1788" spans="4:4" x14ac:dyDescent="0.25">
      <c r="D1788" s="159"/>
    </row>
    <row r="1789" spans="4:4" x14ac:dyDescent="0.25">
      <c r="D1789" s="159"/>
    </row>
    <row r="1790" spans="4:4" x14ac:dyDescent="0.25">
      <c r="D1790" s="159"/>
    </row>
    <row r="1791" spans="4:4" x14ac:dyDescent="0.25">
      <c r="D1791" s="159"/>
    </row>
    <row r="1792" spans="4:4" x14ac:dyDescent="0.25">
      <c r="D1792" s="159"/>
    </row>
    <row r="1793" spans="4:4" x14ac:dyDescent="0.25">
      <c r="D1793" s="159"/>
    </row>
    <row r="1794" spans="4:4" x14ac:dyDescent="0.25">
      <c r="D1794" s="159"/>
    </row>
    <row r="1795" spans="4:4" x14ac:dyDescent="0.25">
      <c r="D1795" s="159"/>
    </row>
    <row r="1796" spans="4:4" x14ac:dyDescent="0.25">
      <c r="D1796" s="159"/>
    </row>
    <row r="1797" spans="4:4" x14ac:dyDescent="0.25">
      <c r="D1797" s="159"/>
    </row>
    <row r="1798" spans="4:4" x14ac:dyDescent="0.25">
      <c r="D1798" s="159"/>
    </row>
    <row r="1799" spans="4:4" x14ac:dyDescent="0.25">
      <c r="D1799" s="159"/>
    </row>
    <row r="1800" spans="4:4" x14ac:dyDescent="0.25">
      <c r="D1800" s="159"/>
    </row>
    <row r="1801" spans="4:4" x14ac:dyDescent="0.25">
      <c r="D1801" s="159"/>
    </row>
    <row r="1802" spans="4:4" x14ac:dyDescent="0.25">
      <c r="D1802" s="159"/>
    </row>
    <row r="1803" spans="4:4" x14ac:dyDescent="0.25">
      <c r="D1803" s="159"/>
    </row>
    <row r="1804" spans="4:4" x14ac:dyDescent="0.25">
      <c r="D1804" s="159"/>
    </row>
    <row r="1805" spans="4:4" x14ac:dyDescent="0.25">
      <c r="D1805" s="159"/>
    </row>
    <row r="1806" spans="4:4" x14ac:dyDescent="0.25">
      <c r="D1806" s="159"/>
    </row>
    <row r="1807" spans="4:4" x14ac:dyDescent="0.25">
      <c r="D1807" s="159"/>
    </row>
    <row r="1808" spans="4:4" x14ac:dyDescent="0.25">
      <c r="D1808" s="159"/>
    </row>
    <row r="1809" spans="4:4" x14ac:dyDescent="0.25">
      <c r="D1809" s="159"/>
    </row>
    <row r="1810" spans="4:4" x14ac:dyDescent="0.25">
      <c r="D1810" s="159"/>
    </row>
    <row r="1811" spans="4:4" x14ac:dyDescent="0.25">
      <c r="D1811" s="159"/>
    </row>
    <row r="1812" spans="4:4" x14ac:dyDescent="0.25">
      <c r="D1812" s="159"/>
    </row>
    <row r="1813" spans="4:4" x14ac:dyDescent="0.25">
      <c r="D1813" s="159"/>
    </row>
    <row r="1814" spans="4:4" x14ac:dyDescent="0.25">
      <c r="D1814" s="159"/>
    </row>
    <row r="1815" spans="4:4" x14ac:dyDescent="0.25">
      <c r="D1815" s="159"/>
    </row>
    <row r="1816" spans="4:4" x14ac:dyDescent="0.25">
      <c r="D1816" s="159"/>
    </row>
    <row r="1817" spans="4:4" x14ac:dyDescent="0.25">
      <c r="D1817" s="159"/>
    </row>
    <row r="1818" spans="4:4" x14ac:dyDescent="0.25">
      <c r="D1818" s="159"/>
    </row>
    <row r="1819" spans="4:4" x14ac:dyDescent="0.25">
      <c r="D1819" s="159"/>
    </row>
    <row r="1820" spans="4:4" x14ac:dyDescent="0.25">
      <c r="D1820" s="159"/>
    </row>
    <row r="1821" spans="4:4" x14ac:dyDescent="0.25">
      <c r="D1821" s="159"/>
    </row>
    <row r="1822" spans="4:4" x14ac:dyDescent="0.25">
      <c r="D1822" s="159"/>
    </row>
    <row r="1823" spans="4:4" x14ac:dyDescent="0.25">
      <c r="D1823" s="159"/>
    </row>
    <row r="1824" spans="4:4" x14ac:dyDescent="0.25">
      <c r="D1824" s="159"/>
    </row>
    <row r="1825" spans="4:4" x14ac:dyDescent="0.25">
      <c r="D1825" s="159"/>
    </row>
    <row r="1826" spans="4:4" x14ac:dyDescent="0.25">
      <c r="D1826" s="159"/>
    </row>
    <row r="1827" spans="4:4" x14ac:dyDescent="0.25">
      <c r="D1827" s="159"/>
    </row>
    <row r="1828" spans="4:4" x14ac:dyDescent="0.25">
      <c r="D1828" s="159"/>
    </row>
    <row r="1829" spans="4:4" x14ac:dyDescent="0.25">
      <c r="D1829" s="159"/>
    </row>
    <row r="1830" spans="4:4" x14ac:dyDescent="0.25">
      <c r="D1830" s="159"/>
    </row>
    <row r="1831" spans="4:4" x14ac:dyDescent="0.25">
      <c r="D1831" s="159"/>
    </row>
    <row r="1832" spans="4:4" x14ac:dyDescent="0.25">
      <c r="D1832" s="159"/>
    </row>
    <row r="1833" spans="4:4" x14ac:dyDescent="0.25">
      <c r="D1833" s="159"/>
    </row>
    <row r="1834" spans="4:4" x14ac:dyDescent="0.25">
      <c r="D1834" s="159"/>
    </row>
    <row r="1835" spans="4:4" x14ac:dyDescent="0.25">
      <c r="D1835" s="159"/>
    </row>
    <row r="1836" spans="4:4" x14ac:dyDescent="0.25">
      <c r="D1836" s="159"/>
    </row>
    <row r="1837" spans="4:4" x14ac:dyDescent="0.25">
      <c r="D1837" s="159"/>
    </row>
    <row r="1838" spans="4:4" x14ac:dyDescent="0.25">
      <c r="D1838" s="159"/>
    </row>
    <row r="1839" spans="4:4" x14ac:dyDescent="0.25">
      <c r="D1839" s="159"/>
    </row>
    <row r="1840" spans="4:4" x14ac:dyDescent="0.25">
      <c r="D1840" s="159"/>
    </row>
    <row r="1841" spans="4:4" x14ac:dyDescent="0.25">
      <c r="D1841" s="159"/>
    </row>
    <row r="1842" spans="4:4" x14ac:dyDescent="0.25">
      <c r="D1842" s="159"/>
    </row>
    <row r="1843" spans="4:4" x14ac:dyDescent="0.25">
      <c r="D1843" s="159"/>
    </row>
    <row r="1844" spans="4:4" x14ac:dyDescent="0.25">
      <c r="D1844" s="159"/>
    </row>
    <row r="1845" spans="4:4" x14ac:dyDescent="0.25">
      <c r="D1845" s="159"/>
    </row>
    <row r="1846" spans="4:4" x14ac:dyDescent="0.25">
      <c r="D1846" s="159"/>
    </row>
    <row r="1847" spans="4:4" x14ac:dyDescent="0.25">
      <c r="D1847" s="159"/>
    </row>
    <row r="1848" spans="4:4" x14ac:dyDescent="0.25">
      <c r="D1848" s="159"/>
    </row>
    <row r="1849" spans="4:4" x14ac:dyDescent="0.25">
      <c r="D1849" s="159"/>
    </row>
    <row r="1850" spans="4:4" x14ac:dyDescent="0.25">
      <c r="D1850" s="159"/>
    </row>
    <row r="1851" spans="4:4" x14ac:dyDescent="0.25">
      <c r="D1851" s="159"/>
    </row>
    <row r="1852" spans="4:4" x14ac:dyDescent="0.25">
      <c r="D1852" s="159"/>
    </row>
    <row r="1853" spans="4:4" x14ac:dyDescent="0.25">
      <c r="D1853" s="159"/>
    </row>
    <row r="1854" spans="4:4" x14ac:dyDescent="0.25">
      <c r="D1854" s="159"/>
    </row>
    <row r="1855" spans="4:4" x14ac:dyDescent="0.25">
      <c r="D1855" s="159"/>
    </row>
    <row r="1856" spans="4:4" x14ac:dyDescent="0.25">
      <c r="D1856" s="159"/>
    </row>
    <row r="1857" spans="4:4" x14ac:dyDescent="0.25">
      <c r="D1857" s="159"/>
    </row>
    <row r="1858" spans="4:4" x14ac:dyDescent="0.25">
      <c r="D1858" s="159"/>
    </row>
    <row r="1859" spans="4:4" x14ac:dyDescent="0.25">
      <c r="D1859" s="159"/>
    </row>
    <row r="1860" spans="4:4" x14ac:dyDescent="0.25">
      <c r="D1860" s="159"/>
    </row>
    <row r="1861" spans="4:4" x14ac:dyDescent="0.25">
      <c r="D1861" s="159"/>
    </row>
    <row r="1862" spans="4:4" x14ac:dyDescent="0.25">
      <c r="D1862" s="159"/>
    </row>
    <row r="1863" spans="4:4" x14ac:dyDescent="0.25">
      <c r="D1863" s="159"/>
    </row>
    <row r="1864" spans="4:4" x14ac:dyDescent="0.25">
      <c r="D1864" s="159"/>
    </row>
    <row r="1865" spans="4:4" x14ac:dyDescent="0.25">
      <c r="D1865" s="159"/>
    </row>
    <row r="1866" spans="4:4" x14ac:dyDescent="0.25">
      <c r="D1866" s="159"/>
    </row>
    <row r="1867" spans="4:4" x14ac:dyDescent="0.25">
      <c r="D1867" s="159"/>
    </row>
    <row r="1868" spans="4:4" x14ac:dyDescent="0.25">
      <c r="D1868" s="159"/>
    </row>
    <row r="1869" spans="4:4" x14ac:dyDescent="0.25">
      <c r="D1869" s="159"/>
    </row>
    <row r="1870" spans="4:4" x14ac:dyDescent="0.25">
      <c r="D1870" s="159"/>
    </row>
    <row r="1871" spans="4:4" x14ac:dyDescent="0.25">
      <c r="D1871" s="159"/>
    </row>
    <row r="1872" spans="4:4" x14ac:dyDescent="0.25">
      <c r="D1872" s="159"/>
    </row>
    <row r="1873" spans="4:4" x14ac:dyDescent="0.25">
      <c r="D1873" s="159"/>
    </row>
    <row r="1874" spans="4:4" x14ac:dyDescent="0.25">
      <c r="D1874" s="159"/>
    </row>
    <row r="1875" spans="4:4" x14ac:dyDescent="0.25">
      <c r="D1875" s="159"/>
    </row>
    <row r="1876" spans="4:4" x14ac:dyDescent="0.25">
      <c r="D1876" s="159"/>
    </row>
    <row r="1877" spans="4:4" x14ac:dyDescent="0.25">
      <c r="D1877" s="159"/>
    </row>
    <row r="1878" spans="4:4" x14ac:dyDescent="0.25">
      <c r="D1878" s="159"/>
    </row>
    <row r="1879" spans="4:4" x14ac:dyDescent="0.25">
      <c r="D1879" s="159"/>
    </row>
    <row r="1880" spans="4:4" x14ac:dyDescent="0.25">
      <c r="D1880" s="159"/>
    </row>
    <row r="1881" spans="4:4" x14ac:dyDescent="0.25">
      <c r="D1881" s="159"/>
    </row>
    <row r="1882" spans="4:4" x14ac:dyDescent="0.25">
      <c r="D1882" s="159"/>
    </row>
    <row r="1883" spans="4:4" x14ac:dyDescent="0.25">
      <c r="D1883" s="159"/>
    </row>
    <row r="1884" spans="4:4" x14ac:dyDescent="0.25">
      <c r="D1884" s="159"/>
    </row>
    <row r="1885" spans="4:4" x14ac:dyDescent="0.25">
      <c r="D1885" s="159"/>
    </row>
    <row r="1886" spans="4:4" x14ac:dyDescent="0.25">
      <c r="D1886" s="159"/>
    </row>
    <row r="1887" spans="4:4" x14ac:dyDescent="0.25">
      <c r="D1887" s="159"/>
    </row>
    <row r="1888" spans="4:4" x14ac:dyDescent="0.25">
      <c r="D1888" s="159"/>
    </row>
    <row r="1889" spans="4:4" x14ac:dyDescent="0.25">
      <c r="D1889" s="159"/>
    </row>
    <row r="1890" spans="4:4" x14ac:dyDescent="0.25">
      <c r="D1890" s="159"/>
    </row>
    <row r="1891" spans="4:4" x14ac:dyDescent="0.25">
      <c r="D1891" s="159"/>
    </row>
    <row r="1892" spans="4:4" x14ac:dyDescent="0.25">
      <c r="D1892" s="159"/>
    </row>
    <row r="1893" spans="4:4" x14ac:dyDescent="0.25">
      <c r="D1893" s="159"/>
    </row>
    <row r="1894" spans="4:4" x14ac:dyDescent="0.25">
      <c r="D1894" s="159"/>
    </row>
    <row r="1895" spans="4:4" x14ac:dyDescent="0.25">
      <c r="D1895" s="159"/>
    </row>
    <row r="1896" spans="4:4" x14ac:dyDescent="0.25">
      <c r="D1896" s="159"/>
    </row>
    <row r="1897" spans="4:4" x14ac:dyDescent="0.25">
      <c r="D1897" s="159"/>
    </row>
    <row r="1898" spans="4:4" x14ac:dyDescent="0.25">
      <c r="D1898" s="159"/>
    </row>
    <row r="1899" spans="4:4" x14ac:dyDescent="0.25">
      <c r="D1899" s="159"/>
    </row>
    <row r="1900" spans="4:4" x14ac:dyDescent="0.25">
      <c r="D1900" s="159"/>
    </row>
    <row r="1901" spans="4:4" x14ac:dyDescent="0.25">
      <c r="D1901" s="159"/>
    </row>
    <row r="1902" spans="4:4" x14ac:dyDescent="0.25">
      <c r="D1902" s="159"/>
    </row>
    <row r="1903" spans="4:4" x14ac:dyDescent="0.25">
      <c r="D1903" s="159"/>
    </row>
    <row r="1904" spans="4:4" x14ac:dyDescent="0.25">
      <c r="D1904" s="159"/>
    </row>
    <row r="1905" spans="4:4" x14ac:dyDescent="0.25">
      <c r="D1905" s="159"/>
    </row>
    <row r="1906" spans="4:4" x14ac:dyDescent="0.25">
      <c r="D1906" s="159"/>
    </row>
    <row r="1907" spans="4:4" x14ac:dyDescent="0.25">
      <c r="D1907" s="159"/>
    </row>
    <row r="1908" spans="4:4" x14ac:dyDescent="0.25">
      <c r="D1908" s="159"/>
    </row>
    <row r="1909" spans="4:4" x14ac:dyDescent="0.25">
      <c r="D1909" s="159"/>
    </row>
    <row r="1910" spans="4:4" x14ac:dyDescent="0.25">
      <c r="D1910" s="159"/>
    </row>
    <row r="1911" spans="4:4" x14ac:dyDescent="0.25">
      <c r="D1911" s="159"/>
    </row>
    <row r="1912" spans="4:4" x14ac:dyDescent="0.25">
      <c r="D1912" s="159"/>
    </row>
    <row r="1913" spans="4:4" x14ac:dyDescent="0.25">
      <c r="D1913" s="159"/>
    </row>
    <row r="1914" spans="4:4" x14ac:dyDescent="0.25">
      <c r="D1914" s="159"/>
    </row>
    <row r="1915" spans="4:4" x14ac:dyDescent="0.25">
      <c r="D1915" s="159"/>
    </row>
    <row r="1916" spans="4:4" x14ac:dyDescent="0.25">
      <c r="D1916" s="159"/>
    </row>
    <row r="1917" spans="4:4" x14ac:dyDescent="0.25">
      <c r="D1917" s="159"/>
    </row>
    <row r="1918" spans="4:4" x14ac:dyDescent="0.25">
      <c r="D1918" s="159"/>
    </row>
    <row r="1919" spans="4:4" x14ac:dyDescent="0.25">
      <c r="D1919" s="159"/>
    </row>
    <row r="1920" spans="4:4" x14ac:dyDescent="0.25">
      <c r="D1920" s="159"/>
    </row>
    <row r="1921" spans="4:4" x14ac:dyDescent="0.25">
      <c r="D1921" s="159"/>
    </row>
    <row r="1922" spans="4:4" x14ac:dyDescent="0.25">
      <c r="D1922" s="159"/>
    </row>
    <row r="1923" spans="4:4" x14ac:dyDescent="0.25">
      <c r="D1923" s="159"/>
    </row>
    <row r="1924" spans="4:4" x14ac:dyDescent="0.25">
      <c r="D1924" s="159"/>
    </row>
    <row r="1925" spans="4:4" x14ac:dyDescent="0.25">
      <c r="D1925" s="159"/>
    </row>
    <row r="1926" spans="4:4" x14ac:dyDescent="0.25">
      <c r="D1926" s="159"/>
    </row>
    <row r="1927" spans="4:4" x14ac:dyDescent="0.25">
      <c r="D1927" s="159"/>
    </row>
    <row r="1928" spans="4:4" x14ac:dyDescent="0.25">
      <c r="D1928" s="159"/>
    </row>
    <row r="1929" spans="4:4" x14ac:dyDescent="0.25">
      <c r="D1929" s="159"/>
    </row>
    <row r="1930" spans="4:4" x14ac:dyDescent="0.25">
      <c r="D1930" s="159"/>
    </row>
    <row r="1931" spans="4:4" x14ac:dyDescent="0.25">
      <c r="D1931" s="159"/>
    </row>
    <row r="1932" spans="4:4" x14ac:dyDescent="0.25">
      <c r="D1932" s="159"/>
    </row>
    <row r="1933" spans="4:4" x14ac:dyDescent="0.25">
      <c r="D1933" s="159"/>
    </row>
    <row r="1934" spans="4:4" x14ac:dyDescent="0.25">
      <c r="D1934" s="159"/>
    </row>
    <row r="1935" spans="4:4" x14ac:dyDescent="0.25">
      <c r="D1935" s="159"/>
    </row>
    <row r="1936" spans="4:4" x14ac:dyDescent="0.25">
      <c r="D1936" s="159"/>
    </row>
    <row r="1937" spans="4:4" x14ac:dyDescent="0.25">
      <c r="D1937" s="159"/>
    </row>
    <row r="1938" spans="4:4" x14ac:dyDescent="0.25">
      <c r="D1938" s="159"/>
    </row>
    <row r="1939" spans="4:4" x14ac:dyDescent="0.25">
      <c r="D1939" s="159"/>
    </row>
    <row r="1940" spans="4:4" x14ac:dyDescent="0.25">
      <c r="D1940" s="159"/>
    </row>
    <row r="1941" spans="4:4" x14ac:dyDescent="0.25">
      <c r="D1941" s="159"/>
    </row>
    <row r="1942" spans="4:4" x14ac:dyDescent="0.25">
      <c r="D1942" s="159"/>
    </row>
    <row r="1943" spans="4:4" x14ac:dyDescent="0.25">
      <c r="D1943" s="159"/>
    </row>
    <row r="1944" spans="4:4" x14ac:dyDescent="0.25">
      <c r="D1944" s="159"/>
    </row>
    <row r="1945" spans="4:4" x14ac:dyDescent="0.25">
      <c r="D1945" s="159"/>
    </row>
    <row r="1946" spans="4:4" x14ac:dyDescent="0.25">
      <c r="D1946" s="159"/>
    </row>
    <row r="1947" spans="4:4" x14ac:dyDescent="0.25">
      <c r="D1947" s="159"/>
    </row>
    <row r="1948" spans="4:4" x14ac:dyDescent="0.25">
      <c r="D1948" s="159"/>
    </row>
    <row r="1949" spans="4:4" x14ac:dyDescent="0.25">
      <c r="D1949" s="159"/>
    </row>
    <row r="1950" spans="4:4" x14ac:dyDescent="0.25">
      <c r="D1950" s="159"/>
    </row>
    <row r="1951" spans="4:4" x14ac:dyDescent="0.25">
      <c r="D1951" s="159"/>
    </row>
    <row r="1952" spans="4:4" x14ac:dyDescent="0.25">
      <c r="D1952" s="159"/>
    </row>
    <row r="1953" spans="4:4" x14ac:dyDescent="0.25">
      <c r="D1953" s="159"/>
    </row>
    <row r="1954" spans="4:4" x14ac:dyDescent="0.25">
      <c r="D1954" s="159"/>
    </row>
    <row r="1955" spans="4:4" x14ac:dyDescent="0.25">
      <c r="D1955" s="159"/>
    </row>
    <row r="1956" spans="4:4" x14ac:dyDescent="0.25">
      <c r="D1956" s="159"/>
    </row>
    <row r="1957" spans="4:4" x14ac:dyDescent="0.25">
      <c r="D1957" s="159"/>
    </row>
    <row r="1958" spans="4:4" x14ac:dyDescent="0.25">
      <c r="D1958" s="159"/>
    </row>
    <row r="1959" spans="4:4" x14ac:dyDescent="0.25">
      <c r="D1959" s="159"/>
    </row>
    <row r="1960" spans="4:4" x14ac:dyDescent="0.25">
      <c r="D1960" s="159"/>
    </row>
    <row r="1961" spans="4:4" x14ac:dyDescent="0.25">
      <c r="D1961" s="159"/>
    </row>
    <row r="1962" spans="4:4" x14ac:dyDescent="0.25">
      <c r="D1962" s="159"/>
    </row>
    <row r="1963" spans="4:4" x14ac:dyDescent="0.25">
      <c r="D1963" s="159"/>
    </row>
    <row r="1964" spans="4:4" x14ac:dyDescent="0.25">
      <c r="D1964" s="159"/>
    </row>
    <row r="1965" spans="4:4" x14ac:dyDescent="0.25">
      <c r="D1965" s="159"/>
    </row>
    <row r="1966" spans="4:4" x14ac:dyDescent="0.25">
      <c r="D1966" s="159"/>
    </row>
    <row r="1967" spans="4:4" x14ac:dyDescent="0.25">
      <c r="D1967" s="159"/>
    </row>
    <row r="1968" spans="4:4" x14ac:dyDescent="0.25">
      <c r="D1968" s="159"/>
    </row>
    <row r="1969" spans="4:4" x14ac:dyDescent="0.25">
      <c r="D1969" s="159"/>
    </row>
    <row r="1970" spans="4:4" x14ac:dyDescent="0.25">
      <c r="D1970" s="159"/>
    </row>
    <row r="1971" spans="4:4" x14ac:dyDescent="0.25">
      <c r="D1971" s="159"/>
    </row>
    <row r="1972" spans="4:4" x14ac:dyDescent="0.25">
      <c r="D1972" s="159"/>
    </row>
    <row r="1973" spans="4:4" x14ac:dyDescent="0.25">
      <c r="D1973" s="159"/>
    </row>
    <row r="1974" spans="4:4" x14ac:dyDescent="0.25">
      <c r="D1974" s="159"/>
    </row>
    <row r="1975" spans="4:4" x14ac:dyDescent="0.25">
      <c r="D1975" s="159"/>
    </row>
    <row r="1976" spans="4:4" x14ac:dyDescent="0.25">
      <c r="D1976" s="159"/>
    </row>
    <row r="1977" spans="4:4" x14ac:dyDescent="0.25">
      <c r="D1977" s="159"/>
    </row>
    <row r="1978" spans="4:4" x14ac:dyDescent="0.25">
      <c r="D1978" s="159"/>
    </row>
    <row r="1979" spans="4:4" x14ac:dyDescent="0.25">
      <c r="D1979" s="159"/>
    </row>
    <row r="1980" spans="4:4" x14ac:dyDescent="0.25">
      <c r="D1980" s="159"/>
    </row>
    <row r="1981" spans="4:4" x14ac:dyDescent="0.25">
      <c r="D1981" s="159"/>
    </row>
    <row r="1982" spans="4:4" x14ac:dyDescent="0.25">
      <c r="D1982" s="159"/>
    </row>
    <row r="1983" spans="4:4" x14ac:dyDescent="0.25">
      <c r="D1983" s="159"/>
    </row>
    <row r="1984" spans="4:4" x14ac:dyDescent="0.25">
      <c r="D1984" s="159"/>
    </row>
    <row r="1985" spans="4:4" x14ac:dyDescent="0.25">
      <c r="D1985" s="159"/>
    </row>
    <row r="1986" spans="4:4" x14ac:dyDescent="0.25">
      <c r="D1986" s="159"/>
    </row>
    <row r="1987" spans="4:4" x14ac:dyDescent="0.25">
      <c r="D1987" s="159"/>
    </row>
    <row r="1988" spans="4:4" x14ac:dyDescent="0.25">
      <c r="D1988" s="159"/>
    </row>
    <row r="1989" spans="4:4" x14ac:dyDescent="0.25">
      <c r="D1989" s="159"/>
    </row>
    <row r="1990" spans="4:4" x14ac:dyDescent="0.25">
      <c r="D1990" s="159"/>
    </row>
    <row r="1991" spans="4:4" x14ac:dyDescent="0.25">
      <c r="D1991" s="159"/>
    </row>
    <row r="1992" spans="4:4" x14ac:dyDescent="0.25">
      <c r="D1992" s="159"/>
    </row>
  </sheetData>
  <mergeCells count="20">
    <mergeCell ref="B113:C113"/>
    <mergeCell ref="B114:C114"/>
    <mergeCell ref="B115:C115"/>
    <mergeCell ref="B116:C116"/>
    <mergeCell ref="B117:C117"/>
    <mergeCell ref="B118:C118"/>
    <mergeCell ref="I5:M6"/>
    <mergeCell ref="A9:C9"/>
    <mergeCell ref="B110:C110"/>
    <mergeCell ref="D5:H7"/>
    <mergeCell ref="A5:A8"/>
    <mergeCell ref="B5:B8"/>
    <mergeCell ref="C5:C8"/>
    <mergeCell ref="A1:H1"/>
    <mergeCell ref="A2:H2"/>
    <mergeCell ref="A3:H3"/>
    <mergeCell ref="A4:B4"/>
    <mergeCell ref="C4:E4"/>
    <mergeCell ref="F4:H4"/>
    <mergeCell ref="I4:R4"/>
  </mergeCells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>
    <tabColor theme="2" tint="-0.499984740745262"/>
  </sheetPr>
  <dimension ref="A1:R1992"/>
  <sheetViews>
    <sheetView zoomScale="73" zoomScaleNormal="73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Q6" sqref="Q6"/>
    </sheetView>
  </sheetViews>
  <sheetFormatPr defaultColWidth="17.140625" defaultRowHeight="15.75" x14ac:dyDescent="0.25"/>
  <cols>
    <col min="1" max="1" width="7.7109375" style="37" bestFit="1" customWidth="1"/>
    <col min="2" max="2" width="34.42578125" style="132" customWidth="1"/>
    <col min="3" max="3" width="18" style="37" customWidth="1"/>
    <col min="4" max="8" width="9.28515625" style="37" bestFit="1" customWidth="1"/>
    <col min="9" max="10" width="6.85546875" style="37" bestFit="1" customWidth="1"/>
    <col min="11" max="11" width="7.42578125" style="37" bestFit="1" customWidth="1"/>
    <col min="12" max="12" width="6.85546875" style="37" bestFit="1" customWidth="1"/>
    <col min="13" max="13" width="5.5703125" style="37" customWidth="1"/>
    <col min="14" max="18" width="4" style="37" bestFit="1" customWidth="1"/>
    <col min="19" max="16384" width="17.140625" style="132"/>
  </cols>
  <sheetData>
    <row r="1" spans="1:18" ht="30" customHeight="1" x14ac:dyDescent="0.4">
      <c r="A1" s="228" t="s">
        <v>166</v>
      </c>
      <c r="B1" s="229"/>
      <c r="C1" s="229"/>
      <c r="D1" s="229"/>
      <c r="E1" s="229"/>
      <c r="F1" s="229"/>
      <c r="G1" s="229"/>
      <c r="H1" s="229"/>
      <c r="I1" s="173"/>
      <c r="J1" s="173"/>
      <c r="K1" s="173"/>
      <c r="L1" s="173"/>
      <c r="M1" s="173"/>
      <c r="N1" s="173"/>
      <c r="O1" s="173"/>
      <c r="P1" s="173"/>
      <c r="Q1" s="173"/>
      <c r="R1" s="173"/>
    </row>
    <row r="2" spans="1:18" ht="20.45" customHeight="1" x14ac:dyDescent="0.3">
      <c r="A2" s="231" t="s">
        <v>317</v>
      </c>
      <c r="B2" s="232"/>
      <c r="C2" s="232"/>
      <c r="D2" s="232"/>
      <c r="E2" s="232"/>
      <c r="F2" s="232"/>
      <c r="G2" s="232"/>
      <c r="H2" s="232"/>
      <c r="I2" s="174"/>
      <c r="J2" s="174"/>
      <c r="K2" s="174"/>
      <c r="L2" s="174"/>
      <c r="M2" s="174"/>
      <c r="N2" s="174"/>
      <c r="O2" s="174"/>
      <c r="P2" s="174"/>
      <c r="Q2" s="174"/>
      <c r="R2" s="174"/>
    </row>
    <row r="3" spans="1:18" ht="24" customHeight="1" x14ac:dyDescent="0.25">
      <c r="A3" s="234" t="s">
        <v>320</v>
      </c>
      <c r="B3" s="235"/>
      <c r="C3" s="235"/>
      <c r="D3" s="235"/>
      <c r="E3" s="235"/>
      <c r="F3" s="235"/>
      <c r="G3" s="235"/>
      <c r="H3" s="235"/>
      <c r="I3" s="175"/>
      <c r="J3" s="175"/>
      <c r="K3" s="175"/>
      <c r="L3" s="175"/>
      <c r="M3" s="175"/>
      <c r="N3" s="175"/>
      <c r="O3" s="175"/>
      <c r="P3" s="175"/>
      <c r="Q3" s="175"/>
      <c r="R3" s="175"/>
    </row>
    <row r="4" spans="1:18" ht="17.45" customHeight="1" thickBot="1" x14ac:dyDescent="0.3">
      <c r="A4" s="237" t="s">
        <v>321</v>
      </c>
      <c r="B4" s="237"/>
      <c r="C4" s="238" t="s">
        <v>322</v>
      </c>
      <c r="D4" s="239"/>
      <c r="E4" s="240"/>
      <c r="F4" s="238" t="s">
        <v>318</v>
      </c>
      <c r="G4" s="239"/>
      <c r="H4" s="240"/>
      <c r="I4" s="243"/>
      <c r="J4" s="243"/>
      <c r="K4" s="243"/>
      <c r="L4" s="243"/>
      <c r="M4" s="243"/>
      <c r="N4" s="243"/>
      <c r="O4" s="243"/>
      <c r="P4" s="243"/>
      <c r="Q4" s="243"/>
      <c r="R4" s="243"/>
    </row>
    <row r="5" spans="1:18" ht="15.75" customHeight="1" x14ac:dyDescent="0.25">
      <c r="A5" s="256" t="s">
        <v>162</v>
      </c>
      <c r="B5" s="262" t="s">
        <v>156</v>
      </c>
      <c r="C5" s="259" t="s">
        <v>157</v>
      </c>
      <c r="D5" s="251" t="s">
        <v>189</v>
      </c>
      <c r="E5" s="246"/>
      <c r="F5" s="246"/>
      <c r="G5" s="246"/>
      <c r="H5" s="391"/>
      <c r="I5" s="265" t="s">
        <v>174</v>
      </c>
      <c r="J5" s="266"/>
      <c r="K5" s="266"/>
      <c r="L5" s="266"/>
      <c r="M5" s="266"/>
      <c r="N5" s="193"/>
      <c r="O5" s="193"/>
      <c r="P5" s="193"/>
      <c r="Q5" s="193"/>
      <c r="R5" s="193"/>
    </row>
    <row r="6" spans="1:18" ht="15.75" customHeight="1" x14ac:dyDescent="0.25">
      <c r="A6" s="257"/>
      <c r="B6" s="263"/>
      <c r="C6" s="260"/>
      <c r="D6" s="389"/>
      <c r="E6" s="390"/>
      <c r="F6" s="390"/>
      <c r="G6" s="390"/>
      <c r="H6" s="392"/>
      <c r="I6" s="267"/>
      <c r="J6" s="268"/>
      <c r="K6" s="268"/>
      <c r="L6" s="268"/>
      <c r="M6" s="268"/>
      <c r="N6" s="194"/>
      <c r="O6" s="194"/>
      <c r="P6" s="194"/>
      <c r="Q6" s="194"/>
      <c r="R6" s="194"/>
    </row>
    <row r="7" spans="1:18" ht="15.75" customHeight="1" x14ac:dyDescent="0.25">
      <c r="A7" s="257"/>
      <c r="B7" s="263"/>
      <c r="C7" s="260"/>
      <c r="D7" s="252"/>
      <c r="E7" s="248"/>
      <c r="F7" s="248"/>
      <c r="G7" s="248"/>
      <c r="H7" s="393"/>
      <c r="I7" s="178" t="s">
        <v>37</v>
      </c>
      <c r="J7" s="178" t="s">
        <v>171</v>
      </c>
      <c r="K7" s="178" t="s">
        <v>171</v>
      </c>
      <c r="L7" s="178" t="s">
        <v>171</v>
      </c>
      <c r="M7" s="178" t="s">
        <v>172</v>
      </c>
      <c r="N7" s="179"/>
      <c r="O7" s="179"/>
      <c r="P7" s="179"/>
      <c r="Q7" s="179"/>
      <c r="R7" s="179"/>
    </row>
    <row r="8" spans="1:18" ht="16.5" thickBot="1" x14ac:dyDescent="0.3">
      <c r="A8" s="258"/>
      <c r="B8" s="264"/>
      <c r="C8" s="261"/>
      <c r="D8" s="135" t="s">
        <v>23</v>
      </c>
      <c r="E8" s="136" t="s">
        <v>24</v>
      </c>
      <c r="F8" s="136" t="s">
        <v>25</v>
      </c>
      <c r="G8" s="136" t="s">
        <v>26</v>
      </c>
      <c r="H8" s="136" t="s">
        <v>26</v>
      </c>
      <c r="I8" s="180" t="s">
        <v>152</v>
      </c>
      <c r="J8" s="178" t="s">
        <v>153</v>
      </c>
      <c r="K8" s="178" t="s">
        <v>520</v>
      </c>
      <c r="L8" s="178" t="s">
        <v>1</v>
      </c>
      <c r="M8" s="178" t="s">
        <v>2</v>
      </c>
      <c r="N8" s="181"/>
      <c r="O8" s="181"/>
      <c r="P8" s="181"/>
      <c r="Q8" s="181"/>
      <c r="R8" s="181"/>
    </row>
    <row r="9" spans="1:18" s="143" customFormat="1" ht="24.75" customHeight="1" thickBot="1" x14ac:dyDescent="0.25">
      <c r="A9" s="253"/>
      <c r="B9" s="254"/>
      <c r="C9" s="255"/>
      <c r="D9" s="141">
        <v>10</v>
      </c>
      <c r="E9" s="141">
        <v>10</v>
      </c>
      <c r="F9" s="141">
        <v>10</v>
      </c>
      <c r="G9" s="141">
        <v>10</v>
      </c>
      <c r="H9" s="141">
        <v>10</v>
      </c>
      <c r="I9" s="176"/>
      <c r="J9" s="176"/>
      <c r="K9" s="176"/>
      <c r="L9" s="176"/>
      <c r="M9" s="176"/>
      <c r="N9" s="176"/>
      <c r="O9" s="176"/>
      <c r="P9" s="176"/>
      <c r="Q9" s="176"/>
      <c r="R9" s="176"/>
    </row>
    <row r="10" spans="1:18" ht="16.5" thickBot="1" x14ac:dyDescent="0.3">
      <c r="A10" s="54">
        <v>1</v>
      </c>
      <c r="B10" s="144" t="s">
        <v>323</v>
      </c>
      <c r="C10" s="145" t="s">
        <v>373</v>
      </c>
      <c r="D10" s="212">
        <v>60</v>
      </c>
      <c r="E10" s="212">
        <v>60</v>
      </c>
      <c r="F10" s="212">
        <v>60</v>
      </c>
      <c r="G10" s="212">
        <v>60</v>
      </c>
      <c r="H10" s="212">
        <v>60</v>
      </c>
      <c r="I10" s="146">
        <f>IF(D10="AB",0,D10/80*100)</f>
        <v>75</v>
      </c>
      <c r="J10" s="146">
        <f t="shared" ref="J10:M10" si="0">IF(E10="AB",0,E10/80*100)</f>
        <v>75</v>
      </c>
      <c r="K10" s="146">
        <f t="shared" si="0"/>
        <v>75</v>
      </c>
      <c r="L10" s="146">
        <f t="shared" si="0"/>
        <v>75</v>
      </c>
      <c r="M10" s="146">
        <f t="shared" si="0"/>
        <v>75</v>
      </c>
      <c r="N10" s="146" t="str">
        <f>IF(I10&lt;50,"N","Y")</f>
        <v>Y</v>
      </c>
      <c r="O10" s="146" t="str">
        <f t="shared" ref="O10:R10" si="1">IF(J10&lt;50,"N","Y")</f>
        <v>Y</v>
      </c>
      <c r="P10" s="146" t="str">
        <f t="shared" si="1"/>
        <v>Y</v>
      </c>
      <c r="Q10" s="146" t="str">
        <f t="shared" si="1"/>
        <v>Y</v>
      </c>
      <c r="R10" s="146" t="str">
        <f t="shared" si="1"/>
        <v>Y</v>
      </c>
    </row>
    <row r="11" spans="1:18" ht="16.5" customHeight="1" thickBot="1" x14ac:dyDescent="0.3">
      <c r="A11" s="93">
        <v>2</v>
      </c>
      <c r="B11" s="147" t="s">
        <v>324</v>
      </c>
      <c r="C11" s="145" t="s">
        <v>374</v>
      </c>
      <c r="D11" s="212">
        <v>30</v>
      </c>
      <c r="E11" s="212">
        <v>30</v>
      </c>
      <c r="F11" s="212">
        <v>30</v>
      </c>
      <c r="G11" s="212">
        <v>30</v>
      </c>
      <c r="H11" s="212">
        <v>30</v>
      </c>
      <c r="I11" s="146">
        <f t="shared" ref="I11:I74" si="2">IF(D11="AB",0,D11/80*100)</f>
        <v>37.5</v>
      </c>
      <c r="J11" s="146">
        <f t="shared" ref="J11:J74" si="3">IF(E11="AB",0,E11/80*100)</f>
        <v>37.5</v>
      </c>
      <c r="K11" s="146">
        <f t="shared" ref="K11:K74" si="4">IF(F11="AB",0,F11/80*100)</f>
        <v>37.5</v>
      </c>
      <c r="L11" s="146">
        <f t="shared" ref="L11:L74" si="5">IF(G11="AB",0,G11/80*100)</f>
        <v>37.5</v>
      </c>
      <c r="M11" s="146">
        <f t="shared" ref="M11:M74" si="6">IF(H11="AB",0,H11/80*100)</f>
        <v>37.5</v>
      </c>
      <c r="N11" s="146" t="str">
        <f t="shared" ref="N11:N74" si="7">IF(I11&lt;50,"N","Y")</f>
        <v>N</v>
      </c>
      <c r="O11" s="146" t="str">
        <f t="shared" ref="O11:O74" si="8">IF(J11&lt;50,"N","Y")</f>
        <v>N</v>
      </c>
      <c r="P11" s="146" t="str">
        <f t="shared" ref="P11:P74" si="9">IF(K11&lt;50,"N","Y")</f>
        <v>N</v>
      </c>
      <c r="Q11" s="146" t="str">
        <f t="shared" ref="Q11:Q74" si="10">IF(L11&lt;50,"N","Y")</f>
        <v>N</v>
      </c>
      <c r="R11" s="146" t="str">
        <f t="shared" ref="R11:R74" si="11">IF(M11&lt;50,"N","Y")</f>
        <v>N</v>
      </c>
    </row>
    <row r="12" spans="1:18" ht="16.5" thickBot="1" x14ac:dyDescent="0.3">
      <c r="A12" s="93">
        <v>3</v>
      </c>
      <c r="B12" s="147" t="s">
        <v>325</v>
      </c>
      <c r="C12" s="145" t="s">
        <v>375</v>
      </c>
      <c r="D12" s="212">
        <v>36</v>
      </c>
      <c r="E12" s="212">
        <v>36</v>
      </c>
      <c r="F12" s="212">
        <v>36</v>
      </c>
      <c r="G12" s="212">
        <v>36</v>
      </c>
      <c r="H12" s="212">
        <v>36</v>
      </c>
      <c r="I12" s="146">
        <f t="shared" si="2"/>
        <v>45</v>
      </c>
      <c r="J12" s="146">
        <f t="shared" si="3"/>
        <v>45</v>
      </c>
      <c r="K12" s="146">
        <f t="shared" si="4"/>
        <v>45</v>
      </c>
      <c r="L12" s="146">
        <f t="shared" si="5"/>
        <v>45</v>
      </c>
      <c r="M12" s="146">
        <f t="shared" si="6"/>
        <v>45</v>
      </c>
      <c r="N12" s="146" t="str">
        <f t="shared" si="7"/>
        <v>N</v>
      </c>
      <c r="O12" s="146" t="str">
        <f t="shared" si="8"/>
        <v>N</v>
      </c>
      <c r="P12" s="146" t="str">
        <f t="shared" si="9"/>
        <v>N</v>
      </c>
      <c r="Q12" s="146" t="str">
        <f t="shared" si="10"/>
        <v>N</v>
      </c>
      <c r="R12" s="146" t="str">
        <f t="shared" si="11"/>
        <v>N</v>
      </c>
    </row>
    <row r="13" spans="1:18" ht="16.5" thickBot="1" x14ac:dyDescent="0.3">
      <c r="A13" s="93">
        <v>4</v>
      </c>
      <c r="B13" s="147" t="s">
        <v>326</v>
      </c>
      <c r="C13" s="145" t="s">
        <v>376</v>
      </c>
      <c r="D13" s="212">
        <v>44</v>
      </c>
      <c r="E13" s="212">
        <v>44</v>
      </c>
      <c r="F13" s="212">
        <v>44</v>
      </c>
      <c r="G13" s="212">
        <v>44</v>
      </c>
      <c r="H13" s="212">
        <v>44</v>
      </c>
      <c r="I13" s="146">
        <f t="shared" si="2"/>
        <v>55.000000000000007</v>
      </c>
      <c r="J13" s="146">
        <f t="shared" si="3"/>
        <v>55.000000000000007</v>
      </c>
      <c r="K13" s="146">
        <f t="shared" si="4"/>
        <v>55.000000000000007</v>
      </c>
      <c r="L13" s="146">
        <f t="shared" si="5"/>
        <v>55.000000000000007</v>
      </c>
      <c r="M13" s="146">
        <f t="shared" si="6"/>
        <v>55.000000000000007</v>
      </c>
      <c r="N13" s="146" t="str">
        <f t="shared" si="7"/>
        <v>Y</v>
      </c>
      <c r="O13" s="146" t="str">
        <f t="shared" si="8"/>
        <v>Y</v>
      </c>
      <c r="P13" s="146" t="str">
        <f t="shared" si="9"/>
        <v>Y</v>
      </c>
      <c r="Q13" s="146" t="str">
        <f t="shared" si="10"/>
        <v>Y</v>
      </c>
      <c r="R13" s="146" t="str">
        <f t="shared" si="11"/>
        <v>Y</v>
      </c>
    </row>
    <row r="14" spans="1:18" ht="16.5" thickBot="1" x14ac:dyDescent="0.3">
      <c r="A14" s="93">
        <v>5</v>
      </c>
      <c r="B14" s="147" t="s">
        <v>327</v>
      </c>
      <c r="C14" s="145" t="s">
        <v>377</v>
      </c>
      <c r="D14" s="212">
        <v>60</v>
      </c>
      <c r="E14" s="212">
        <v>60</v>
      </c>
      <c r="F14" s="212">
        <v>60</v>
      </c>
      <c r="G14" s="212">
        <v>60</v>
      </c>
      <c r="H14" s="212">
        <v>60</v>
      </c>
      <c r="I14" s="146">
        <f t="shared" si="2"/>
        <v>75</v>
      </c>
      <c r="J14" s="146">
        <f t="shared" si="3"/>
        <v>75</v>
      </c>
      <c r="K14" s="146">
        <f t="shared" si="4"/>
        <v>75</v>
      </c>
      <c r="L14" s="146">
        <f t="shared" si="5"/>
        <v>75</v>
      </c>
      <c r="M14" s="146">
        <f t="shared" si="6"/>
        <v>75</v>
      </c>
      <c r="N14" s="146" t="str">
        <f t="shared" si="7"/>
        <v>Y</v>
      </c>
      <c r="O14" s="146" t="str">
        <f t="shared" si="8"/>
        <v>Y</v>
      </c>
      <c r="P14" s="146" t="str">
        <f t="shared" si="9"/>
        <v>Y</v>
      </c>
      <c r="Q14" s="146" t="str">
        <f t="shared" si="10"/>
        <v>Y</v>
      </c>
      <c r="R14" s="146" t="str">
        <f t="shared" si="11"/>
        <v>Y</v>
      </c>
    </row>
    <row r="15" spans="1:18" ht="16.5" thickBot="1" x14ac:dyDescent="0.3">
      <c r="A15" s="93">
        <v>6</v>
      </c>
      <c r="B15" s="147" t="s">
        <v>328</v>
      </c>
      <c r="C15" s="145" t="s">
        <v>378</v>
      </c>
      <c r="D15" s="215">
        <v>36</v>
      </c>
      <c r="E15" s="215">
        <v>36</v>
      </c>
      <c r="F15" s="215">
        <v>36</v>
      </c>
      <c r="G15" s="215">
        <v>36</v>
      </c>
      <c r="H15" s="215">
        <v>36</v>
      </c>
      <c r="I15" s="146">
        <f t="shared" si="2"/>
        <v>45</v>
      </c>
      <c r="J15" s="146">
        <f t="shared" si="3"/>
        <v>45</v>
      </c>
      <c r="K15" s="146">
        <f t="shared" si="4"/>
        <v>45</v>
      </c>
      <c r="L15" s="146">
        <f t="shared" si="5"/>
        <v>45</v>
      </c>
      <c r="M15" s="146">
        <f t="shared" si="6"/>
        <v>45</v>
      </c>
      <c r="N15" s="146" t="str">
        <f t="shared" si="7"/>
        <v>N</v>
      </c>
      <c r="O15" s="146" t="str">
        <f t="shared" si="8"/>
        <v>N</v>
      </c>
      <c r="P15" s="146" t="str">
        <f t="shared" si="9"/>
        <v>N</v>
      </c>
      <c r="Q15" s="146" t="str">
        <f t="shared" si="10"/>
        <v>N</v>
      </c>
      <c r="R15" s="146" t="str">
        <f t="shared" si="11"/>
        <v>N</v>
      </c>
    </row>
    <row r="16" spans="1:18" ht="16.5" thickBot="1" x14ac:dyDescent="0.3">
      <c r="A16" s="93">
        <v>7</v>
      </c>
      <c r="B16" s="147" t="s">
        <v>329</v>
      </c>
      <c r="C16" s="145" t="s">
        <v>379</v>
      </c>
      <c r="D16" s="212">
        <v>52</v>
      </c>
      <c r="E16" s="212">
        <v>52</v>
      </c>
      <c r="F16" s="212">
        <v>52</v>
      </c>
      <c r="G16" s="212">
        <v>52</v>
      </c>
      <c r="H16" s="212">
        <v>52</v>
      </c>
      <c r="I16" s="146">
        <f t="shared" si="2"/>
        <v>65</v>
      </c>
      <c r="J16" s="146">
        <f t="shared" si="3"/>
        <v>65</v>
      </c>
      <c r="K16" s="146">
        <f t="shared" si="4"/>
        <v>65</v>
      </c>
      <c r="L16" s="146">
        <f t="shared" si="5"/>
        <v>65</v>
      </c>
      <c r="M16" s="146">
        <f t="shared" si="6"/>
        <v>65</v>
      </c>
      <c r="N16" s="146" t="str">
        <f t="shared" si="7"/>
        <v>Y</v>
      </c>
      <c r="O16" s="146" t="str">
        <f t="shared" si="8"/>
        <v>Y</v>
      </c>
      <c r="P16" s="146" t="str">
        <f t="shared" si="9"/>
        <v>Y</v>
      </c>
      <c r="Q16" s="146" t="str">
        <f t="shared" si="10"/>
        <v>Y</v>
      </c>
      <c r="R16" s="146" t="str">
        <f t="shared" si="11"/>
        <v>Y</v>
      </c>
    </row>
    <row r="17" spans="1:18" ht="16.5" thickBot="1" x14ac:dyDescent="0.3">
      <c r="A17" s="93">
        <v>8</v>
      </c>
      <c r="B17" s="147" t="s">
        <v>330</v>
      </c>
      <c r="C17" s="145" t="s">
        <v>380</v>
      </c>
      <c r="D17" s="212">
        <v>24</v>
      </c>
      <c r="E17" s="212">
        <v>24</v>
      </c>
      <c r="F17" s="212">
        <v>24</v>
      </c>
      <c r="G17" s="212">
        <v>24</v>
      </c>
      <c r="H17" s="212">
        <v>24</v>
      </c>
      <c r="I17" s="146">
        <f t="shared" si="2"/>
        <v>30</v>
      </c>
      <c r="J17" s="146">
        <f t="shared" si="3"/>
        <v>30</v>
      </c>
      <c r="K17" s="146">
        <f t="shared" si="4"/>
        <v>30</v>
      </c>
      <c r="L17" s="146">
        <f t="shared" si="5"/>
        <v>30</v>
      </c>
      <c r="M17" s="146">
        <f t="shared" si="6"/>
        <v>30</v>
      </c>
      <c r="N17" s="146" t="str">
        <f t="shared" si="7"/>
        <v>N</v>
      </c>
      <c r="O17" s="146" t="str">
        <f t="shared" si="8"/>
        <v>N</v>
      </c>
      <c r="P17" s="146" t="str">
        <f t="shared" si="9"/>
        <v>N</v>
      </c>
      <c r="Q17" s="146" t="str">
        <f t="shared" si="10"/>
        <v>N</v>
      </c>
      <c r="R17" s="146" t="str">
        <f t="shared" si="11"/>
        <v>N</v>
      </c>
    </row>
    <row r="18" spans="1:18" ht="16.5" thickBot="1" x14ac:dyDescent="0.3">
      <c r="A18" s="93">
        <v>9</v>
      </c>
      <c r="B18" s="147" t="s">
        <v>331</v>
      </c>
      <c r="C18" s="145" t="s">
        <v>381</v>
      </c>
      <c r="D18" s="212">
        <v>52</v>
      </c>
      <c r="E18" s="212">
        <v>52</v>
      </c>
      <c r="F18" s="212">
        <v>52</v>
      </c>
      <c r="G18" s="212">
        <v>52</v>
      </c>
      <c r="H18" s="212">
        <v>52</v>
      </c>
      <c r="I18" s="146">
        <f t="shared" si="2"/>
        <v>65</v>
      </c>
      <c r="J18" s="146">
        <f t="shared" si="3"/>
        <v>65</v>
      </c>
      <c r="K18" s="146">
        <f t="shared" si="4"/>
        <v>65</v>
      </c>
      <c r="L18" s="146">
        <f t="shared" si="5"/>
        <v>65</v>
      </c>
      <c r="M18" s="146">
        <f t="shared" si="6"/>
        <v>65</v>
      </c>
      <c r="N18" s="146" t="str">
        <f t="shared" si="7"/>
        <v>Y</v>
      </c>
      <c r="O18" s="146" t="str">
        <f t="shared" si="8"/>
        <v>Y</v>
      </c>
      <c r="P18" s="146" t="str">
        <f t="shared" si="9"/>
        <v>Y</v>
      </c>
      <c r="Q18" s="146" t="str">
        <f t="shared" si="10"/>
        <v>Y</v>
      </c>
      <c r="R18" s="146" t="str">
        <f t="shared" si="11"/>
        <v>Y</v>
      </c>
    </row>
    <row r="19" spans="1:18" ht="16.5" thickBot="1" x14ac:dyDescent="0.3">
      <c r="A19" s="93">
        <v>10</v>
      </c>
      <c r="B19" s="147" t="s">
        <v>332</v>
      </c>
      <c r="C19" s="145" t="s">
        <v>382</v>
      </c>
      <c r="D19" s="212">
        <v>44</v>
      </c>
      <c r="E19" s="212">
        <v>44</v>
      </c>
      <c r="F19" s="212">
        <v>44</v>
      </c>
      <c r="G19" s="212">
        <v>44</v>
      </c>
      <c r="H19" s="212">
        <v>44</v>
      </c>
      <c r="I19" s="146">
        <f t="shared" si="2"/>
        <v>55.000000000000007</v>
      </c>
      <c r="J19" s="146">
        <f t="shared" si="3"/>
        <v>55.000000000000007</v>
      </c>
      <c r="K19" s="146">
        <f t="shared" si="4"/>
        <v>55.000000000000007</v>
      </c>
      <c r="L19" s="146">
        <f t="shared" si="5"/>
        <v>55.000000000000007</v>
      </c>
      <c r="M19" s="146">
        <f t="shared" si="6"/>
        <v>55.000000000000007</v>
      </c>
      <c r="N19" s="146" t="str">
        <f t="shared" si="7"/>
        <v>Y</v>
      </c>
      <c r="O19" s="146" t="str">
        <f t="shared" si="8"/>
        <v>Y</v>
      </c>
      <c r="P19" s="146" t="str">
        <f t="shared" si="9"/>
        <v>Y</v>
      </c>
      <c r="Q19" s="146" t="str">
        <f t="shared" si="10"/>
        <v>Y</v>
      </c>
      <c r="R19" s="146" t="str">
        <f t="shared" si="11"/>
        <v>Y</v>
      </c>
    </row>
    <row r="20" spans="1:18" ht="16.5" thickBot="1" x14ac:dyDescent="0.3">
      <c r="A20" s="93">
        <v>11</v>
      </c>
      <c r="B20" s="147" t="s">
        <v>333</v>
      </c>
      <c r="C20" s="145" t="s">
        <v>383</v>
      </c>
      <c r="D20" s="212">
        <v>52</v>
      </c>
      <c r="E20" s="212">
        <v>52</v>
      </c>
      <c r="F20" s="212">
        <v>52</v>
      </c>
      <c r="G20" s="212">
        <v>52</v>
      </c>
      <c r="H20" s="212">
        <v>52</v>
      </c>
      <c r="I20" s="146">
        <f t="shared" si="2"/>
        <v>65</v>
      </c>
      <c r="J20" s="146">
        <f t="shared" si="3"/>
        <v>65</v>
      </c>
      <c r="K20" s="146">
        <f t="shared" si="4"/>
        <v>65</v>
      </c>
      <c r="L20" s="146">
        <f t="shared" si="5"/>
        <v>65</v>
      </c>
      <c r="M20" s="146">
        <f t="shared" si="6"/>
        <v>65</v>
      </c>
      <c r="N20" s="146" t="str">
        <f t="shared" si="7"/>
        <v>Y</v>
      </c>
      <c r="O20" s="146" t="str">
        <f t="shared" si="8"/>
        <v>Y</v>
      </c>
      <c r="P20" s="146" t="str">
        <f t="shared" si="9"/>
        <v>Y</v>
      </c>
      <c r="Q20" s="146" t="str">
        <f t="shared" si="10"/>
        <v>Y</v>
      </c>
      <c r="R20" s="146" t="str">
        <f t="shared" si="11"/>
        <v>Y</v>
      </c>
    </row>
    <row r="21" spans="1:18" ht="16.5" thickBot="1" x14ac:dyDescent="0.3">
      <c r="A21" s="93">
        <v>12</v>
      </c>
      <c r="B21" s="147" t="s">
        <v>334</v>
      </c>
      <c r="C21" s="145" t="s">
        <v>384</v>
      </c>
      <c r="D21" s="212">
        <v>44</v>
      </c>
      <c r="E21" s="212">
        <v>44</v>
      </c>
      <c r="F21" s="212">
        <v>44</v>
      </c>
      <c r="G21" s="212">
        <v>44</v>
      </c>
      <c r="H21" s="212">
        <v>44</v>
      </c>
      <c r="I21" s="146">
        <f t="shared" si="2"/>
        <v>55.000000000000007</v>
      </c>
      <c r="J21" s="146">
        <f t="shared" si="3"/>
        <v>55.000000000000007</v>
      </c>
      <c r="K21" s="146">
        <f t="shared" si="4"/>
        <v>55.000000000000007</v>
      </c>
      <c r="L21" s="146">
        <f t="shared" si="5"/>
        <v>55.000000000000007</v>
      </c>
      <c r="M21" s="146">
        <f t="shared" si="6"/>
        <v>55.000000000000007</v>
      </c>
      <c r="N21" s="146" t="str">
        <f t="shared" si="7"/>
        <v>Y</v>
      </c>
      <c r="O21" s="146" t="str">
        <f t="shared" si="8"/>
        <v>Y</v>
      </c>
      <c r="P21" s="146" t="str">
        <f t="shared" si="9"/>
        <v>Y</v>
      </c>
      <c r="Q21" s="146" t="str">
        <f t="shared" si="10"/>
        <v>Y</v>
      </c>
      <c r="R21" s="146" t="str">
        <f t="shared" si="11"/>
        <v>Y</v>
      </c>
    </row>
    <row r="22" spans="1:18" ht="16.5" thickBot="1" x14ac:dyDescent="0.3">
      <c r="A22" s="93">
        <v>13</v>
      </c>
      <c r="B22" s="147" t="s">
        <v>335</v>
      </c>
      <c r="C22" s="145" t="s">
        <v>385</v>
      </c>
      <c r="D22" s="212">
        <v>30</v>
      </c>
      <c r="E22" s="212">
        <v>30</v>
      </c>
      <c r="F22" s="212">
        <v>30</v>
      </c>
      <c r="G22" s="212">
        <v>30</v>
      </c>
      <c r="H22" s="212">
        <v>30</v>
      </c>
      <c r="I22" s="146">
        <f t="shared" si="2"/>
        <v>37.5</v>
      </c>
      <c r="J22" s="146">
        <f t="shared" si="3"/>
        <v>37.5</v>
      </c>
      <c r="K22" s="146">
        <f t="shared" si="4"/>
        <v>37.5</v>
      </c>
      <c r="L22" s="146">
        <f t="shared" si="5"/>
        <v>37.5</v>
      </c>
      <c r="M22" s="146">
        <f t="shared" si="6"/>
        <v>37.5</v>
      </c>
      <c r="N22" s="146" t="str">
        <f t="shared" si="7"/>
        <v>N</v>
      </c>
      <c r="O22" s="146" t="str">
        <f t="shared" si="8"/>
        <v>N</v>
      </c>
      <c r="P22" s="146" t="str">
        <f t="shared" si="9"/>
        <v>N</v>
      </c>
      <c r="Q22" s="146" t="str">
        <f t="shared" si="10"/>
        <v>N</v>
      </c>
      <c r="R22" s="146" t="str">
        <f t="shared" si="11"/>
        <v>N</v>
      </c>
    </row>
    <row r="23" spans="1:18" ht="16.5" thickBot="1" x14ac:dyDescent="0.3">
      <c r="A23" s="93">
        <v>14</v>
      </c>
      <c r="B23" s="147" t="s">
        <v>336</v>
      </c>
      <c r="C23" s="145" t="s">
        <v>386</v>
      </c>
      <c r="D23" s="212">
        <v>52</v>
      </c>
      <c r="E23" s="212">
        <v>52</v>
      </c>
      <c r="F23" s="212">
        <v>52</v>
      </c>
      <c r="G23" s="212">
        <v>52</v>
      </c>
      <c r="H23" s="212">
        <v>52</v>
      </c>
      <c r="I23" s="146">
        <f t="shared" si="2"/>
        <v>65</v>
      </c>
      <c r="J23" s="146">
        <f t="shared" si="3"/>
        <v>65</v>
      </c>
      <c r="K23" s="146">
        <f t="shared" si="4"/>
        <v>65</v>
      </c>
      <c r="L23" s="146">
        <f t="shared" si="5"/>
        <v>65</v>
      </c>
      <c r="M23" s="146">
        <f t="shared" si="6"/>
        <v>65</v>
      </c>
      <c r="N23" s="146" t="str">
        <f t="shared" si="7"/>
        <v>Y</v>
      </c>
      <c r="O23" s="146" t="str">
        <f t="shared" si="8"/>
        <v>Y</v>
      </c>
      <c r="P23" s="146" t="str">
        <f t="shared" si="9"/>
        <v>Y</v>
      </c>
      <c r="Q23" s="146" t="str">
        <f t="shared" si="10"/>
        <v>Y</v>
      </c>
      <c r="R23" s="146" t="str">
        <f t="shared" si="11"/>
        <v>Y</v>
      </c>
    </row>
    <row r="24" spans="1:18" ht="16.5" thickBot="1" x14ac:dyDescent="0.3">
      <c r="A24" s="93">
        <v>15</v>
      </c>
      <c r="B24" s="147" t="s">
        <v>337</v>
      </c>
      <c r="C24" s="145" t="s">
        <v>387</v>
      </c>
      <c r="D24" s="212">
        <v>44</v>
      </c>
      <c r="E24" s="212">
        <v>44</v>
      </c>
      <c r="F24" s="212">
        <v>44</v>
      </c>
      <c r="G24" s="212">
        <v>44</v>
      </c>
      <c r="H24" s="212">
        <v>44</v>
      </c>
      <c r="I24" s="146">
        <f t="shared" si="2"/>
        <v>55.000000000000007</v>
      </c>
      <c r="J24" s="146">
        <f t="shared" si="3"/>
        <v>55.000000000000007</v>
      </c>
      <c r="K24" s="146">
        <f t="shared" si="4"/>
        <v>55.000000000000007</v>
      </c>
      <c r="L24" s="146">
        <f t="shared" si="5"/>
        <v>55.000000000000007</v>
      </c>
      <c r="M24" s="146">
        <f t="shared" si="6"/>
        <v>55.000000000000007</v>
      </c>
      <c r="N24" s="146" t="str">
        <f t="shared" si="7"/>
        <v>Y</v>
      </c>
      <c r="O24" s="146" t="str">
        <f t="shared" si="8"/>
        <v>Y</v>
      </c>
      <c r="P24" s="146" t="str">
        <f t="shared" si="9"/>
        <v>Y</v>
      </c>
      <c r="Q24" s="146" t="str">
        <f t="shared" si="10"/>
        <v>Y</v>
      </c>
      <c r="R24" s="146" t="str">
        <f t="shared" si="11"/>
        <v>Y</v>
      </c>
    </row>
    <row r="25" spans="1:18" ht="16.5" thickBot="1" x14ac:dyDescent="0.3">
      <c r="A25" s="93">
        <v>16</v>
      </c>
      <c r="B25" s="147" t="s">
        <v>338</v>
      </c>
      <c r="C25" s="145" t="s">
        <v>388</v>
      </c>
      <c r="D25" s="212">
        <v>60</v>
      </c>
      <c r="E25" s="212">
        <v>60</v>
      </c>
      <c r="F25" s="212">
        <v>60</v>
      </c>
      <c r="G25" s="212">
        <v>60</v>
      </c>
      <c r="H25" s="212">
        <v>60</v>
      </c>
      <c r="I25" s="146">
        <f t="shared" si="2"/>
        <v>75</v>
      </c>
      <c r="J25" s="146">
        <f t="shared" si="3"/>
        <v>75</v>
      </c>
      <c r="K25" s="146">
        <f t="shared" si="4"/>
        <v>75</v>
      </c>
      <c r="L25" s="146">
        <f t="shared" si="5"/>
        <v>75</v>
      </c>
      <c r="M25" s="146">
        <f t="shared" si="6"/>
        <v>75</v>
      </c>
      <c r="N25" s="146" t="str">
        <f t="shared" si="7"/>
        <v>Y</v>
      </c>
      <c r="O25" s="146" t="str">
        <f t="shared" si="8"/>
        <v>Y</v>
      </c>
      <c r="P25" s="146" t="str">
        <f t="shared" si="9"/>
        <v>Y</v>
      </c>
      <c r="Q25" s="146" t="str">
        <f t="shared" si="10"/>
        <v>Y</v>
      </c>
      <c r="R25" s="146" t="str">
        <f t="shared" si="11"/>
        <v>Y</v>
      </c>
    </row>
    <row r="26" spans="1:18" ht="16.5" thickBot="1" x14ac:dyDescent="0.3">
      <c r="A26" s="93">
        <v>17</v>
      </c>
      <c r="B26" s="147" t="s">
        <v>339</v>
      </c>
      <c r="C26" s="145" t="s">
        <v>389</v>
      </c>
      <c r="D26" s="212">
        <v>44</v>
      </c>
      <c r="E26" s="212">
        <v>44</v>
      </c>
      <c r="F26" s="212">
        <v>44</v>
      </c>
      <c r="G26" s="212">
        <v>44</v>
      </c>
      <c r="H26" s="212">
        <v>44</v>
      </c>
      <c r="I26" s="146">
        <f t="shared" si="2"/>
        <v>55.000000000000007</v>
      </c>
      <c r="J26" s="146">
        <f t="shared" si="3"/>
        <v>55.000000000000007</v>
      </c>
      <c r="K26" s="146">
        <f t="shared" si="4"/>
        <v>55.000000000000007</v>
      </c>
      <c r="L26" s="146">
        <f t="shared" si="5"/>
        <v>55.000000000000007</v>
      </c>
      <c r="M26" s="146">
        <f t="shared" si="6"/>
        <v>55.000000000000007</v>
      </c>
      <c r="N26" s="146" t="str">
        <f t="shared" si="7"/>
        <v>Y</v>
      </c>
      <c r="O26" s="146" t="str">
        <f t="shared" si="8"/>
        <v>Y</v>
      </c>
      <c r="P26" s="146" t="str">
        <f t="shared" si="9"/>
        <v>Y</v>
      </c>
      <c r="Q26" s="146" t="str">
        <f t="shared" si="10"/>
        <v>Y</v>
      </c>
      <c r="R26" s="146" t="str">
        <f t="shared" si="11"/>
        <v>Y</v>
      </c>
    </row>
    <row r="27" spans="1:18" ht="16.5" thickBot="1" x14ac:dyDescent="0.3">
      <c r="A27" s="93">
        <v>18</v>
      </c>
      <c r="B27" s="147" t="s">
        <v>340</v>
      </c>
      <c r="C27" s="145" t="s">
        <v>390</v>
      </c>
      <c r="D27" s="212">
        <v>30</v>
      </c>
      <c r="E27" s="212">
        <v>30</v>
      </c>
      <c r="F27" s="212">
        <v>30</v>
      </c>
      <c r="G27" s="212">
        <v>30</v>
      </c>
      <c r="H27" s="212">
        <v>30</v>
      </c>
      <c r="I27" s="146">
        <f t="shared" si="2"/>
        <v>37.5</v>
      </c>
      <c r="J27" s="146">
        <f t="shared" si="3"/>
        <v>37.5</v>
      </c>
      <c r="K27" s="146">
        <f t="shared" si="4"/>
        <v>37.5</v>
      </c>
      <c r="L27" s="146">
        <f t="shared" si="5"/>
        <v>37.5</v>
      </c>
      <c r="M27" s="146">
        <f t="shared" si="6"/>
        <v>37.5</v>
      </c>
      <c r="N27" s="146" t="str">
        <f t="shared" si="7"/>
        <v>N</v>
      </c>
      <c r="O27" s="146" t="str">
        <f t="shared" si="8"/>
        <v>N</v>
      </c>
      <c r="P27" s="146" t="str">
        <f t="shared" si="9"/>
        <v>N</v>
      </c>
      <c r="Q27" s="146" t="str">
        <f t="shared" si="10"/>
        <v>N</v>
      </c>
      <c r="R27" s="146" t="str">
        <f t="shared" si="11"/>
        <v>N</v>
      </c>
    </row>
    <row r="28" spans="1:18" ht="16.5" thickBot="1" x14ac:dyDescent="0.3">
      <c r="A28" s="93">
        <v>19</v>
      </c>
      <c r="B28" s="147" t="s">
        <v>341</v>
      </c>
      <c r="C28" s="145" t="s">
        <v>391</v>
      </c>
      <c r="D28" s="212">
        <v>30</v>
      </c>
      <c r="E28" s="212">
        <v>30</v>
      </c>
      <c r="F28" s="212">
        <v>30</v>
      </c>
      <c r="G28" s="212">
        <v>30</v>
      </c>
      <c r="H28" s="212">
        <v>30</v>
      </c>
      <c r="I28" s="146">
        <f t="shared" si="2"/>
        <v>37.5</v>
      </c>
      <c r="J28" s="146">
        <f t="shared" si="3"/>
        <v>37.5</v>
      </c>
      <c r="K28" s="146">
        <f t="shared" si="4"/>
        <v>37.5</v>
      </c>
      <c r="L28" s="146">
        <f t="shared" si="5"/>
        <v>37.5</v>
      </c>
      <c r="M28" s="146">
        <f t="shared" si="6"/>
        <v>37.5</v>
      </c>
      <c r="N28" s="146" t="str">
        <f t="shared" si="7"/>
        <v>N</v>
      </c>
      <c r="O28" s="146" t="str">
        <f t="shared" si="8"/>
        <v>N</v>
      </c>
      <c r="P28" s="146" t="str">
        <f t="shared" si="9"/>
        <v>N</v>
      </c>
      <c r="Q28" s="146" t="str">
        <f t="shared" si="10"/>
        <v>N</v>
      </c>
      <c r="R28" s="146" t="str">
        <f t="shared" si="11"/>
        <v>N</v>
      </c>
    </row>
    <row r="29" spans="1:18" ht="16.5" thickBot="1" x14ac:dyDescent="0.3">
      <c r="A29" s="93">
        <v>20</v>
      </c>
      <c r="B29" s="147" t="s">
        <v>342</v>
      </c>
      <c r="C29" s="145" t="s">
        <v>392</v>
      </c>
      <c r="D29" s="212">
        <v>52</v>
      </c>
      <c r="E29" s="212">
        <v>52</v>
      </c>
      <c r="F29" s="212">
        <v>52</v>
      </c>
      <c r="G29" s="212">
        <v>52</v>
      </c>
      <c r="H29" s="212">
        <v>52</v>
      </c>
      <c r="I29" s="146">
        <f t="shared" si="2"/>
        <v>65</v>
      </c>
      <c r="J29" s="146">
        <f t="shared" si="3"/>
        <v>65</v>
      </c>
      <c r="K29" s="146">
        <f t="shared" si="4"/>
        <v>65</v>
      </c>
      <c r="L29" s="146">
        <f t="shared" si="5"/>
        <v>65</v>
      </c>
      <c r="M29" s="146">
        <f t="shared" si="6"/>
        <v>65</v>
      </c>
      <c r="N29" s="146" t="str">
        <f t="shared" si="7"/>
        <v>Y</v>
      </c>
      <c r="O29" s="146" t="str">
        <f t="shared" si="8"/>
        <v>Y</v>
      </c>
      <c r="P29" s="146" t="str">
        <f t="shared" si="9"/>
        <v>Y</v>
      </c>
      <c r="Q29" s="146" t="str">
        <f t="shared" si="10"/>
        <v>Y</v>
      </c>
      <c r="R29" s="146" t="str">
        <f t="shared" si="11"/>
        <v>Y</v>
      </c>
    </row>
    <row r="30" spans="1:18" ht="16.5" thickBot="1" x14ac:dyDescent="0.3">
      <c r="A30" s="93">
        <v>21</v>
      </c>
      <c r="B30" s="147" t="s">
        <v>343</v>
      </c>
      <c r="C30" s="145" t="s">
        <v>393</v>
      </c>
      <c r="D30" s="212">
        <v>68</v>
      </c>
      <c r="E30" s="212">
        <v>68</v>
      </c>
      <c r="F30" s="212">
        <v>68</v>
      </c>
      <c r="G30" s="212">
        <v>68</v>
      </c>
      <c r="H30" s="212">
        <v>68</v>
      </c>
      <c r="I30" s="146">
        <f t="shared" si="2"/>
        <v>85</v>
      </c>
      <c r="J30" s="146">
        <f t="shared" si="3"/>
        <v>85</v>
      </c>
      <c r="K30" s="146">
        <f t="shared" si="4"/>
        <v>85</v>
      </c>
      <c r="L30" s="146">
        <f t="shared" si="5"/>
        <v>85</v>
      </c>
      <c r="M30" s="146">
        <f t="shared" si="6"/>
        <v>85</v>
      </c>
      <c r="N30" s="146" t="str">
        <f t="shared" si="7"/>
        <v>Y</v>
      </c>
      <c r="O30" s="146" t="str">
        <f t="shared" si="8"/>
        <v>Y</v>
      </c>
      <c r="P30" s="146" t="str">
        <f t="shared" si="9"/>
        <v>Y</v>
      </c>
      <c r="Q30" s="146" t="str">
        <f t="shared" si="10"/>
        <v>Y</v>
      </c>
      <c r="R30" s="146" t="str">
        <f t="shared" si="11"/>
        <v>Y</v>
      </c>
    </row>
    <row r="31" spans="1:18" ht="16.5" thickBot="1" x14ac:dyDescent="0.3">
      <c r="A31" s="93">
        <v>22</v>
      </c>
      <c r="B31" s="147" t="s">
        <v>344</v>
      </c>
      <c r="C31" s="145" t="s">
        <v>394</v>
      </c>
      <c r="D31" s="212">
        <v>52</v>
      </c>
      <c r="E31" s="212">
        <v>52</v>
      </c>
      <c r="F31" s="212">
        <v>52</v>
      </c>
      <c r="G31" s="212">
        <v>52</v>
      </c>
      <c r="H31" s="212">
        <v>52</v>
      </c>
      <c r="I31" s="146">
        <f t="shared" si="2"/>
        <v>65</v>
      </c>
      <c r="J31" s="146">
        <f t="shared" si="3"/>
        <v>65</v>
      </c>
      <c r="K31" s="146">
        <f t="shared" si="4"/>
        <v>65</v>
      </c>
      <c r="L31" s="146">
        <f t="shared" si="5"/>
        <v>65</v>
      </c>
      <c r="M31" s="146">
        <f t="shared" si="6"/>
        <v>65</v>
      </c>
      <c r="N31" s="146" t="str">
        <f t="shared" si="7"/>
        <v>Y</v>
      </c>
      <c r="O31" s="146" t="str">
        <f t="shared" si="8"/>
        <v>Y</v>
      </c>
      <c r="P31" s="146" t="str">
        <f t="shared" si="9"/>
        <v>Y</v>
      </c>
      <c r="Q31" s="146" t="str">
        <f t="shared" si="10"/>
        <v>Y</v>
      </c>
      <c r="R31" s="146" t="str">
        <f t="shared" si="11"/>
        <v>Y</v>
      </c>
    </row>
    <row r="32" spans="1:18" ht="16.5" thickBot="1" x14ac:dyDescent="0.3">
      <c r="A32" s="93">
        <v>23</v>
      </c>
      <c r="B32" s="147" t="s">
        <v>345</v>
      </c>
      <c r="C32" s="145" t="s">
        <v>395</v>
      </c>
      <c r="D32" s="212">
        <v>30</v>
      </c>
      <c r="E32" s="212">
        <v>30</v>
      </c>
      <c r="F32" s="212">
        <v>30</v>
      </c>
      <c r="G32" s="212">
        <v>30</v>
      </c>
      <c r="H32" s="212">
        <v>30</v>
      </c>
      <c r="I32" s="146">
        <f t="shared" si="2"/>
        <v>37.5</v>
      </c>
      <c r="J32" s="146">
        <f t="shared" si="3"/>
        <v>37.5</v>
      </c>
      <c r="K32" s="146">
        <f t="shared" si="4"/>
        <v>37.5</v>
      </c>
      <c r="L32" s="146">
        <f t="shared" si="5"/>
        <v>37.5</v>
      </c>
      <c r="M32" s="146">
        <f t="shared" si="6"/>
        <v>37.5</v>
      </c>
      <c r="N32" s="146" t="str">
        <f t="shared" si="7"/>
        <v>N</v>
      </c>
      <c r="O32" s="146" t="str">
        <f t="shared" si="8"/>
        <v>N</v>
      </c>
      <c r="P32" s="146" t="str">
        <f t="shared" si="9"/>
        <v>N</v>
      </c>
      <c r="Q32" s="146" t="str">
        <f t="shared" si="10"/>
        <v>N</v>
      </c>
      <c r="R32" s="146" t="str">
        <f t="shared" si="11"/>
        <v>N</v>
      </c>
    </row>
    <row r="33" spans="1:18" ht="16.5" thickBot="1" x14ac:dyDescent="0.3">
      <c r="A33" s="93">
        <v>24</v>
      </c>
      <c r="B33" s="147" t="s">
        <v>346</v>
      </c>
      <c r="C33" s="145" t="s">
        <v>396</v>
      </c>
      <c r="D33" s="212">
        <v>44</v>
      </c>
      <c r="E33" s="212">
        <v>44</v>
      </c>
      <c r="F33" s="212">
        <v>44</v>
      </c>
      <c r="G33" s="212">
        <v>44</v>
      </c>
      <c r="H33" s="212">
        <v>44</v>
      </c>
      <c r="I33" s="146">
        <f t="shared" si="2"/>
        <v>55.000000000000007</v>
      </c>
      <c r="J33" s="146">
        <f t="shared" si="3"/>
        <v>55.000000000000007</v>
      </c>
      <c r="K33" s="146">
        <f t="shared" si="4"/>
        <v>55.000000000000007</v>
      </c>
      <c r="L33" s="146">
        <f t="shared" si="5"/>
        <v>55.000000000000007</v>
      </c>
      <c r="M33" s="146">
        <f t="shared" si="6"/>
        <v>55.000000000000007</v>
      </c>
      <c r="N33" s="146" t="str">
        <f t="shared" si="7"/>
        <v>Y</v>
      </c>
      <c r="O33" s="146" t="str">
        <f t="shared" si="8"/>
        <v>Y</v>
      </c>
      <c r="P33" s="146" t="str">
        <f t="shared" si="9"/>
        <v>Y</v>
      </c>
      <c r="Q33" s="146" t="str">
        <f t="shared" si="10"/>
        <v>Y</v>
      </c>
      <c r="R33" s="146" t="str">
        <f t="shared" si="11"/>
        <v>Y</v>
      </c>
    </row>
    <row r="34" spans="1:18" ht="16.5" thickBot="1" x14ac:dyDescent="0.3">
      <c r="A34" s="93">
        <v>25</v>
      </c>
      <c r="B34" s="147" t="s">
        <v>347</v>
      </c>
      <c r="C34" s="145" t="s">
        <v>397</v>
      </c>
      <c r="D34" s="212">
        <v>52</v>
      </c>
      <c r="E34" s="212">
        <v>52</v>
      </c>
      <c r="F34" s="212">
        <v>52</v>
      </c>
      <c r="G34" s="212">
        <v>52</v>
      </c>
      <c r="H34" s="212">
        <v>52</v>
      </c>
      <c r="I34" s="146">
        <f t="shared" si="2"/>
        <v>65</v>
      </c>
      <c r="J34" s="146">
        <f t="shared" si="3"/>
        <v>65</v>
      </c>
      <c r="K34" s="146">
        <f t="shared" si="4"/>
        <v>65</v>
      </c>
      <c r="L34" s="146">
        <f t="shared" si="5"/>
        <v>65</v>
      </c>
      <c r="M34" s="146">
        <f t="shared" si="6"/>
        <v>65</v>
      </c>
      <c r="N34" s="146" t="str">
        <f t="shared" si="7"/>
        <v>Y</v>
      </c>
      <c r="O34" s="146" t="str">
        <f t="shared" si="8"/>
        <v>Y</v>
      </c>
      <c r="P34" s="146" t="str">
        <f t="shared" si="9"/>
        <v>Y</v>
      </c>
      <c r="Q34" s="146" t="str">
        <f t="shared" si="10"/>
        <v>Y</v>
      </c>
      <c r="R34" s="146" t="str">
        <f t="shared" si="11"/>
        <v>Y</v>
      </c>
    </row>
    <row r="35" spans="1:18" ht="18" customHeight="1" thickBot="1" x14ac:dyDescent="0.3">
      <c r="A35" s="93">
        <v>26</v>
      </c>
      <c r="B35" s="147" t="s">
        <v>348</v>
      </c>
      <c r="C35" s="145" t="s">
        <v>398</v>
      </c>
      <c r="D35" s="212">
        <v>52</v>
      </c>
      <c r="E35" s="212">
        <v>52</v>
      </c>
      <c r="F35" s="212">
        <v>52</v>
      </c>
      <c r="G35" s="212">
        <v>52</v>
      </c>
      <c r="H35" s="212">
        <v>52</v>
      </c>
      <c r="I35" s="146">
        <f t="shared" si="2"/>
        <v>65</v>
      </c>
      <c r="J35" s="146">
        <f t="shared" si="3"/>
        <v>65</v>
      </c>
      <c r="K35" s="146">
        <f t="shared" si="4"/>
        <v>65</v>
      </c>
      <c r="L35" s="146">
        <f t="shared" si="5"/>
        <v>65</v>
      </c>
      <c r="M35" s="146">
        <f t="shared" si="6"/>
        <v>65</v>
      </c>
      <c r="N35" s="146" t="str">
        <f t="shared" si="7"/>
        <v>Y</v>
      </c>
      <c r="O35" s="146" t="str">
        <f t="shared" si="8"/>
        <v>Y</v>
      </c>
      <c r="P35" s="146" t="str">
        <f t="shared" si="9"/>
        <v>Y</v>
      </c>
      <c r="Q35" s="146" t="str">
        <f t="shared" si="10"/>
        <v>Y</v>
      </c>
      <c r="R35" s="146" t="str">
        <f t="shared" si="11"/>
        <v>Y</v>
      </c>
    </row>
    <row r="36" spans="1:18" ht="16.5" thickBot="1" x14ac:dyDescent="0.3">
      <c r="A36" s="93">
        <v>27</v>
      </c>
      <c r="B36" s="147" t="s">
        <v>349</v>
      </c>
      <c r="C36" s="145" t="s">
        <v>399</v>
      </c>
      <c r="D36" s="212">
        <v>30</v>
      </c>
      <c r="E36" s="212">
        <v>30</v>
      </c>
      <c r="F36" s="212">
        <v>30</v>
      </c>
      <c r="G36" s="212">
        <v>30</v>
      </c>
      <c r="H36" s="212">
        <v>30</v>
      </c>
      <c r="I36" s="146">
        <f t="shared" si="2"/>
        <v>37.5</v>
      </c>
      <c r="J36" s="146">
        <f t="shared" si="3"/>
        <v>37.5</v>
      </c>
      <c r="K36" s="146">
        <f t="shared" si="4"/>
        <v>37.5</v>
      </c>
      <c r="L36" s="146">
        <f t="shared" si="5"/>
        <v>37.5</v>
      </c>
      <c r="M36" s="146">
        <f t="shared" si="6"/>
        <v>37.5</v>
      </c>
      <c r="N36" s="146" t="str">
        <f t="shared" si="7"/>
        <v>N</v>
      </c>
      <c r="O36" s="146" t="str">
        <f t="shared" si="8"/>
        <v>N</v>
      </c>
      <c r="P36" s="146" t="str">
        <f t="shared" si="9"/>
        <v>N</v>
      </c>
      <c r="Q36" s="146" t="str">
        <f t="shared" si="10"/>
        <v>N</v>
      </c>
      <c r="R36" s="146" t="str">
        <f t="shared" si="11"/>
        <v>N</v>
      </c>
    </row>
    <row r="37" spans="1:18" ht="16.5" thickBot="1" x14ac:dyDescent="0.3">
      <c r="A37" s="93">
        <v>28</v>
      </c>
      <c r="B37" s="147" t="s">
        <v>350</v>
      </c>
      <c r="C37" s="145" t="s">
        <v>400</v>
      </c>
      <c r="D37" s="212">
        <v>52</v>
      </c>
      <c r="E37" s="212">
        <v>52</v>
      </c>
      <c r="F37" s="212">
        <v>52</v>
      </c>
      <c r="G37" s="212">
        <v>52</v>
      </c>
      <c r="H37" s="212">
        <v>52</v>
      </c>
      <c r="I37" s="146">
        <f t="shared" si="2"/>
        <v>65</v>
      </c>
      <c r="J37" s="146">
        <f t="shared" si="3"/>
        <v>65</v>
      </c>
      <c r="K37" s="146">
        <f t="shared" si="4"/>
        <v>65</v>
      </c>
      <c r="L37" s="146">
        <f t="shared" si="5"/>
        <v>65</v>
      </c>
      <c r="M37" s="146">
        <f t="shared" si="6"/>
        <v>65</v>
      </c>
      <c r="N37" s="146" t="str">
        <f t="shared" si="7"/>
        <v>Y</v>
      </c>
      <c r="O37" s="146" t="str">
        <f t="shared" si="8"/>
        <v>Y</v>
      </c>
      <c r="P37" s="146" t="str">
        <f t="shared" si="9"/>
        <v>Y</v>
      </c>
      <c r="Q37" s="146" t="str">
        <f t="shared" si="10"/>
        <v>Y</v>
      </c>
      <c r="R37" s="146" t="str">
        <f t="shared" si="11"/>
        <v>Y</v>
      </c>
    </row>
    <row r="38" spans="1:18" ht="16.5" thickBot="1" x14ac:dyDescent="0.3">
      <c r="A38" s="93">
        <v>29</v>
      </c>
      <c r="B38" s="147" t="s">
        <v>351</v>
      </c>
      <c r="C38" s="145" t="s">
        <v>401</v>
      </c>
      <c r="D38" s="212">
        <v>60</v>
      </c>
      <c r="E38" s="212">
        <v>60</v>
      </c>
      <c r="F38" s="212">
        <v>60</v>
      </c>
      <c r="G38" s="212">
        <v>60</v>
      </c>
      <c r="H38" s="212">
        <v>60</v>
      </c>
      <c r="I38" s="146">
        <f t="shared" si="2"/>
        <v>75</v>
      </c>
      <c r="J38" s="146">
        <f t="shared" si="3"/>
        <v>75</v>
      </c>
      <c r="K38" s="146">
        <f t="shared" si="4"/>
        <v>75</v>
      </c>
      <c r="L38" s="146">
        <f t="shared" si="5"/>
        <v>75</v>
      </c>
      <c r="M38" s="146">
        <f t="shared" si="6"/>
        <v>75</v>
      </c>
      <c r="N38" s="146" t="str">
        <f t="shared" si="7"/>
        <v>Y</v>
      </c>
      <c r="O38" s="146" t="str">
        <f t="shared" si="8"/>
        <v>Y</v>
      </c>
      <c r="P38" s="146" t="str">
        <f t="shared" si="9"/>
        <v>Y</v>
      </c>
      <c r="Q38" s="146" t="str">
        <f t="shared" si="10"/>
        <v>Y</v>
      </c>
      <c r="R38" s="146" t="str">
        <f t="shared" si="11"/>
        <v>Y</v>
      </c>
    </row>
    <row r="39" spans="1:18" ht="16.5" thickBot="1" x14ac:dyDescent="0.3">
      <c r="A39" s="93">
        <v>30</v>
      </c>
      <c r="B39" s="147" t="s">
        <v>352</v>
      </c>
      <c r="C39" s="145" t="s">
        <v>402</v>
      </c>
      <c r="D39" s="212">
        <v>36</v>
      </c>
      <c r="E39" s="212">
        <v>36</v>
      </c>
      <c r="F39" s="212">
        <v>36</v>
      </c>
      <c r="G39" s="212">
        <v>36</v>
      </c>
      <c r="H39" s="212">
        <v>36</v>
      </c>
      <c r="I39" s="146">
        <f t="shared" si="2"/>
        <v>45</v>
      </c>
      <c r="J39" s="146">
        <f t="shared" si="3"/>
        <v>45</v>
      </c>
      <c r="K39" s="146">
        <f t="shared" si="4"/>
        <v>45</v>
      </c>
      <c r="L39" s="146">
        <f t="shared" si="5"/>
        <v>45</v>
      </c>
      <c r="M39" s="146">
        <f t="shared" si="6"/>
        <v>45</v>
      </c>
      <c r="N39" s="146" t="str">
        <f t="shared" si="7"/>
        <v>N</v>
      </c>
      <c r="O39" s="146" t="str">
        <f t="shared" si="8"/>
        <v>N</v>
      </c>
      <c r="P39" s="146" t="str">
        <f t="shared" si="9"/>
        <v>N</v>
      </c>
      <c r="Q39" s="146" t="str">
        <f t="shared" si="10"/>
        <v>N</v>
      </c>
      <c r="R39" s="146" t="str">
        <f t="shared" si="11"/>
        <v>N</v>
      </c>
    </row>
    <row r="40" spans="1:18" ht="16.5" thickBot="1" x14ac:dyDescent="0.3">
      <c r="A40" s="93">
        <v>31</v>
      </c>
      <c r="B40" s="147" t="s">
        <v>353</v>
      </c>
      <c r="C40" s="145" t="s">
        <v>403</v>
      </c>
      <c r="D40" s="212">
        <v>60</v>
      </c>
      <c r="E40" s="212">
        <v>60</v>
      </c>
      <c r="F40" s="212">
        <v>60</v>
      </c>
      <c r="G40" s="212">
        <v>60</v>
      </c>
      <c r="H40" s="212">
        <v>60</v>
      </c>
      <c r="I40" s="146">
        <f t="shared" si="2"/>
        <v>75</v>
      </c>
      <c r="J40" s="146">
        <f t="shared" si="3"/>
        <v>75</v>
      </c>
      <c r="K40" s="146">
        <f t="shared" si="4"/>
        <v>75</v>
      </c>
      <c r="L40" s="146">
        <f t="shared" si="5"/>
        <v>75</v>
      </c>
      <c r="M40" s="146">
        <f t="shared" si="6"/>
        <v>75</v>
      </c>
      <c r="N40" s="146" t="str">
        <f t="shared" si="7"/>
        <v>Y</v>
      </c>
      <c r="O40" s="146" t="str">
        <f t="shared" si="8"/>
        <v>Y</v>
      </c>
      <c r="P40" s="146" t="str">
        <f t="shared" si="9"/>
        <v>Y</v>
      </c>
      <c r="Q40" s="146" t="str">
        <f t="shared" si="10"/>
        <v>Y</v>
      </c>
      <c r="R40" s="146" t="str">
        <f t="shared" si="11"/>
        <v>Y</v>
      </c>
    </row>
    <row r="41" spans="1:18" ht="16.5" thickBot="1" x14ac:dyDescent="0.3">
      <c r="A41" s="93">
        <v>32</v>
      </c>
      <c r="B41" s="147" t="s">
        <v>354</v>
      </c>
      <c r="C41" s="145" t="s">
        <v>404</v>
      </c>
      <c r="D41" s="212">
        <v>68</v>
      </c>
      <c r="E41" s="212">
        <v>68</v>
      </c>
      <c r="F41" s="212">
        <v>68</v>
      </c>
      <c r="G41" s="212">
        <v>68</v>
      </c>
      <c r="H41" s="212">
        <v>68</v>
      </c>
      <c r="I41" s="146">
        <f t="shared" si="2"/>
        <v>85</v>
      </c>
      <c r="J41" s="146">
        <f t="shared" si="3"/>
        <v>85</v>
      </c>
      <c r="K41" s="146">
        <f t="shared" si="4"/>
        <v>85</v>
      </c>
      <c r="L41" s="146">
        <f t="shared" si="5"/>
        <v>85</v>
      </c>
      <c r="M41" s="146">
        <f t="shared" si="6"/>
        <v>85</v>
      </c>
      <c r="N41" s="146" t="str">
        <f t="shared" si="7"/>
        <v>Y</v>
      </c>
      <c r="O41" s="146" t="str">
        <f t="shared" si="8"/>
        <v>Y</v>
      </c>
      <c r="P41" s="146" t="str">
        <f t="shared" si="9"/>
        <v>Y</v>
      </c>
      <c r="Q41" s="146" t="str">
        <f t="shared" si="10"/>
        <v>Y</v>
      </c>
      <c r="R41" s="146" t="str">
        <f t="shared" si="11"/>
        <v>Y</v>
      </c>
    </row>
    <row r="42" spans="1:18" ht="16.5" thickBot="1" x14ac:dyDescent="0.3">
      <c r="A42" s="93">
        <v>33</v>
      </c>
      <c r="B42" s="147" t="s">
        <v>355</v>
      </c>
      <c r="C42" s="145" t="s">
        <v>405</v>
      </c>
      <c r="D42" s="212">
        <v>60</v>
      </c>
      <c r="E42" s="212">
        <v>60</v>
      </c>
      <c r="F42" s="212">
        <v>60</v>
      </c>
      <c r="G42" s="212">
        <v>60</v>
      </c>
      <c r="H42" s="212">
        <v>60</v>
      </c>
      <c r="I42" s="146">
        <f t="shared" si="2"/>
        <v>75</v>
      </c>
      <c r="J42" s="146">
        <f t="shared" si="3"/>
        <v>75</v>
      </c>
      <c r="K42" s="146">
        <f t="shared" si="4"/>
        <v>75</v>
      </c>
      <c r="L42" s="146">
        <f t="shared" si="5"/>
        <v>75</v>
      </c>
      <c r="M42" s="146">
        <f t="shared" si="6"/>
        <v>75</v>
      </c>
      <c r="N42" s="146" t="str">
        <f t="shared" si="7"/>
        <v>Y</v>
      </c>
      <c r="O42" s="146" t="str">
        <f t="shared" si="8"/>
        <v>Y</v>
      </c>
      <c r="P42" s="146" t="str">
        <f t="shared" si="9"/>
        <v>Y</v>
      </c>
      <c r="Q42" s="146" t="str">
        <f t="shared" si="10"/>
        <v>Y</v>
      </c>
      <c r="R42" s="146" t="str">
        <f t="shared" si="11"/>
        <v>Y</v>
      </c>
    </row>
    <row r="43" spans="1:18" ht="16.5" thickBot="1" x14ac:dyDescent="0.3">
      <c r="A43" s="93">
        <v>34</v>
      </c>
      <c r="B43" s="147" t="s">
        <v>356</v>
      </c>
      <c r="C43" s="145" t="s">
        <v>406</v>
      </c>
      <c r="D43" s="212">
        <v>60</v>
      </c>
      <c r="E43" s="212">
        <v>60</v>
      </c>
      <c r="F43" s="212">
        <v>60</v>
      </c>
      <c r="G43" s="212">
        <v>60</v>
      </c>
      <c r="H43" s="212">
        <v>60</v>
      </c>
      <c r="I43" s="146">
        <f t="shared" si="2"/>
        <v>75</v>
      </c>
      <c r="J43" s="146">
        <f t="shared" si="3"/>
        <v>75</v>
      </c>
      <c r="K43" s="146">
        <f t="shared" si="4"/>
        <v>75</v>
      </c>
      <c r="L43" s="146">
        <f t="shared" si="5"/>
        <v>75</v>
      </c>
      <c r="M43" s="146">
        <f t="shared" si="6"/>
        <v>75</v>
      </c>
      <c r="N43" s="146" t="str">
        <f t="shared" si="7"/>
        <v>Y</v>
      </c>
      <c r="O43" s="146" t="str">
        <f t="shared" si="8"/>
        <v>Y</v>
      </c>
      <c r="P43" s="146" t="str">
        <f t="shared" si="9"/>
        <v>Y</v>
      </c>
      <c r="Q43" s="146" t="str">
        <f t="shared" si="10"/>
        <v>Y</v>
      </c>
      <c r="R43" s="146" t="str">
        <f t="shared" si="11"/>
        <v>Y</v>
      </c>
    </row>
    <row r="44" spans="1:18" ht="16.5" thickBot="1" x14ac:dyDescent="0.3">
      <c r="A44" s="93">
        <v>35</v>
      </c>
      <c r="B44" s="147" t="s">
        <v>357</v>
      </c>
      <c r="C44" s="145" t="s">
        <v>407</v>
      </c>
      <c r="D44" s="212">
        <v>52</v>
      </c>
      <c r="E44" s="212">
        <v>52</v>
      </c>
      <c r="F44" s="212">
        <v>52</v>
      </c>
      <c r="G44" s="212">
        <v>52</v>
      </c>
      <c r="H44" s="212">
        <v>52</v>
      </c>
      <c r="I44" s="146">
        <f t="shared" si="2"/>
        <v>65</v>
      </c>
      <c r="J44" s="146">
        <f t="shared" si="3"/>
        <v>65</v>
      </c>
      <c r="K44" s="146">
        <f t="shared" si="4"/>
        <v>65</v>
      </c>
      <c r="L44" s="146">
        <f t="shared" si="5"/>
        <v>65</v>
      </c>
      <c r="M44" s="146">
        <f t="shared" si="6"/>
        <v>65</v>
      </c>
      <c r="N44" s="146" t="str">
        <f t="shared" si="7"/>
        <v>Y</v>
      </c>
      <c r="O44" s="146" t="str">
        <f t="shared" si="8"/>
        <v>Y</v>
      </c>
      <c r="P44" s="146" t="str">
        <f t="shared" si="9"/>
        <v>Y</v>
      </c>
      <c r="Q44" s="146" t="str">
        <f t="shared" si="10"/>
        <v>Y</v>
      </c>
      <c r="R44" s="146" t="str">
        <f t="shared" si="11"/>
        <v>Y</v>
      </c>
    </row>
    <row r="45" spans="1:18" ht="16.5" thickBot="1" x14ac:dyDescent="0.3">
      <c r="A45" s="93">
        <v>36</v>
      </c>
      <c r="B45" s="147" t="s">
        <v>358</v>
      </c>
      <c r="C45" s="145" t="s">
        <v>408</v>
      </c>
      <c r="D45" s="212">
        <v>60</v>
      </c>
      <c r="E45" s="212">
        <v>60</v>
      </c>
      <c r="F45" s="212">
        <v>60</v>
      </c>
      <c r="G45" s="212">
        <v>60</v>
      </c>
      <c r="H45" s="212">
        <v>60</v>
      </c>
      <c r="I45" s="146">
        <f t="shared" si="2"/>
        <v>75</v>
      </c>
      <c r="J45" s="146">
        <f t="shared" si="3"/>
        <v>75</v>
      </c>
      <c r="K45" s="146">
        <f t="shared" si="4"/>
        <v>75</v>
      </c>
      <c r="L45" s="146">
        <f t="shared" si="5"/>
        <v>75</v>
      </c>
      <c r="M45" s="146">
        <f t="shared" si="6"/>
        <v>75</v>
      </c>
      <c r="N45" s="146" t="str">
        <f t="shared" si="7"/>
        <v>Y</v>
      </c>
      <c r="O45" s="146" t="str">
        <f t="shared" si="8"/>
        <v>Y</v>
      </c>
      <c r="P45" s="146" t="str">
        <f t="shared" si="9"/>
        <v>Y</v>
      </c>
      <c r="Q45" s="146" t="str">
        <f t="shared" si="10"/>
        <v>Y</v>
      </c>
      <c r="R45" s="146" t="str">
        <f t="shared" si="11"/>
        <v>Y</v>
      </c>
    </row>
    <row r="46" spans="1:18" ht="16.5" thickBot="1" x14ac:dyDescent="0.3">
      <c r="A46" s="93">
        <v>37</v>
      </c>
      <c r="B46" s="147" t="s">
        <v>359</v>
      </c>
      <c r="C46" s="145" t="s">
        <v>409</v>
      </c>
      <c r="D46" s="212">
        <v>36</v>
      </c>
      <c r="E46" s="212">
        <v>36</v>
      </c>
      <c r="F46" s="212">
        <v>36</v>
      </c>
      <c r="G46" s="212">
        <v>36</v>
      </c>
      <c r="H46" s="212">
        <v>36</v>
      </c>
      <c r="I46" s="146">
        <f t="shared" si="2"/>
        <v>45</v>
      </c>
      <c r="J46" s="146">
        <f t="shared" si="3"/>
        <v>45</v>
      </c>
      <c r="K46" s="146">
        <f t="shared" si="4"/>
        <v>45</v>
      </c>
      <c r="L46" s="146">
        <f t="shared" si="5"/>
        <v>45</v>
      </c>
      <c r="M46" s="146">
        <f t="shared" si="6"/>
        <v>45</v>
      </c>
      <c r="N46" s="146" t="str">
        <f t="shared" si="7"/>
        <v>N</v>
      </c>
      <c r="O46" s="146" t="str">
        <f t="shared" si="8"/>
        <v>N</v>
      </c>
      <c r="P46" s="146" t="str">
        <f t="shared" si="9"/>
        <v>N</v>
      </c>
      <c r="Q46" s="146" t="str">
        <f t="shared" si="10"/>
        <v>N</v>
      </c>
      <c r="R46" s="146" t="str">
        <f t="shared" si="11"/>
        <v>N</v>
      </c>
    </row>
    <row r="47" spans="1:18" ht="16.5" thickBot="1" x14ac:dyDescent="0.3">
      <c r="A47" s="93">
        <v>38</v>
      </c>
      <c r="B47" s="147" t="s">
        <v>360</v>
      </c>
      <c r="C47" s="145" t="s">
        <v>410</v>
      </c>
      <c r="D47" s="212">
        <v>44</v>
      </c>
      <c r="E47" s="212">
        <v>44</v>
      </c>
      <c r="F47" s="212">
        <v>44</v>
      </c>
      <c r="G47" s="212">
        <v>44</v>
      </c>
      <c r="H47" s="212">
        <v>44</v>
      </c>
      <c r="I47" s="146">
        <f t="shared" si="2"/>
        <v>55.000000000000007</v>
      </c>
      <c r="J47" s="146">
        <f t="shared" si="3"/>
        <v>55.000000000000007</v>
      </c>
      <c r="K47" s="146">
        <f t="shared" si="4"/>
        <v>55.000000000000007</v>
      </c>
      <c r="L47" s="146">
        <f t="shared" si="5"/>
        <v>55.000000000000007</v>
      </c>
      <c r="M47" s="146">
        <f t="shared" si="6"/>
        <v>55.000000000000007</v>
      </c>
      <c r="N47" s="146" t="str">
        <f t="shared" si="7"/>
        <v>Y</v>
      </c>
      <c r="O47" s="146" t="str">
        <f t="shared" si="8"/>
        <v>Y</v>
      </c>
      <c r="P47" s="146" t="str">
        <f t="shared" si="9"/>
        <v>Y</v>
      </c>
      <c r="Q47" s="146" t="str">
        <f t="shared" si="10"/>
        <v>Y</v>
      </c>
      <c r="R47" s="146" t="str">
        <f t="shared" si="11"/>
        <v>Y</v>
      </c>
    </row>
    <row r="48" spans="1:18" ht="16.5" thickBot="1" x14ac:dyDescent="0.3">
      <c r="A48" s="93">
        <v>39</v>
      </c>
      <c r="B48" s="147" t="s">
        <v>361</v>
      </c>
      <c r="C48" s="145" t="s">
        <v>411</v>
      </c>
      <c r="D48" s="212">
        <v>52</v>
      </c>
      <c r="E48" s="212">
        <v>52</v>
      </c>
      <c r="F48" s="212">
        <v>52</v>
      </c>
      <c r="G48" s="212">
        <v>52</v>
      </c>
      <c r="H48" s="212">
        <v>52</v>
      </c>
      <c r="I48" s="146">
        <f t="shared" si="2"/>
        <v>65</v>
      </c>
      <c r="J48" s="146">
        <f t="shared" si="3"/>
        <v>65</v>
      </c>
      <c r="K48" s="146">
        <f t="shared" si="4"/>
        <v>65</v>
      </c>
      <c r="L48" s="146">
        <f t="shared" si="5"/>
        <v>65</v>
      </c>
      <c r="M48" s="146">
        <f t="shared" si="6"/>
        <v>65</v>
      </c>
      <c r="N48" s="146" t="str">
        <f t="shared" si="7"/>
        <v>Y</v>
      </c>
      <c r="O48" s="146" t="str">
        <f t="shared" si="8"/>
        <v>Y</v>
      </c>
      <c r="P48" s="146" t="str">
        <f t="shared" si="9"/>
        <v>Y</v>
      </c>
      <c r="Q48" s="146" t="str">
        <f t="shared" si="10"/>
        <v>Y</v>
      </c>
      <c r="R48" s="146" t="str">
        <f t="shared" si="11"/>
        <v>Y</v>
      </c>
    </row>
    <row r="49" spans="1:18" ht="16.5" thickBot="1" x14ac:dyDescent="0.3">
      <c r="A49" s="93">
        <v>40</v>
      </c>
      <c r="B49" s="147" t="s">
        <v>362</v>
      </c>
      <c r="C49" s="145" t="s">
        <v>412</v>
      </c>
      <c r="D49" s="212">
        <v>52</v>
      </c>
      <c r="E49" s="212">
        <v>52</v>
      </c>
      <c r="F49" s="212">
        <v>52</v>
      </c>
      <c r="G49" s="212">
        <v>52</v>
      </c>
      <c r="H49" s="212">
        <v>52</v>
      </c>
      <c r="I49" s="146">
        <f t="shared" si="2"/>
        <v>65</v>
      </c>
      <c r="J49" s="146">
        <f t="shared" si="3"/>
        <v>65</v>
      </c>
      <c r="K49" s="146">
        <f t="shared" si="4"/>
        <v>65</v>
      </c>
      <c r="L49" s="146">
        <f t="shared" si="5"/>
        <v>65</v>
      </c>
      <c r="M49" s="146">
        <f t="shared" si="6"/>
        <v>65</v>
      </c>
      <c r="N49" s="146" t="str">
        <f t="shared" si="7"/>
        <v>Y</v>
      </c>
      <c r="O49" s="146" t="str">
        <f t="shared" si="8"/>
        <v>Y</v>
      </c>
      <c r="P49" s="146" t="str">
        <f t="shared" si="9"/>
        <v>Y</v>
      </c>
      <c r="Q49" s="146" t="str">
        <f t="shared" si="10"/>
        <v>Y</v>
      </c>
      <c r="R49" s="146" t="str">
        <f t="shared" si="11"/>
        <v>Y</v>
      </c>
    </row>
    <row r="50" spans="1:18" ht="16.5" thickBot="1" x14ac:dyDescent="0.3">
      <c r="A50" s="93">
        <v>41</v>
      </c>
      <c r="B50" s="147" t="s">
        <v>363</v>
      </c>
      <c r="C50" s="145" t="s">
        <v>413</v>
      </c>
      <c r="D50" s="212">
        <v>44</v>
      </c>
      <c r="E50" s="212">
        <v>44</v>
      </c>
      <c r="F50" s="212">
        <v>44</v>
      </c>
      <c r="G50" s="212">
        <v>44</v>
      </c>
      <c r="H50" s="212">
        <v>44</v>
      </c>
      <c r="I50" s="146">
        <f t="shared" si="2"/>
        <v>55.000000000000007</v>
      </c>
      <c r="J50" s="146">
        <f t="shared" si="3"/>
        <v>55.000000000000007</v>
      </c>
      <c r="K50" s="146">
        <f t="shared" si="4"/>
        <v>55.000000000000007</v>
      </c>
      <c r="L50" s="146">
        <f t="shared" si="5"/>
        <v>55.000000000000007</v>
      </c>
      <c r="M50" s="146">
        <f t="shared" si="6"/>
        <v>55.000000000000007</v>
      </c>
      <c r="N50" s="146" t="str">
        <f t="shared" si="7"/>
        <v>Y</v>
      </c>
      <c r="O50" s="146" t="str">
        <f t="shared" si="8"/>
        <v>Y</v>
      </c>
      <c r="P50" s="146" t="str">
        <f t="shared" si="9"/>
        <v>Y</v>
      </c>
      <c r="Q50" s="146" t="str">
        <f t="shared" si="10"/>
        <v>Y</v>
      </c>
      <c r="R50" s="146" t="str">
        <f t="shared" si="11"/>
        <v>Y</v>
      </c>
    </row>
    <row r="51" spans="1:18" ht="16.5" thickBot="1" x14ac:dyDescent="0.3">
      <c r="A51" s="93">
        <v>42</v>
      </c>
      <c r="B51" s="147" t="s">
        <v>364</v>
      </c>
      <c r="C51" s="145" t="s">
        <v>414</v>
      </c>
      <c r="D51" s="212">
        <v>60</v>
      </c>
      <c r="E51" s="212">
        <v>60</v>
      </c>
      <c r="F51" s="212">
        <v>60</v>
      </c>
      <c r="G51" s="212">
        <v>60</v>
      </c>
      <c r="H51" s="212">
        <v>60</v>
      </c>
      <c r="I51" s="146">
        <f t="shared" si="2"/>
        <v>75</v>
      </c>
      <c r="J51" s="146">
        <f t="shared" si="3"/>
        <v>75</v>
      </c>
      <c r="K51" s="146">
        <f t="shared" si="4"/>
        <v>75</v>
      </c>
      <c r="L51" s="146">
        <f t="shared" si="5"/>
        <v>75</v>
      </c>
      <c r="M51" s="146">
        <f t="shared" si="6"/>
        <v>75</v>
      </c>
      <c r="N51" s="146" t="str">
        <f t="shared" si="7"/>
        <v>Y</v>
      </c>
      <c r="O51" s="146" t="str">
        <f t="shared" si="8"/>
        <v>Y</v>
      </c>
      <c r="P51" s="146" t="str">
        <f t="shared" si="9"/>
        <v>Y</v>
      </c>
      <c r="Q51" s="146" t="str">
        <f t="shared" si="10"/>
        <v>Y</v>
      </c>
      <c r="R51" s="146" t="str">
        <f t="shared" si="11"/>
        <v>Y</v>
      </c>
    </row>
    <row r="52" spans="1:18" ht="16.5" thickBot="1" x14ac:dyDescent="0.3">
      <c r="A52" s="93">
        <v>43</v>
      </c>
      <c r="B52" s="147" t="s">
        <v>365</v>
      </c>
      <c r="C52" s="148" t="s">
        <v>415</v>
      </c>
      <c r="D52" s="212">
        <v>52</v>
      </c>
      <c r="E52" s="212">
        <v>52</v>
      </c>
      <c r="F52" s="212">
        <v>52</v>
      </c>
      <c r="G52" s="212">
        <v>52</v>
      </c>
      <c r="H52" s="212">
        <v>52</v>
      </c>
      <c r="I52" s="146">
        <f t="shared" si="2"/>
        <v>65</v>
      </c>
      <c r="J52" s="146">
        <f t="shared" si="3"/>
        <v>65</v>
      </c>
      <c r="K52" s="146">
        <f t="shared" si="4"/>
        <v>65</v>
      </c>
      <c r="L52" s="146">
        <f t="shared" si="5"/>
        <v>65</v>
      </c>
      <c r="M52" s="146">
        <f t="shared" si="6"/>
        <v>65</v>
      </c>
      <c r="N52" s="146" t="str">
        <f t="shared" si="7"/>
        <v>Y</v>
      </c>
      <c r="O52" s="146" t="str">
        <f t="shared" si="8"/>
        <v>Y</v>
      </c>
      <c r="P52" s="146" t="str">
        <f t="shared" si="9"/>
        <v>Y</v>
      </c>
      <c r="Q52" s="146" t="str">
        <f t="shared" si="10"/>
        <v>Y</v>
      </c>
      <c r="R52" s="146" t="str">
        <f t="shared" si="11"/>
        <v>Y</v>
      </c>
    </row>
    <row r="53" spans="1:18" ht="16.5" thickBot="1" x14ac:dyDescent="0.3">
      <c r="A53" s="93">
        <v>44</v>
      </c>
      <c r="B53" s="147" t="s">
        <v>366</v>
      </c>
      <c r="C53" s="148" t="s">
        <v>416</v>
      </c>
      <c r="D53" s="212">
        <v>52</v>
      </c>
      <c r="E53" s="212">
        <v>52</v>
      </c>
      <c r="F53" s="212">
        <v>52</v>
      </c>
      <c r="G53" s="212">
        <v>52</v>
      </c>
      <c r="H53" s="212">
        <v>52</v>
      </c>
      <c r="I53" s="146">
        <f t="shared" si="2"/>
        <v>65</v>
      </c>
      <c r="J53" s="146">
        <f t="shared" si="3"/>
        <v>65</v>
      </c>
      <c r="K53" s="146">
        <f t="shared" si="4"/>
        <v>65</v>
      </c>
      <c r="L53" s="146">
        <f t="shared" si="5"/>
        <v>65</v>
      </c>
      <c r="M53" s="146">
        <f t="shared" si="6"/>
        <v>65</v>
      </c>
      <c r="N53" s="146" t="str">
        <f t="shared" si="7"/>
        <v>Y</v>
      </c>
      <c r="O53" s="146" t="str">
        <f t="shared" si="8"/>
        <v>Y</v>
      </c>
      <c r="P53" s="146" t="str">
        <f t="shared" si="9"/>
        <v>Y</v>
      </c>
      <c r="Q53" s="146" t="str">
        <f t="shared" si="10"/>
        <v>Y</v>
      </c>
      <c r="R53" s="146" t="str">
        <f t="shared" si="11"/>
        <v>Y</v>
      </c>
    </row>
    <row r="54" spans="1:18" ht="16.5" thickBot="1" x14ac:dyDescent="0.3">
      <c r="A54" s="93">
        <v>45</v>
      </c>
      <c r="B54" s="147" t="s">
        <v>367</v>
      </c>
      <c r="C54" s="145" t="s">
        <v>417</v>
      </c>
      <c r="D54" s="212">
        <v>60</v>
      </c>
      <c r="E54" s="212">
        <v>60</v>
      </c>
      <c r="F54" s="212">
        <v>60</v>
      </c>
      <c r="G54" s="212">
        <v>60</v>
      </c>
      <c r="H54" s="212">
        <v>60</v>
      </c>
      <c r="I54" s="146">
        <f t="shared" si="2"/>
        <v>75</v>
      </c>
      <c r="J54" s="146">
        <f t="shared" si="3"/>
        <v>75</v>
      </c>
      <c r="K54" s="146">
        <f t="shared" si="4"/>
        <v>75</v>
      </c>
      <c r="L54" s="146">
        <f t="shared" si="5"/>
        <v>75</v>
      </c>
      <c r="M54" s="146">
        <f t="shared" si="6"/>
        <v>75</v>
      </c>
      <c r="N54" s="146" t="str">
        <f t="shared" si="7"/>
        <v>Y</v>
      </c>
      <c r="O54" s="146" t="str">
        <f t="shared" si="8"/>
        <v>Y</v>
      </c>
      <c r="P54" s="146" t="str">
        <f t="shared" si="9"/>
        <v>Y</v>
      </c>
      <c r="Q54" s="146" t="str">
        <f t="shared" si="10"/>
        <v>Y</v>
      </c>
      <c r="R54" s="146" t="str">
        <f t="shared" si="11"/>
        <v>Y</v>
      </c>
    </row>
    <row r="55" spans="1:18" ht="16.5" thickBot="1" x14ac:dyDescent="0.3">
      <c r="A55" s="93">
        <v>46</v>
      </c>
      <c r="B55" s="147" t="s">
        <v>368</v>
      </c>
      <c r="C55" s="145" t="s">
        <v>418</v>
      </c>
      <c r="D55" s="212">
        <v>52</v>
      </c>
      <c r="E55" s="212">
        <v>52</v>
      </c>
      <c r="F55" s="212">
        <v>52</v>
      </c>
      <c r="G55" s="212">
        <v>52</v>
      </c>
      <c r="H55" s="212">
        <v>52</v>
      </c>
      <c r="I55" s="146">
        <f t="shared" si="2"/>
        <v>65</v>
      </c>
      <c r="J55" s="146">
        <f t="shared" si="3"/>
        <v>65</v>
      </c>
      <c r="K55" s="146">
        <f t="shared" si="4"/>
        <v>65</v>
      </c>
      <c r="L55" s="146">
        <f t="shared" si="5"/>
        <v>65</v>
      </c>
      <c r="M55" s="146">
        <f t="shared" si="6"/>
        <v>65</v>
      </c>
      <c r="N55" s="146" t="str">
        <f t="shared" si="7"/>
        <v>Y</v>
      </c>
      <c r="O55" s="146" t="str">
        <f t="shared" si="8"/>
        <v>Y</v>
      </c>
      <c r="P55" s="146" t="str">
        <f t="shared" si="9"/>
        <v>Y</v>
      </c>
      <c r="Q55" s="146" t="str">
        <f t="shared" si="10"/>
        <v>Y</v>
      </c>
      <c r="R55" s="146" t="str">
        <f t="shared" si="11"/>
        <v>Y</v>
      </c>
    </row>
    <row r="56" spans="1:18" s="73" customFormat="1" ht="16.5" thickBot="1" x14ac:dyDescent="0.3">
      <c r="A56" s="93">
        <v>47</v>
      </c>
      <c r="B56" s="147" t="s">
        <v>369</v>
      </c>
      <c r="C56" s="145" t="s">
        <v>419</v>
      </c>
      <c r="D56" s="212">
        <v>52</v>
      </c>
      <c r="E56" s="212">
        <v>52</v>
      </c>
      <c r="F56" s="212">
        <v>52</v>
      </c>
      <c r="G56" s="212">
        <v>52</v>
      </c>
      <c r="H56" s="212">
        <v>52</v>
      </c>
      <c r="I56" s="146">
        <f t="shared" si="2"/>
        <v>65</v>
      </c>
      <c r="J56" s="146">
        <f t="shared" si="3"/>
        <v>65</v>
      </c>
      <c r="K56" s="146">
        <f t="shared" si="4"/>
        <v>65</v>
      </c>
      <c r="L56" s="146">
        <f t="shared" si="5"/>
        <v>65</v>
      </c>
      <c r="M56" s="146">
        <f t="shared" si="6"/>
        <v>65</v>
      </c>
      <c r="N56" s="146" t="str">
        <f t="shared" si="7"/>
        <v>Y</v>
      </c>
      <c r="O56" s="146" t="str">
        <f t="shared" si="8"/>
        <v>Y</v>
      </c>
      <c r="P56" s="146" t="str">
        <f t="shared" si="9"/>
        <v>Y</v>
      </c>
      <c r="Q56" s="146" t="str">
        <f t="shared" si="10"/>
        <v>Y</v>
      </c>
      <c r="R56" s="146" t="str">
        <f t="shared" si="11"/>
        <v>Y</v>
      </c>
    </row>
    <row r="57" spans="1:18" s="73" customFormat="1" ht="16.5" thickBot="1" x14ac:dyDescent="0.3">
      <c r="A57" s="93">
        <v>48</v>
      </c>
      <c r="B57" s="147" t="s">
        <v>370</v>
      </c>
      <c r="C57" s="145" t="s">
        <v>420</v>
      </c>
      <c r="D57" s="212">
        <v>30</v>
      </c>
      <c r="E57" s="212">
        <v>30</v>
      </c>
      <c r="F57" s="212">
        <v>30</v>
      </c>
      <c r="G57" s="212">
        <v>30</v>
      </c>
      <c r="H57" s="212">
        <v>30</v>
      </c>
      <c r="I57" s="146">
        <f t="shared" si="2"/>
        <v>37.5</v>
      </c>
      <c r="J57" s="146">
        <f t="shared" si="3"/>
        <v>37.5</v>
      </c>
      <c r="K57" s="146">
        <f t="shared" si="4"/>
        <v>37.5</v>
      </c>
      <c r="L57" s="146">
        <f t="shared" si="5"/>
        <v>37.5</v>
      </c>
      <c r="M57" s="146">
        <f t="shared" si="6"/>
        <v>37.5</v>
      </c>
      <c r="N57" s="146" t="str">
        <f t="shared" si="7"/>
        <v>N</v>
      </c>
      <c r="O57" s="146" t="str">
        <f t="shared" si="8"/>
        <v>N</v>
      </c>
      <c r="P57" s="146" t="str">
        <f t="shared" si="9"/>
        <v>N</v>
      </c>
      <c r="Q57" s="146" t="str">
        <f t="shared" si="10"/>
        <v>N</v>
      </c>
      <c r="R57" s="146" t="str">
        <f t="shared" si="11"/>
        <v>N</v>
      </c>
    </row>
    <row r="58" spans="1:18" s="73" customFormat="1" ht="16.5" thickBot="1" x14ac:dyDescent="0.3">
      <c r="A58" s="93">
        <v>49</v>
      </c>
      <c r="B58" s="147" t="s">
        <v>371</v>
      </c>
      <c r="C58" s="145" t="s">
        <v>421</v>
      </c>
      <c r="D58" s="212">
        <v>30</v>
      </c>
      <c r="E58" s="212">
        <v>30</v>
      </c>
      <c r="F58" s="212">
        <v>30</v>
      </c>
      <c r="G58" s="212">
        <v>30</v>
      </c>
      <c r="H58" s="212">
        <v>30</v>
      </c>
      <c r="I58" s="146">
        <f t="shared" si="2"/>
        <v>37.5</v>
      </c>
      <c r="J58" s="146">
        <f t="shared" si="3"/>
        <v>37.5</v>
      </c>
      <c r="K58" s="146">
        <f t="shared" si="4"/>
        <v>37.5</v>
      </c>
      <c r="L58" s="146">
        <f t="shared" si="5"/>
        <v>37.5</v>
      </c>
      <c r="M58" s="146">
        <f t="shared" si="6"/>
        <v>37.5</v>
      </c>
      <c r="N58" s="146" t="str">
        <f t="shared" si="7"/>
        <v>N</v>
      </c>
      <c r="O58" s="146" t="str">
        <f t="shared" si="8"/>
        <v>N</v>
      </c>
      <c r="P58" s="146" t="str">
        <f t="shared" si="9"/>
        <v>N</v>
      </c>
      <c r="Q58" s="146" t="str">
        <f t="shared" si="10"/>
        <v>N</v>
      </c>
      <c r="R58" s="146" t="str">
        <f t="shared" si="11"/>
        <v>N</v>
      </c>
    </row>
    <row r="59" spans="1:18" s="73" customFormat="1" ht="16.5" thickBot="1" x14ac:dyDescent="0.3">
      <c r="A59" s="93">
        <v>50</v>
      </c>
      <c r="B59" s="147" t="s">
        <v>372</v>
      </c>
      <c r="C59" s="145" t="s">
        <v>422</v>
      </c>
      <c r="D59" s="212">
        <v>44</v>
      </c>
      <c r="E59" s="212">
        <v>44</v>
      </c>
      <c r="F59" s="212">
        <v>44</v>
      </c>
      <c r="G59" s="212">
        <v>44</v>
      </c>
      <c r="H59" s="212">
        <v>44</v>
      </c>
      <c r="I59" s="146">
        <f t="shared" si="2"/>
        <v>55.000000000000007</v>
      </c>
      <c r="J59" s="146">
        <f t="shared" si="3"/>
        <v>55.000000000000007</v>
      </c>
      <c r="K59" s="146">
        <f t="shared" si="4"/>
        <v>55.000000000000007</v>
      </c>
      <c r="L59" s="146">
        <f t="shared" si="5"/>
        <v>55.000000000000007</v>
      </c>
      <c r="M59" s="146">
        <f t="shared" si="6"/>
        <v>55.000000000000007</v>
      </c>
      <c r="N59" s="146" t="str">
        <f t="shared" si="7"/>
        <v>Y</v>
      </c>
      <c r="O59" s="146" t="str">
        <f t="shared" si="8"/>
        <v>Y</v>
      </c>
      <c r="P59" s="146" t="str">
        <f t="shared" si="9"/>
        <v>Y</v>
      </c>
      <c r="Q59" s="146" t="str">
        <f t="shared" si="10"/>
        <v>Y</v>
      </c>
      <c r="R59" s="146" t="str">
        <f t="shared" si="11"/>
        <v>Y</v>
      </c>
    </row>
    <row r="60" spans="1:18" s="73" customFormat="1" x14ac:dyDescent="0.25">
      <c r="A60" s="93">
        <v>51</v>
      </c>
      <c r="B60" s="149" t="s">
        <v>424</v>
      </c>
      <c r="C60" s="150" t="s">
        <v>471</v>
      </c>
      <c r="D60" s="214">
        <v>52</v>
      </c>
      <c r="E60" s="214">
        <v>52</v>
      </c>
      <c r="F60" s="214">
        <v>52</v>
      </c>
      <c r="G60" s="214">
        <v>52</v>
      </c>
      <c r="H60" s="214">
        <v>52</v>
      </c>
      <c r="I60" s="146">
        <f t="shared" si="2"/>
        <v>65</v>
      </c>
      <c r="J60" s="146">
        <f t="shared" si="3"/>
        <v>65</v>
      </c>
      <c r="K60" s="146">
        <f t="shared" si="4"/>
        <v>65</v>
      </c>
      <c r="L60" s="146">
        <f t="shared" si="5"/>
        <v>65</v>
      </c>
      <c r="M60" s="146">
        <f t="shared" si="6"/>
        <v>65</v>
      </c>
      <c r="N60" s="146" t="str">
        <f t="shared" si="7"/>
        <v>Y</v>
      </c>
      <c r="O60" s="146" t="str">
        <f t="shared" si="8"/>
        <v>Y</v>
      </c>
      <c r="P60" s="146" t="str">
        <f t="shared" si="9"/>
        <v>Y</v>
      </c>
      <c r="Q60" s="146" t="str">
        <f t="shared" si="10"/>
        <v>Y</v>
      </c>
      <c r="R60" s="146" t="str">
        <f t="shared" si="11"/>
        <v>Y</v>
      </c>
    </row>
    <row r="61" spans="1:18" x14ac:dyDescent="0.25">
      <c r="A61" s="93">
        <v>52</v>
      </c>
      <c r="B61" s="149" t="s">
        <v>425</v>
      </c>
      <c r="C61" s="150" t="s">
        <v>472</v>
      </c>
      <c r="D61" s="214">
        <v>44</v>
      </c>
      <c r="E61" s="214">
        <v>44</v>
      </c>
      <c r="F61" s="214">
        <v>44</v>
      </c>
      <c r="G61" s="214">
        <v>44</v>
      </c>
      <c r="H61" s="214">
        <v>44</v>
      </c>
      <c r="I61" s="146">
        <f t="shared" si="2"/>
        <v>55.000000000000007</v>
      </c>
      <c r="J61" s="146">
        <f t="shared" si="3"/>
        <v>55.000000000000007</v>
      </c>
      <c r="K61" s="146">
        <f t="shared" si="4"/>
        <v>55.000000000000007</v>
      </c>
      <c r="L61" s="146">
        <f t="shared" si="5"/>
        <v>55.000000000000007</v>
      </c>
      <c r="M61" s="146">
        <f t="shared" si="6"/>
        <v>55.000000000000007</v>
      </c>
      <c r="N61" s="146" t="str">
        <f t="shared" si="7"/>
        <v>Y</v>
      </c>
      <c r="O61" s="146" t="str">
        <f t="shared" si="8"/>
        <v>Y</v>
      </c>
      <c r="P61" s="146" t="str">
        <f t="shared" si="9"/>
        <v>Y</v>
      </c>
      <c r="Q61" s="146" t="str">
        <f t="shared" si="10"/>
        <v>Y</v>
      </c>
      <c r="R61" s="146" t="str">
        <f t="shared" si="11"/>
        <v>Y</v>
      </c>
    </row>
    <row r="62" spans="1:18" x14ac:dyDescent="0.25">
      <c r="A62" s="93">
        <v>53</v>
      </c>
      <c r="B62" s="149" t="s">
        <v>426</v>
      </c>
      <c r="C62" s="150" t="s">
        <v>473</v>
      </c>
      <c r="D62" s="214">
        <v>52</v>
      </c>
      <c r="E62" s="214">
        <v>52</v>
      </c>
      <c r="F62" s="214">
        <v>52</v>
      </c>
      <c r="G62" s="214">
        <v>52</v>
      </c>
      <c r="H62" s="214">
        <v>52</v>
      </c>
      <c r="I62" s="146">
        <f t="shared" si="2"/>
        <v>65</v>
      </c>
      <c r="J62" s="146">
        <f t="shared" si="3"/>
        <v>65</v>
      </c>
      <c r="K62" s="146">
        <f t="shared" si="4"/>
        <v>65</v>
      </c>
      <c r="L62" s="146">
        <f t="shared" si="5"/>
        <v>65</v>
      </c>
      <c r="M62" s="146">
        <f t="shared" si="6"/>
        <v>65</v>
      </c>
      <c r="N62" s="146" t="str">
        <f t="shared" si="7"/>
        <v>Y</v>
      </c>
      <c r="O62" s="146" t="str">
        <f t="shared" si="8"/>
        <v>Y</v>
      </c>
      <c r="P62" s="146" t="str">
        <f t="shared" si="9"/>
        <v>Y</v>
      </c>
      <c r="Q62" s="146" t="str">
        <f t="shared" si="10"/>
        <v>Y</v>
      </c>
      <c r="R62" s="146" t="str">
        <f t="shared" si="11"/>
        <v>Y</v>
      </c>
    </row>
    <row r="63" spans="1:18" x14ac:dyDescent="0.25">
      <c r="A63" s="93">
        <v>54</v>
      </c>
      <c r="B63" s="149" t="s">
        <v>427</v>
      </c>
      <c r="C63" s="150" t="s">
        <v>474</v>
      </c>
      <c r="D63" s="214">
        <v>44</v>
      </c>
      <c r="E63" s="214">
        <v>44</v>
      </c>
      <c r="F63" s="214">
        <v>44</v>
      </c>
      <c r="G63" s="214">
        <v>44</v>
      </c>
      <c r="H63" s="214">
        <v>44</v>
      </c>
      <c r="I63" s="146">
        <f t="shared" si="2"/>
        <v>55.000000000000007</v>
      </c>
      <c r="J63" s="146">
        <f t="shared" si="3"/>
        <v>55.000000000000007</v>
      </c>
      <c r="K63" s="146">
        <f t="shared" si="4"/>
        <v>55.000000000000007</v>
      </c>
      <c r="L63" s="146">
        <f t="shared" si="5"/>
        <v>55.000000000000007</v>
      </c>
      <c r="M63" s="146">
        <f t="shared" si="6"/>
        <v>55.000000000000007</v>
      </c>
      <c r="N63" s="146" t="str">
        <f t="shared" si="7"/>
        <v>Y</v>
      </c>
      <c r="O63" s="146" t="str">
        <f t="shared" si="8"/>
        <v>Y</v>
      </c>
      <c r="P63" s="146" t="str">
        <f t="shared" si="9"/>
        <v>Y</v>
      </c>
      <c r="Q63" s="146" t="str">
        <f t="shared" si="10"/>
        <v>Y</v>
      </c>
      <c r="R63" s="146" t="str">
        <f t="shared" si="11"/>
        <v>Y</v>
      </c>
    </row>
    <row r="64" spans="1:18" x14ac:dyDescent="0.25">
      <c r="A64" s="93">
        <v>55</v>
      </c>
      <c r="B64" s="149" t="s">
        <v>428</v>
      </c>
      <c r="C64" s="150" t="s">
        <v>475</v>
      </c>
      <c r="D64" s="214">
        <v>44</v>
      </c>
      <c r="E64" s="214">
        <v>44</v>
      </c>
      <c r="F64" s="214">
        <v>44</v>
      </c>
      <c r="G64" s="214">
        <v>44</v>
      </c>
      <c r="H64" s="214">
        <v>44</v>
      </c>
      <c r="I64" s="146">
        <f t="shared" si="2"/>
        <v>55.000000000000007</v>
      </c>
      <c r="J64" s="146">
        <f t="shared" si="3"/>
        <v>55.000000000000007</v>
      </c>
      <c r="K64" s="146">
        <f t="shared" si="4"/>
        <v>55.000000000000007</v>
      </c>
      <c r="L64" s="146">
        <f t="shared" si="5"/>
        <v>55.000000000000007</v>
      </c>
      <c r="M64" s="146">
        <f t="shared" si="6"/>
        <v>55.000000000000007</v>
      </c>
      <c r="N64" s="146" t="str">
        <f t="shared" si="7"/>
        <v>Y</v>
      </c>
      <c r="O64" s="146" t="str">
        <f t="shared" si="8"/>
        <v>Y</v>
      </c>
      <c r="P64" s="146" t="str">
        <f t="shared" si="9"/>
        <v>Y</v>
      </c>
      <c r="Q64" s="146" t="str">
        <f t="shared" si="10"/>
        <v>Y</v>
      </c>
      <c r="R64" s="146" t="str">
        <f t="shared" si="11"/>
        <v>Y</v>
      </c>
    </row>
    <row r="65" spans="1:18" x14ac:dyDescent="0.25">
      <c r="A65" s="93">
        <v>56</v>
      </c>
      <c r="B65" s="149" t="s">
        <v>429</v>
      </c>
      <c r="C65" s="150" t="s">
        <v>476</v>
      </c>
      <c r="D65" s="214">
        <v>60</v>
      </c>
      <c r="E65" s="214">
        <v>60</v>
      </c>
      <c r="F65" s="214">
        <v>60</v>
      </c>
      <c r="G65" s="214">
        <v>60</v>
      </c>
      <c r="H65" s="214">
        <v>60</v>
      </c>
      <c r="I65" s="146">
        <f t="shared" si="2"/>
        <v>75</v>
      </c>
      <c r="J65" s="146">
        <f t="shared" si="3"/>
        <v>75</v>
      </c>
      <c r="K65" s="146">
        <f t="shared" si="4"/>
        <v>75</v>
      </c>
      <c r="L65" s="146">
        <f t="shared" si="5"/>
        <v>75</v>
      </c>
      <c r="M65" s="146">
        <f t="shared" si="6"/>
        <v>75</v>
      </c>
      <c r="N65" s="146" t="str">
        <f t="shared" si="7"/>
        <v>Y</v>
      </c>
      <c r="O65" s="146" t="str">
        <f t="shared" si="8"/>
        <v>Y</v>
      </c>
      <c r="P65" s="146" t="str">
        <f t="shared" si="9"/>
        <v>Y</v>
      </c>
      <c r="Q65" s="146" t="str">
        <f t="shared" si="10"/>
        <v>Y</v>
      </c>
      <c r="R65" s="146" t="str">
        <f t="shared" si="11"/>
        <v>Y</v>
      </c>
    </row>
    <row r="66" spans="1:18" x14ac:dyDescent="0.25">
      <c r="A66" s="93">
        <v>57</v>
      </c>
      <c r="B66" s="149" t="s">
        <v>430</v>
      </c>
      <c r="C66" s="150" t="s">
        <v>477</v>
      </c>
      <c r="D66" s="214">
        <v>52</v>
      </c>
      <c r="E66" s="214">
        <v>52</v>
      </c>
      <c r="F66" s="214">
        <v>52</v>
      </c>
      <c r="G66" s="214">
        <v>52</v>
      </c>
      <c r="H66" s="214">
        <v>52</v>
      </c>
      <c r="I66" s="146">
        <f t="shared" si="2"/>
        <v>65</v>
      </c>
      <c r="J66" s="146">
        <f t="shared" si="3"/>
        <v>65</v>
      </c>
      <c r="K66" s="146">
        <f t="shared" si="4"/>
        <v>65</v>
      </c>
      <c r="L66" s="146">
        <f t="shared" si="5"/>
        <v>65</v>
      </c>
      <c r="M66" s="146">
        <f t="shared" si="6"/>
        <v>65</v>
      </c>
      <c r="N66" s="146" t="str">
        <f t="shared" si="7"/>
        <v>Y</v>
      </c>
      <c r="O66" s="146" t="str">
        <f t="shared" si="8"/>
        <v>Y</v>
      </c>
      <c r="P66" s="146" t="str">
        <f t="shared" si="9"/>
        <v>Y</v>
      </c>
      <c r="Q66" s="146" t="str">
        <f t="shared" si="10"/>
        <v>Y</v>
      </c>
      <c r="R66" s="146" t="str">
        <f t="shared" si="11"/>
        <v>Y</v>
      </c>
    </row>
    <row r="67" spans="1:18" x14ac:dyDescent="0.25">
      <c r="A67" s="39">
        <v>58</v>
      </c>
      <c r="B67" s="149" t="s">
        <v>431</v>
      </c>
      <c r="C67" s="150" t="s">
        <v>478</v>
      </c>
      <c r="D67" s="214">
        <v>52</v>
      </c>
      <c r="E67" s="214">
        <v>52</v>
      </c>
      <c r="F67" s="214">
        <v>52</v>
      </c>
      <c r="G67" s="214">
        <v>52</v>
      </c>
      <c r="H67" s="214">
        <v>52</v>
      </c>
      <c r="I67" s="146">
        <f t="shared" si="2"/>
        <v>65</v>
      </c>
      <c r="J67" s="146">
        <f t="shared" si="3"/>
        <v>65</v>
      </c>
      <c r="K67" s="146">
        <f t="shared" si="4"/>
        <v>65</v>
      </c>
      <c r="L67" s="146">
        <f t="shared" si="5"/>
        <v>65</v>
      </c>
      <c r="M67" s="146">
        <f t="shared" si="6"/>
        <v>65</v>
      </c>
      <c r="N67" s="146" t="str">
        <f t="shared" si="7"/>
        <v>Y</v>
      </c>
      <c r="O67" s="146" t="str">
        <f t="shared" si="8"/>
        <v>Y</v>
      </c>
      <c r="P67" s="146" t="str">
        <f t="shared" si="9"/>
        <v>Y</v>
      </c>
      <c r="Q67" s="146" t="str">
        <f t="shared" si="10"/>
        <v>Y</v>
      </c>
      <c r="R67" s="146" t="str">
        <f t="shared" si="11"/>
        <v>Y</v>
      </c>
    </row>
    <row r="68" spans="1:18" x14ac:dyDescent="0.25">
      <c r="A68" s="39">
        <v>59</v>
      </c>
      <c r="B68" s="149" t="s">
        <v>432</v>
      </c>
      <c r="C68" s="150" t="s">
        <v>479</v>
      </c>
      <c r="D68" s="214">
        <v>30</v>
      </c>
      <c r="E68" s="214">
        <v>30</v>
      </c>
      <c r="F68" s="214">
        <v>30</v>
      </c>
      <c r="G68" s="214">
        <v>30</v>
      </c>
      <c r="H68" s="214">
        <v>30</v>
      </c>
      <c r="I68" s="146">
        <f t="shared" si="2"/>
        <v>37.5</v>
      </c>
      <c r="J68" s="146">
        <f t="shared" si="3"/>
        <v>37.5</v>
      </c>
      <c r="K68" s="146">
        <f t="shared" si="4"/>
        <v>37.5</v>
      </c>
      <c r="L68" s="146">
        <f t="shared" si="5"/>
        <v>37.5</v>
      </c>
      <c r="M68" s="146">
        <f t="shared" si="6"/>
        <v>37.5</v>
      </c>
      <c r="N68" s="146" t="str">
        <f t="shared" si="7"/>
        <v>N</v>
      </c>
      <c r="O68" s="146" t="str">
        <f t="shared" si="8"/>
        <v>N</v>
      </c>
      <c r="P68" s="146" t="str">
        <f t="shared" si="9"/>
        <v>N</v>
      </c>
      <c r="Q68" s="146" t="str">
        <f t="shared" si="10"/>
        <v>N</v>
      </c>
      <c r="R68" s="146" t="str">
        <f t="shared" si="11"/>
        <v>N</v>
      </c>
    </row>
    <row r="69" spans="1:18" x14ac:dyDescent="0.25">
      <c r="A69" s="39">
        <v>60</v>
      </c>
      <c r="B69" s="149" t="s">
        <v>433</v>
      </c>
      <c r="C69" s="150" t="s">
        <v>480</v>
      </c>
      <c r="D69" s="214">
        <v>52</v>
      </c>
      <c r="E69" s="214">
        <v>52</v>
      </c>
      <c r="F69" s="214">
        <v>52</v>
      </c>
      <c r="G69" s="214">
        <v>52</v>
      </c>
      <c r="H69" s="214">
        <v>52</v>
      </c>
      <c r="I69" s="146">
        <f t="shared" si="2"/>
        <v>65</v>
      </c>
      <c r="J69" s="146">
        <f t="shared" si="3"/>
        <v>65</v>
      </c>
      <c r="K69" s="146">
        <f t="shared" si="4"/>
        <v>65</v>
      </c>
      <c r="L69" s="146">
        <f t="shared" si="5"/>
        <v>65</v>
      </c>
      <c r="M69" s="146">
        <f t="shared" si="6"/>
        <v>65</v>
      </c>
      <c r="N69" s="146" t="str">
        <f t="shared" si="7"/>
        <v>Y</v>
      </c>
      <c r="O69" s="146" t="str">
        <f t="shared" si="8"/>
        <v>Y</v>
      </c>
      <c r="P69" s="146" t="str">
        <f t="shared" si="9"/>
        <v>Y</v>
      </c>
      <c r="Q69" s="146" t="str">
        <f t="shared" si="10"/>
        <v>Y</v>
      </c>
      <c r="R69" s="146" t="str">
        <f t="shared" si="11"/>
        <v>Y</v>
      </c>
    </row>
    <row r="70" spans="1:18" x14ac:dyDescent="0.25">
      <c r="A70" s="39">
        <v>61</v>
      </c>
      <c r="B70" s="149" t="s">
        <v>434</v>
      </c>
      <c r="C70" s="150" t="s">
        <v>481</v>
      </c>
      <c r="D70" s="216">
        <v>60</v>
      </c>
      <c r="E70" s="216">
        <v>60</v>
      </c>
      <c r="F70" s="216">
        <v>60</v>
      </c>
      <c r="G70" s="216">
        <v>60</v>
      </c>
      <c r="H70" s="216">
        <v>60</v>
      </c>
      <c r="I70" s="146">
        <f t="shared" si="2"/>
        <v>75</v>
      </c>
      <c r="J70" s="146">
        <f t="shared" si="3"/>
        <v>75</v>
      </c>
      <c r="K70" s="146">
        <f t="shared" si="4"/>
        <v>75</v>
      </c>
      <c r="L70" s="146">
        <f t="shared" si="5"/>
        <v>75</v>
      </c>
      <c r="M70" s="146">
        <f t="shared" si="6"/>
        <v>75</v>
      </c>
      <c r="N70" s="146" t="str">
        <f t="shared" si="7"/>
        <v>Y</v>
      </c>
      <c r="O70" s="146" t="str">
        <f t="shared" si="8"/>
        <v>Y</v>
      </c>
      <c r="P70" s="146" t="str">
        <f t="shared" si="9"/>
        <v>Y</v>
      </c>
      <c r="Q70" s="146" t="str">
        <f t="shared" si="10"/>
        <v>Y</v>
      </c>
      <c r="R70" s="146" t="str">
        <f t="shared" si="11"/>
        <v>Y</v>
      </c>
    </row>
    <row r="71" spans="1:18" x14ac:dyDescent="0.25">
      <c r="A71" s="39">
        <v>62</v>
      </c>
      <c r="B71" s="149" t="s">
        <v>435</v>
      </c>
      <c r="C71" s="150" t="s">
        <v>482</v>
      </c>
      <c r="D71" s="216">
        <v>30</v>
      </c>
      <c r="E71" s="216">
        <v>30</v>
      </c>
      <c r="F71" s="216">
        <v>30</v>
      </c>
      <c r="G71" s="216">
        <v>30</v>
      </c>
      <c r="H71" s="216">
        <v>30</v>
      </c>
      <c r="I71" s="146">
        <f t="shared" si="2"/>
        <v>37.5</v>
      </c>
      <c r="J71" s="146">
        <f t="shared" si="3"/>
        <v>37.5</v>
      </c>
      <c r="K71" s="146">
        <f t="shared" si="4"/>
        <v>37.5</v>
      </c>
      <c r="L71" s="146">
        <f t="shared" si="5"/>
        <v>37.5</v>
      </c>
      <c r="M71" s="146">
        <f t="shared" si="6"/>
        <v>37.5</v>
      </c>
      <c r="N71" s="146" t="str">
        <f t="shared" si="7"/>
        <v>N</v>
      </c>
      <c r="O71" s="146" t="str">
        <f t="shared" si="8"/>
        <v>N</v>
      </c>
      <c r="P71" s="146" t="str">
        <f t="shared" si="9"/>
        <v>N</v>
      </c>
      <c r="Q71" s="146" t="str">
        <f t="shared" si="10"/>
        <v>N</v>
      </c>
      <c r="R71" s="146" t="str">
        <f t="shared" si="11"/>
        <v>N</v>
      </c>
    </row>
    <row r="72" spans="1:18" x14ac:dyDescent="0.25">
      <c r="A72" s="39">
        <v>63</v>
      </c>
      <c r="B72" s="149" t="s">
        <v>436</v>
      </c>
      <c r="C72" s="150" t="s">
        <v>483</v>
      </c>
      <c r="D72" s="216">
        <v>36</v>
      </c>
      <c r="E72" s="216">
        <v>36</v>
      </c>
      <c r="F72" s="216">
        <v>36</v>
      </c>
      <c r="G72" s="216">
        <v>36</v>
      </c>
      <c r="H72" s="216">
        <v>36</v>
      </c>
      <c r="I72" s="146">
        <f t="shared" si="2"/>
        <v>45</v>
      </c>
      <c r="J72" s="146">
        <f t="shared" si="3"/>
        <v>45</v>
      </c>
      <c r="K72" s="146">
        <f t="shared" si="4"/>
        <v>45</v>
      </c>
      <c r="L72" s="146">
        <f t="shared" si="5"/>
        <v>45</v>
      </c>
      <c r="M72" s="146">
        <f t="shared" si="6"/>
        <v>45</v>
      </c>
      <c r="N72" s="146" t="str">
        <f t="shared" si="7"/>
        <v>N</v>
      </c>
      <c r="O72" s="146" t="str">
        <f t="shared" si="8"/>
        <v>N</v>
      </c>
      <c r="P72" s="146" t="str">
        <f t="shared" si="9"/>
        <v>N</v>
      </c>
      <c r="Q72" s="146" t="str">
        <f t="shared" si="10"/>
        <v>N</v>
      </c>
      <c r="R72" s="146" t="str">
        <f t="shared" si="11"/>
        <v>N</v>
      </c>
    </row>
    <row r="73" spans="1:18" x14ac:dyDescent="0.25">
      <c r="A73" s="39">
        <v>64</v>
      </c>
      <c r="B73" s="149" t="s">
        <v>437</v>
      </c>
      <c r="C73" s="150" t="s">
        <v>484</v>
      </c>
      <c r="D73" s="216">
        <v>44</v>
      </c>
      <c r="E73" s="216">
        <v>44</v>
      </c>
      <c r="F73" s="216">
        <v>44</v>
      </c>
      <c r="G73" s="216">
        <v>44</v>
      </c>
      <c r="H73" s="216">
        <v>44</v>
      </c>
      <c r="I73" s="146">
        <f t="shared" si="2"/>
        <v>55.000000000000007</v>
      </c>
      <c r="J73" s="146">
        <f t="shared" si="3"/>
        <v>55.000000000000007</v>
      </c>
      <c r="K73" s="146">
        <f t="shared" si="4"/>
        <v>55.000000000000007</v>
      </c>
      <c r="L73" s="146">
        <f t="shared" si="5"/>
        <v>55.000000000000007</v>
      </c>
      <c r="M73" s="146">
        <f t="shared" si="6"/>
        <v>55.000000000000007</v>
      </c>
      <c r="N73" s="146" t="str">
        <f t="shared" si="7"/>
        <v>Y</v>
      </c>
      <c r="O73" s="146" t="str">
        <f t="shared" si="8"/>
        <v>Y</v>
      </c>
      <c r="P73" s="146" t="str">
        <f t="shared" si="9"/>
        <v>Y</v>
      </c>
      <c r="Q73" s="146" t="str">
        <f t="shared" si="10"/>
        <v>Y</v>
      </c>
      <c r="R73" s="146" t="str">
        <f t="shared" si="11"/>
        <v>Y</v>
      </c>
    </row>
    <row r="74" spans="1:18" x14ac:dyDescent="0.25">
      <c r="A74" s="39">
        <v>65</v>
      </c>
      <c r="B74" s="149" t="s">
        <v>438</v>
      </c>
      <c r="C74" s="150" t="s">
        <v>485</v>
      </c>
      <c r="D74" s="216">
        <v>60</v>
      </c>
      <c r="E74" s="216">
        <v>60</v>
      </c>
      <c r="F74" s="216">
        <v>60</v>
      </c>
      <c r="G74" s="216">
        <v>60</v>
      </c>
      <c r="H74" s="216">
        <v>60</v>
      </c>
      <c r="I74" s="146">
        <f t="shared" si="2"/>
        <v>75</v>
      </c>
      <c r="J74" s="146">
        <f t="shared" si="3"/>
        <v>75</v>
      </c>
      <c r="K74" s="146">
        <f t="shared" si="4"/>
        <v>75</v>
      </c>
      <c r="L74" s="146">
        <f t="shared" si="5"/>
        <v>75</v>
      </c>
      <c r="M74" s="146">
        <f t="shared" si="6"/>
        <v>75</v>
      </c>
      <c r="N74" s="146" t="str">
        <f t="shared" si="7"/>
        <v>Y</v>
      </c>
      <c r="O74" s="146" t="str">
        <f t="shared" si="8"/>
        <v>Y</v>
      </c>
      <c r="P74" s="146" t="str">
        <f t="shared" si="9"/>
        <v>Y</v>
      </c>
      <c r="Q74" s="146" t="str">
        <f t="shared" si="10"/>
        <v>Y</v>
      </c>
      <c r="R74" s="146" t="str">
        <f t="shared" si="11"/>
        <v>Y</v>
      </c>
    </row>
    <row r="75" spans="1:18" ht="21.75" customHeight="1" x14ac:dyDescent="0.25">
      <c r="A75" s="39">
        <v>66</v>
      </c>
      <c r="B75" s="149" t="s">
        <v>439</v>
      </c>
      <c r="C75" s="150" t="s">
        <v>486</v>
      </c>
      <c r="D75" s="217">
        <v>36</v>
      </c>
      <c r="E75" s="217">
        <v>36</v>
      </c>
      <c r="F75" s="217">
        <v>36</v>
      </c>
      <c r="G75" s="217">
        <v>36</v>
      </c>
      <c r="H75" s="217">
        <v>36</v>
      </c>
      <c r="I75" s="146">
        <f t="shared" ref="I75:I106" si="12">IF(D75="AB",0,D75/80*100)</f>
        <v>45</v>
      </c>
      <c r="J75" s="146">
        <f t="shared" ref="J75:J106" si="13">IF(E75="AB",0,E75/80*100)</f>
        <v>45</v>
      </c>
      <c r="K75" s="146">
        <f t="shared" ref="K75:K106" si="14">IF(F75="AB",0,F75/80*100)</f>
        <v>45</v>
      </c>
      <c r="L75" s="146">
        <f t="shared" ref="L75:L106" si="15">IF(G75="AB",0,G75/80*100)</f>
        <v>45</v>
      </c>
      <c r="M75" s="146">
        <f t="shared" ref="M75:M106" si="16">IF(H75="AB",0,H75/80*100)</f>
        <v>45</v>
      </c>
      <c r="N75" s="146" t="str">
        <f t="shared" ref="N75:N106" si="17">IF(I75&lt;50,"N","Y")</f>
        <v>N</v>
      </c>
      <c r="O75" s="146" t="str">
        <f t="shared" ref="O75:O106" si="18">IF(J75&lt;50,"N","Y")</f>
        <v>N</v>
      </c>
      <c r="P75" s="146" t="str">
        <f t="shared" ref="P75:P106" si="19">IF(K75&lt;50,"N","Y")</f>
        <v>N</v>
      </c>
      <c r="Q75" s="146" t="str">
        <f t="shared" ref="Q75:Q106" si="20">IF(L75&lt;50,"N","Y")</f>
        <v>N</v>
      </c>
      <c r="R75" s="146" t="str">
        <f t="shared" ref="R75:R106" si="21">IF(M75&lt;50,"N","Y")</f>
        <v>N</v>
      </c>
    </row>
    <row r="76" spans="1:18" x14ac:dyDescent="0.25">
      <c r="A76" s="39">
        <v>67</v>
      </c>
      <c r="B76" s="149" t="s">
        <v>440</v>
      </c>
      <c r="C76" s="150" t="s">
        <v>487</v>
      </c>
      <c r="D76" s="216">
        <v>52</v>
      </c>
      <c r="E76" s="216">
        <v>52</v>
      </c>
      <c r="F76" s="216">
        <v>52</v>
      </c>
      <c r="G76" s="216">
        <v>52</v>
      </c>
      <c r="H76" s="216">
        <v>52</v>
      </c>
      <c r="I76" s="146">
        <f t="shared" si="12"/>
        <v>65</v>
      </c>
      <c r="J76" s="146">
        <f t="shared" si="13"/>
        <v>65</v>
      </c>
      <c r="K76" s="146">
        <f t="shared" si="14"/>
        <v>65</v>
      </c>
      <c r="L76" s="146">
        <f t="shared" si="15"/>
        <v>65</v>
      </c>
      <c r="M76" s="146">
        <f t="shared" si="16"/>
        <v>65</v>
      </c>
      <c r="N76" s="146" t="str">
        <f t="shared" si="17"/>
        <v>Y</v>
      </c>
      <c r="O76" s="146" t="str">
        <f t="shared" si="18"/>
        <v>Y</v>
      </c>
      <c r="P76" s="146" t="str">
        <f t="shared" si="19"/>
        <v>Y</v>
      </c>
      <c r="Q76" s="146" t="str">
        <f t="shared" si="20"/>
        <v>Y</v>
      </c>
      <c r="R76" s="146" t="str">
        <f t="shared" si="21"/>
        <v>Y</v>
      </c>
    </row>
    <row r="77" spans="1:18" x14ac:dyDescent="0.25">
      <c r="A77" s="39">
        <v>68</v>
      </c>
      <c r="B77" s="149" t="s">
        <v>441</v>
      </c>
      <c r="C77" s="150" t="s">
        <v>488</v>
      </c>
      <c r="D77" s="216">
        <v>24</v>
      </c>
      <c r="E77" s="216">
        <v>24</v>
      </c>
      <c r="F77" s="216">
        <v>24</v>
      </c>
      <c r="G77" s="216">
        <v>24</v>
      </c>
      <c r="H77" s="216">
        <v>24</v>
      </c>
      <c r="I77" s="146">
        <f t="shared" si="12"/>
        <v>30</v>
      </c>
      <c r="J77" s="146">
        <f t="shared" si="13"/>
        <v>30</v>
      </c>
      <c r="K77" s="146">
        <f t="shared" si="14"/>
        <v>30</v>
      </c>
      <c r="L77" s="146">
        <f t="shared" si="15"/>
        <v>30</v>
      </c>
      <c r="M77" s="146">
        <f t="shared" si="16"/>
        <v>30</v>
      </c>
      <c r="N77" s="146" t="str">
        <f t="shared" si="17"/>
        <v>N</v>
      </c>
      <c r="O77" s="146" t="str">
        <f t="shared" si="18"/>
        <v>N</v>
      </c>
      <c r="P77" s="146" t="str">
        <f t="shared" si="19"/>
        <v>N</v>
      </c>
      <c r="Q77" s="146" t="str">
        <f t="shared" si="20"/>
        <v>N</v>
      </c>
      <c r="R77" s="146" t="str">
        <f t="shared" si="21"/>
        <v>N</v>
      </c>
    </row>
    <row r="78" spans="1:18" x14ac:dyDescent="0.25">
      <c r="A78" s="39">
        <v>69</v>
      </c>
      <c r="B78" s="149" t="s">
        <v>442</v>
      </c>
      <c r="C78" s="150" t="s">
        <v>489</v>
      </c>
      <c r="D78" s="216">
        <v>52</v>
      </c>
      <c r="E78" s="216">
        <v>52</v>
      </c>
      <c r="F78" s="216">
        <v>52</v>
      </c>
      <c r="G78" s="216">
        <v>52</v>
      </c>
      <c r="H78" s="216">
        <v>52</v>
      </c>
      <c r="I78" s="146">
        <f t="shared" si="12"/>
        <v>65</v>
      </c>
      <c r="J78" s="146">
        <f t="shared" si="13"/>
        <v>65</v>
      </c>
      <c r="K78" s="146">
        <f t="shared" si="14"/>
        <v>65</v>
      </c>
      <c r="L78" s="146">
        <f t="shared" si="15"/>
        <v>65</v>
      </c>
      <c r="M78" s="146">
        <f t="shared" si="16"/>
        <v>65</v>
      </c>
      <c r="N78" s="146" t="str">
        <f t="shared" si="17"/>
        <v>Y</v>
      </c>
      <c r="O78" s="146" t="str">
        <f t="shared" si="18"/>
        <v>Y</v>
      </c>
      <c r="P78" s="146" t="str">
        <f t="shared" si="19"/>
        <v>Y</v>
      </c>
      <c r="Q78" s="146" t="str">
        <f t="shared" si="20"/>
        <v>Y</v>
      </c>
      <c r="R78" s="146" t="str">
        <f t="shared" si="21"/>
        <v>Y</v>
      </c>
    </row>
    <row r="79" spans="1:18" x14ac:dyDescent="0.25">
      <c r="A79" s="39">
        <v>70</v>
      </c>
      <c r="B79" s="149" t="s">
        <v>443</v>
      </c>
      <c r="C79" s="150" t="s">
        <v>490</v>
      </c>
      <c r="D79" s="216">
        <v>44</v>
      </c>
      <c r="E79" s="216">
        <v>44</v>
      </c>
      <c r="F79" s="216">
        <v>44</v>
      </c>
      <c r="G79" s="216">
        <v>44</v>
      </c>
      <c r="H79" s="216">
        <v>44</v>
      </c>
      <c r="I79" s="146">
        <f t="shared" si="12"/>
        <v>55.000000000000007</v>
      </c>
      <c r="J79" s="146">
        <f t="shared" si="13"/>
        <v>55.000000000000007</v>
      </c>
      <c r="K79" s="146">
        <f t="shared" si="14"/>
        <v>55.000000000000007</v>
      </c>
      <c r="L79" s="146">
        <f t="shared" si="15"/>
        <v>55.000000000000007</v>
      </c>
      <c r="M79" s="146">
        <f t="shared" si="16"/>
        <v>55.000000000000007</v>
      </c>
      <c r="N79" s="146" t="str">
        <f t="shared" si="17"/>
        <v>Y</v>
      </c>
      <c r="O79" s="146" t="str">
        <f t="shared" si="18"/>
        <v>Y</v>
      </c>
      <c r="P79" s="146" t="str">
        <f t="shared" si="19"/>
        <v>Y</v>
      </c>
      <c r="Q79" s="146" t="str">
        <f t="shared" si="20"/>
        <v>Y</v>
      </c>
      <c r="R79" s="146" t="str">
        <f t="shared" si="21"/>
        <v>Y</v>
      </c>
    </row>
    <row r="80" spans="1:18" x14ac:dyDescent="0.25">
      <c r="A80" s="39">
        <v>71</v>
      </c>
      <c r="B80" s="149" t="s">
        <v>444</v>
      </c>
      <c r="C80" s="150" t="s">
        <v>491</v>
      </c>
      <c r="D80" s="216">
        <v>52</v>
      </c>
      <c r="E80" s="216">
        <v>52</v>
      </c>
      <c r="F80" s="216">
        <v>52</v>
      </c>
      <c r="G80" s="216">
        <v>52</v>
      </c>
      <c r="H80" s="216">
        <v>52</v>
      </c>
      <c r="I80" s="146">
        <f t="shared" si="12"/>
        <v>65</v>
      </c>
      <c r="J80" s="146">
        <f t="shared" si="13"/>
        <v>65</v>
      </c>
      <c r="K80" s="146">
        <f t="shared" si="14"/>
        <v>65</v>
      </c>
      <c r="L80" s="146">
        <f t="shared" si="15"/>
        <v>65</v>
      </c>
      <c r="M80" s="146">
        <f t="shared" si="16"/>
        <v>65</v>
      </c>
      <c r="N80" s="146" t="str">
        <f t="shared" si="17"/>
        <v>Y</v>
      </c>
      <c r="O80" s="146" t="str">
        <f t="shared" si="18"/>
        <v>Y</v>
      </c>
      <c r="P80" s="146" t="str">
        <f t="shared" si="19"/>
        <v>Y</v>
      </c>
      <c r="Q80" s="146" t="str">
        <f t="shared" si="20"/>
        <v>Y</v>
      </c>
      <c r="R80" s="146" t="str">
        <f t="shared" si="21"/>
        <v>Y</v>
      </c>
    </row>
    <row r="81" spans="1:18" x14ac:dyDescent="0.25">
      <c r="A81" s="39">
        <v>72</v>
      </c>
      <c r="B81" s="149" t="s">
        <v>445</v>
      </c>
      <c r="C81" s="150" t="s">
        <v>492</v>
      </c>
      <c r="D81" s="216">
        <v>44</v>
      </c>
      <c r="E81" s="216">
        <v>44</v>
      </c>
      <c r="F81" s="216">
        <v>44</v>
      </c>
      <c r="G81" s="216">
        <v>44</v>
      </c>
      <c r="H81" s="216">
        <v>44</v>
      </c>
      <c r="I81" s="146">
        <f t="shared" si="12"/>
        <v>55.000000000000007</v>
      </c>
      <c r="J81" s="146">
        <f t="shared" si="13"/>
        <v>55.000000000000007</v>
      </c>
      <c r="K81" s="146">
        <f t="shared" si="14"/>
        <v>55.000000000000007</v>
      </c>
      <c r="L81" s="146">
        <f t="shared" si="15"/>
        <v>55.000000000000007</v>
      </c>
      <c r="M81" s="146">
        <f t="shared" si="16"/>
        <v>55.000000000000007</v>
      </c>
      <c r="N81" s="146" t="str">
        <f t="shared" si="17"/>
        <v>Y</v>
      </c>
      <c r="O81" s="146" t="str">
        <f t="shared" si="18"/>
        <v>Y</v>
      </c>
      <c r="P81" s="146" t="str">
        <f t="shared" si="19"/>
        <v>Y</v>
      </c>
      <c r="Q81" s="146" t="str">
        <f t="shared" si="20"/>
        <v>Y</v>
      </c>
      <c r="R81" s="146" t="str">
        <f t="shared" si="21"/>
        <v>Y</v>
      </c>
    </row>
    <row r="82" spans="1:18" x14ac:dyDescent="0.25">
      <c r="A82" s="39">
        <v>73</v>
      </c>
      <c r="B82" s="149" t="s">
        <v>446</v>
      </c>
      <c r="C82" s="150" t="s">
        <v>493</v>
      </c>
      <c r="D82" s="216">
        <v>30</v>
      </c>
      <c r="E82" s="216">
        <v>30</v>
      </c>
      <c r="F82" s="216">
        <v>30</v>
      </c>
      <c r="G82" s="216">
        <v>30</v>
      </c>
      <c r="H82" s="216">
        <v>30</v>
      </c>
      <c r="I82" s="146">
        <f t="shared" si="12"/>
        <v>37.5</v>
      </c>
      <c r="J82" s="146">
        <f t="shared" si="13"/>
        <v>37.5</v>
      </c>
      <c r="K82" s="146">
        <f t="shared" si="14"/>
        <v>37.5</v>
      </c>
      <c r="L82" s="146">
        <f t="shared" si="15"/>
        <v>37.5</v>
      </c>
      <c r="M82" s="146">
        <f t="shared" si="16"/>
        <v>37.5</v>
      </c>
      <c r="N82" s="146" t="str">
        <f t="shared" si="17"/>
        <v>N</v>
      </c>
      <c r="O82" s="146" t="str">
        <f t="shared" si="18"/>
        <v>N</v>
      </c>
      <c r="P82" s="146" t="str">
        <f t="shared" si="19"/>
        <v>N</v>
      </c>
      <c r="Q82" s="146" t="str">
        <f t="shared" si="20"/>
        <v>N</v>
      </c>
      <c r="R82" s="146" t="str">
        <f t="shared" si="21"/>
        <v>N</v>
      </c>
    </row>
    <row r="83" spans="1:18" x14ac:dyDescent="0.25">
      <c r="A83" s="39">
        <v>74</v>
      </c>
      <c r="B83" s="149" t="s">
        <v>447</v>
      </c>
      <c r="C83" s="150" t="s">
        <v>494</v>
      </c>
      <c r="D83" s="216">
        <v>52</v>
      </c>
      <c r="E83" s="216">
        <v>52</v>
      </c>
      <c r="F83" s="216">
        <v>52</v>
      </c>
      <c r="G83" s="216">
        <v>52</v>
      </c>
      <c r="H83" s="216">
        <v>52</v>
      </c>
      <c r="I83" s="146">
        <f t="shared" si="12"/>
        <v>65</v>
      </c>
      <c r="J83" s="146">
        <f t="shared" si="13"/>
        <v>65</v>
      </c>
      <c r="K83" s="146">
        <f t="shared" si="14"/>
        <v>65</v>
      </c>
      <c r="L83" s="146">
        <f t="shared" si="15"/>
        <v>65</v>
      </c>
      <c r="M83" s="146">
        <f t="shared" si="16"/>
        <v>65</v>
      </c>
      <c r="N83" s="146" t="str">
        <f t="shared" si="17"/>
        <v>Y</v>
      </c>
      <c r="O83" s="146" t="str">
        <f t="shared" si="18"/>
        <v>Y</v>
      </c>
      <c r="P83" s="146" t="str">
        <f t="shared" si="19"/>
        <v>Y</v>
      </c>
      <c r="Q83" s="146" t="str">
        <f t="shared" si="20"/>
        <v>Y</v>
      </c>
      <c r="R83" s="146" t="str">
        <f t="shared" si="21"/>
        <v>Y</v>
      </c>
    </row>
    <row r="84" spans="1:18" x14ac:dyDescent="0.25">
      <c r="A84" s="39">
        <v>75</v>
      </c>
      <c r="B84" s="149" t="s">
        <v>448</v>
      </c>
      <c r="C84" s="150" t="s">
        <v>495</v>
      </c>
      <c r="D84" s="216">
        <v>44</v>
      </c>
      <c r="E84" s="216">
        <v>44</v>
      </c>
      <c r="F84" s="216">
        <v>44</v>
      </c>
      <c r="G84" s="216">
        <v>44</v>
      </c>
      <c r="H84" s="216">
        <v>44</v>
      </c>
      <c r="I84" s="146">
        <f t="shared" si="12"/>
        <v>55.000000000000007</v>
      </c>
      <c r="J84" s="146">
        <f t="shared" si="13"/>
        <v>55.000000000000007</v>
      </c>
      <c r="K84" s="146">
        <f t="shared" si="14"/>
        <v>55.000000000000007</v>
      </c>
      <c r="L84" s="146">
        <f t="shared" si="15"/>
        <v>55.000000000000007</v>
      </c>
      <c r="M84" s="146">
        <f t="shared" si="16"/>
        <v>55.000000000000007</v>
      </c>
      <c r="N84" s="146" t="str">
        <f t="shared" si="17"/>
        <v>Y</v>
      </c>
      <c r="O84" s="146" t="str">
        <f t="shared" si="18"/>
        <v>Y</v>
      </c>
      <c r="P84" s="146" t="str">
        <f t="shared" si="19"/>
        <v>Y</v>
      </c>
      <c r="Q84" s="146" t="str">
        <f t="shared" si="20"/>
        <v>Y</v>
      </c>
      <c r="R84" s="146" t="str">
        <f t="shared" si="21"/>
        <v>Y</v>
      </c>
    </row>
    <row r="85" spans="1:18" x14ac:dyDescent="0.25">
      <c r="A85" s="39">
        <v>76</v>
      </c>
      <c r="B85" s="149" t="s">
        <v>449</v>
      </c>
      <c r="C85" s="150" t="s">
        <v>496</v>
      </c>
      <c r="D85" s="216">
        <v>60</v>
      </c>
      <c r="E85" s="216">
        <v>60</v>
      </c>
      <c r="F85" s="216">
        <v>60</v>
      </c>
      <c r="G85" s="216">
        <v>60</v>
      </c>
      <c r="H85" s="216">
        <v>60</v>
      </c>
      <c r="I85" s="146">
        <f t="shared" si="12"/>
        <v>75</v>
      </c>
      <c r="J85" s="146">
        <f t="shared" si="13"/>
        <v>75</v>
      </c>
      <c r="K85" s="146">
        <f t="shared" si="14"/>
        <v>75</v>
      </c>
      <c r="L85" s="146">
        <f t="shared" si="15"/>
        <v>75</v>
      </c>
      <c r="M85" s="146">
        <f t="shared" si="16"/>
        <v>75</v>
      </c>
      <c r="N85" s="146" t="str">
        <f t="shared" si="17"/>
        <v>Y</v>
      </c>
      <c r="O85" s="146" t="str">
        <f t="shared" si="18"/>
        <v>Y</v>
      </c>
      <c r="P85" s="146" t="str">
        <f t="shared" si="19"/>
        <v>Y</v>
      </c>
      <c r="Q85" s="146" t="str">
        <f t="shared" si="20"/>
        <v>Y</v>
      </c>
      <c r="R85" s="146" t="str">
        <f t="shared" si="21"/>
        <v>Y</v>
      </c>
    </row>
    <row r="86" spans="1:18" x14ac:dyDescent="0.25">
      <c r="A86" s="39">
        <v>77</v>
      </c>
      <c r="B86" s="149" t="s">
        <v>450</v>
      </c>
      <c r="C86" s="150" t="s">
        <v>497</v>
      </c>
      <c r="D86" s="216">
        <v>44</v>
      </c>
      <c r="E86" s="216">
        <v>44</v>
      </c>
      <c r="F86" s="216">
        <v>44</v>
      </c>
      <c r="G86" s="216">
        <v>44</v>
      </c>
      <c r="H86" s="216">
        <v>44</v>
      </c>
      <c r="I86" s="146">
        <f t="shared" si="12"/>
        <v>55.000000000000007</v>
      </c>
      <c r="J86" s="146">
        <f t="shared" si="13"/>
        <v>55.000000000000007</v>
      </c>
      <c r="K86" s="146">
        <f t="shared" si="14"/>
        <v>55.000000000000007</v>
      </c>
      <c r="L86" s="146">
        <f t="shared" si="15"/>
        <v>55.000000000000007</v>
      </c>
      <c r="M86" s="146">
        <f t="shared" si="16"/>
        <v>55.000000000000007</v>
      </c>
      <c r="N86" s="146" t="str">
        <f t="shared" si="17"/>
        <v>Y</v>
      </c>
      <c r="O86" s="146" t="str">
        <f t="shared" si="18"/>
        <v>Y</v>
      </c>
      <c r="P86" s="146" t="str">
        <f t="shared" si="19"/>
        <v>Y</v>
      </c>
      <c r="Q86" s="146" t="str">
        <f t="shared" si="20"/>
        <v>Y</v>
      </c>
      <c r="R86" s="146" t="str">
        <f t="shared" si="21"/>
        <v>Y</v>
      </c>
    </row>
    <row r="87" spans="1:18" x14ac:dyDescent="0.25">
      <c r="A87" s="39">
        <v>78</v>
      </c>
      <c r="B87" s="149" t="s">
        <v>451</v>
      </c>
      <c r="C87" s="150" t="s">
        <v>498</v>
      </c>
      <c r="D87" s="216">
        <v>30</v>
      </c>
      <c r="E87" s="216">
        <v>30</v>
      </c>
      <c r="F87" s="216">
        <v>30</v>
      </c>
      <c r="G87" s="216">
        <v>30</v>
      </c>
      <c r="H87" s="216">
        <v>30</v>
      </c>
      <c r="I87" s="146">
        <f t="shared" si="12"/>
        <v>37.5</v>
      </c>
      <c r="J87" s="146">
        <f t="shared" si="13"/>
        <v>37.5</v>
      </c>
      <c r="K87" s="146">
        <f t="shared" si="14"/>
        <v>37.5</v>
      </c>
      <c r="L87" s="146">
        <f t="shared" si="15"/>
        <v>37.5</v>
      </c>
      <c r="M87" s="146">
        <f t="shared" si="16"/>
        <v>37.5</v>
      </c>
      <c r="N87" s="146" t="str">
        <f t="shared" si="17"/>
        <v>N</v>
      </c>
      <c r="O87" s="146" t="str">
        <f t="shared" si="18"/>
        <v>N</v>
      </c>
      <c r="P87" s="146" t="str">
        <f t="shared" si="19"/>
        <v>N</v>
      </c>
      <c r="Q87" s="146" t="str">
        <f t="shared" si="20"/>
        <v>N</v>
      </c>
      <c r="R87" s="146" t="str">
        <f t="shared" si="21"/>
        <v>N</v>
      </c>
    </row>
    <row r="88" spans="1:18" x14ac:dyDescent="0.25">
      <c r="A88" s="39">
        <v>79</v>
      </c>
      <c r="B88" s="149" t="s">
        <v>452</v>
      </c>
      <c r="C88" s="150" t="s">
        <v>499</v>
      </c>
      <c r="D88" s="216">
        <v>30</v>
      </c>
      <c r="E88" s="216">
        <v>30</v>
      </c>
      <c r="F88" s="216">
        <v>30</v>
      </c>
      <c r="G88" s="216">
        <v>30</v>
      </c>
      <c r="H88" s="216">
        <v>30</v>
      </c>
      <c r="I88" s="146">
        <f t="shared" si="12"/>
        <v>37.5</v>
      </c>
      <c r="J88" s="146">
        <f t="shared" si="13"/>
        <v>37.5</v>
      </c>
      <c r="K88" s="146">
        <f t="shared" si="14"/>
        <v>37.5</v>
      </c>
      <c r="L88" s="146">
        <f t="shared" si="15"/>
        <v>37.5</v>
      </c>
      <c r="M88" s="146">
        <f t="shared" si="16"/>
        <v>37.5</v>
      </c>
      <c r="N88" s="146" t="str">
        <f t="shared" si="17"/>
        <v>N</v>
      </c>
      <c r="O88" s="146" t="str">
        <f t="shared" si="18"/>
        <v>N</v>
      </c>
      <c r="P88" s="146" t="str">
        <f t="shared" si="19"/>
        <v>N</v>
      </c>
      <c r="Q88" s="146" t="str">
        <f t="shared" si="20"/>
        <v>N</v>
      </c>
      <c r="R88" s="146" t="str">
        <f t="shared" si="21"/>
        <v>N</v>
      </c>
    </row>
    <row r="89" spans="1:18" x14ac:dyDescent="0.25">
      <c r="A89" s="39">
        <v>80</v>
      </c>
      <c r="B89" s="149" t="s">
        <v>453</v>
      </c>
      <c r="C89" s="150" t="s">
        <v>500</v>
      </c>
      <c r="D89" s="216">
        <v>52</v>
      </c>
      <c r="E89" s="216">
        <v>52</v>
      </c>
      <c r="F89" s="216">
        <v>52</v>
      </c>
      <c r="G89" s="216">
        <v>52</v>
      </c>
      <c r="H89" s="216">
        <v>52</v>
      </c>
      <c r="I89" s="146">
        <f t="shared" si="12"/>
        <v>65</v>
      </c>
      <c r="J89" s="146">
        <f t="shared" si="13"/>
        <v>65</v>
      </c>
      <c r="K89" s="146">
        <f t="shared" si="14"/>
        <v>65</v>
      </c>
      <c r="L89" s="146">
        <f t="shared" si="15"/>
        <v>65</v>
      </c>
      <c r="M89" s="146">
        <f t="shared" si="16"/>
        <v>65</v>
      </c>
      <c r="N89" s="146" t="str">
        <f t="shared" si="17"/>
        <v>Y</v>
      </c>
      <c r="O89" s="146" t="str">
        <f t="shared" si="18"/>
        <v>Y</v>
      </c>
      <c r="P89" s="146" t="str">
        <f t="shared" si="19"/>
        <v>Y</v>
      </c>
      <c r="Q89" s="146" t="str">
        <f t="shared" si="20"/>
        <v>Y</v>
      </c>
      <c r="R89" s="146" t="str">
        <f t="shared" si="21"/>
        <v>Y</v>
      </c>
    </row>
    <row r="90" spans="1:18" x14ac:dyDescent="0.25">
      <c r="A90" s="39">
        <v>81</v>
      </c>
      <c r="B90" s="149" t="s">
        <v>454</v>
      </c>
      <c r="C90" s="150" t="s">
        <v>501</v>
      </c>
      <c r="D90" s="216">
        <v>68</v>
      </c>
      <c r="E90" s="216">
        <v>68</v>
      </c>
      <c r="F90" s="216">
        <v>68</v>
      </c>
      <c r="G90" s="216">
        <v>68</v>
      </c>
      <c r="H90" s="216">
        <v>68</v>
      </c>
      <c r="I90" s="146">
        <f t="shared" si="12"/>
        <v>85</v>
      </c>
      <c r="J90" s="146">
        <f t="shared" si="13"/>
        <v>85</v>
      </c>
      <c r="K90" s="146">
        <f t="shared" si="14"/>
        <v>85</v>
      </c>
      <c r="L90" s="146">
        <f t="shared" si="15"/>
        <v>85</v>
      </c>
      <c r="M90" s="146">
        <f t="shared" si="16"/>
        <v>85</v>
      </c>
      <c r="N90" s="146" t="str">
        <f t="shared" si="17"/>
        <v>Y</v>
      </c>
      <c r="O90" s="146" t="str">
        <f t="shared" si="18"/>
        <v>Y</v>
      </c>
      <c r="P90" s="146" t="str">
        <f t="shared" si="19"/>
        <v>Y</v>
      </c>
      <c r="Q90" s="146" t="str">
        <f t="shared" si="20"/>
        <v>Y</v>
      </c>
      <c r="R90" s="146" t="str">
        <f t="shared" si="21"/>
        <v>Y</v>
      </c>
    </row>
    <row r="91" spans="1:18" x14ac:dyDescent="0.25">
      <c r="A91" s="39">
        <v>82</v>
      </c>
      <c r="B91" s="149" t="s">
        <v>455</v>
      </c>
      <c r="C91" s="150" t="s">
        <v>502</v>
      </c>
      <c r="D91" s="216">
        <v>52</v>
      </c>
      <c r="E91" s="216">
        <v>52</v>
      </c>
      <c r="F91" s="216">
        <v>52</v>
      </c>
      <c r="G91" s="216">
        <v>52</v>
      </c>
      <c r="H91" s="216">
        <v>52</v>
      </c>
      <c r="I91" s="146">
        <f t="shared" si="12"/>
        <v>65</v>
      </c>
      <c r="J91" s="146">
        <f t="shared" si="13"/>
        <v>65</v>
      </c>
      <c r="K91" s="146">
        <f t="shared" si="14"/>
        <v>65</v>
      </c>
      <c r="L91" s="146">
        <f t="shared" si="15"/>
        <v>65</v>
      </c>
      <c r="M91" s="146">
        <f t="shared" si="16"/>
        <v>65</v>
      </c>
      <c r="N91" s="146" t="str">
        <f t="shared" si="17"/>
        <v>Y</v>
      </c>
      <c r="O91" s="146" t="str">
        <f t="shared" si="18"/>
        <v>Y</v>
      </c>
      <c r="P91" s="146" t="str">
        <f t="shared" si="19"/>
        <v>Y</v>
      </c>
      <c r="Q91" s="146" t="str">
        <f t="shared" si="20"/>
        <v>Y</v>
      </c>
      <c r="R91" s="146" t="str">
        <f t="shared" si="21"/>
        <v>Y</v>
      </c>
    </row>
    <row r="92" spans="1:18" x14ac:dyDescent="0.25">
      <c r="A92" s="39">
        <v>83</v>
      </c>
      <c r="B92" s="149" t="s">
        <v>456</v>
      </c>
      <c r="C92" s="150" t="s">
        <v>503</v>
      </c>
      <c r="D92" s="216">
        <v>30</v>
      </c>
      <c r="E92" s="216">
        <v>30</v>
      </c>
      <c r="F92" s="216">
        <v>30</v>
      </c>
      <c r="G92" s="216">
        <v>30</v>
      </c>
      <c r="H92" s="216">
        <v>30</v>
      </c>
      <c r="I92" s="146">
        <f t="shared" si="12"/>
        <v>37.5</v>
      </c>
      <c r="J92" s="146">
        <f t="shared" si="13"/>
        <v>37.5</v>
      </c>
      <c r="K92" s="146">
        <f t="shared" si="14"/>
        <v>37.5</v>
      </c>
      <c r="L92" s="146">
        <f t="shared" si="15"/>
        <v>37.5</v>
      </c>
      <c r="M92" s="146">
        <f t="shared" si="16"/>
        <v>37.5</v>
      </c>
      <c r="N92" s="146" t="str">
        <f t="shared" si="17"/>
        <v>N</v>
      </c>
      <c r="O92" s="146" t="str">
        <f t="shared" si="18"/>
        <v>N</v>
      </c>
      <c r="P92" s="146" t="str">
        <f t="shared" si="19"/>
        <v>N</v>
      </c>
      <c r="Q92" s="146" t="str">
        <f t="shared" si="20"/>
        <v>N</v>
      </c>
      <c r="R92" s="146" t="str">
        <f t="shared" si="21"/>
        <v>N</v>
      </c>
    </row>
    <row r="93" spans="1:18" x14ac:dyDescent="0.25">
      <c r="A93" s="39">
        <v>84</v>
      </c>
      <c r="B93" s="149" t="s">
        <v>457</v>
      </c>
      <c r="C93" s="150" t="s">
        <v>504</v>
      </c>
      <c r="D93" s="216">
        <v>44</v>
      </c>
      <c r="E93" s="216">
        <v>44</v>
      </c>
      <c r="F93" s="216">
        <v>44</v>
      </c>
      <c r="G93" s="216">
        <v>44</v>
      </c>
      <c r="H93" s="216">
        <v>44</v>
      </c>
      <c r="I93" s="146">
        <f t="shared" si="12"/>
        <v>55.000000000000007</v>
      </c>
      <c r="J93" s="146">
        <f t="shared" si="13"/>
        <v>55.000000000000007</v>
      </c>
      <c r="K93" s="146">
        <f t="shared" si="14"/>
        <v>55.000000000000007</v>
      </c>
      <c r="L93" s="146">
        <f t="shared" si="15"/>
        <v>55.000000000000007</v>
      </c>
      <c r="M93" s="146">
        <f t="shared" si="16"/>
        <v>55.000000000000007</v>
      </c>
      <c r="N93" s="146" t="str">
        <f t="shared" si="17"/>
        <v>Y</v>
      </c>
      <c r="O93" s="146" t="str">
        <f t="shared" si="18"/>
        <v>Y</v>
      </c>
      <c r="P93" s="146" t="str">
        <f t="shared" si="19"/>
        <v>Y</v>
      </c>
      <c r="Q93" s="146" t="str">
        <f t="shared" si="20"/>
        <v>Y</v>
      </c>
      <c r="R93" s="146" t="str">
        <f t="shared" si="21"/>
        <v>Y</v>
      </c>
    </row>
    <row r="94" spans="1:18" x14ac:dyDescent="0.25">
      <c r="A94" s="39">
        <v>85</v>
      </c>
      <c r="B94" s="149" t="s">
        <v>458</v>
      </c>
      <c r="C94" s="150" t="s">
        <v>505</v>
      </c>
      <c r="D94" s="216">
        <v>52</v>
      </c>
      <c r="E94" s="216">
        <v>52</v>
      </c>
      <c r="F94" s="216">
        <v>52</v>
      </c>
      <c r="G94" s="216">
        <v>52</v>
      </c>
      <c r="H94" s="216">
        <v>52</v>
      </c>
      <c r="I94" s="146">
        <f t="shared" si="12"/>
        <v>65</v>
      </c>
      <c r="J94" s="146">
        <f t="shared" si="13"/>
        <v>65</v>
      </c>
      <c r="K94" s="146">
        <f t="shared" si="14"/>
        <v>65</v>
      </c>
      <c r="L94" s="146">
        <f t="shared" si="15"/>
        <v>65</v>
      </c>
      <c r="M94" s="146">
        <f t="shared" si="16"/>
        <v>65</v>
      </c>
      <c r="N94" s="146" t="str">
        <f t="shared" si="17"/>
        <v>Y</v>
      </c>
      <c r="O94" s="146" t="str">
        <f t="shared" si="18"/>
        <v>Y</v>
      </c>
      <c r="P94" s="146" t="str">
        <f t="shared" si="19"/>
        <v>Y</v>
      </c>
      <c r="Q94" s="146" t="str">
        <f t="shared" si="20"/>
        <v>Y</v>
      </c>
      <c r="R94" s="146" t="str">
        <f t="shared" si="21"/>
        <v>Y</v>
      </c>
    </row>
    <row r="95" spans="1:18" x14ac:dyDescent="0.25">
      <c r="A95" s="39">
        <v>86</v>
      </c>
      <c r="B95" s="149" t="s">
        <v>459</v>
      </c>
      <c r="C95" s="150" t="s">
        <v>506</v>
      </c>
      <c r="D95" s="216">
        <v>52</v>
      </c>
      <c r="E95" s="216">
        <v>52</v>
      </c>
      <c r="F95" s="216">
        <v>52</v>
      </c>
      <c r="G95" s="216">
        <v>52</v>
      </c>
      <c r="H95" s="216">
        <v>52</v>
      </c>
      <c r="I95" s="146">
        <f t="shared" si="12"/>
        <v>65</v>
      </c>
      <c r="J95" s="146">
        <f t="shared" si="13"/>
        <v>65</v>
      </c>
      <c r="K95" s="146">
        <f t="shared" si="14"/>
        <v>65</v>
      </c>
      <c r="L95" s="146">
        <f t="shared" si="15"/>
        <v>65</v>
      </c>
      <c r="M95" s="146">
        <f t="shared" si="16"/>
        <v>65</v>
      </c>
      <c r="N95" s="146" t="str">
        <f t="shared" si="17"/>
        <v>Y</v>
      </c>
      <c r="O95" s="146" t="str">
        <f t="shared" si="18"/>
        <v>Y</v>
      </c>
      <c r="P95" s="146" t="str">
        <f t="shared" si="19"/>
        <v>Y</v>
      </c>
      <c r="Q95" s="146" t="str">
        <f t="shared" si="20"/>
        <v>Y</v>
      </c>
      <c r="R95" s="146" t="str">
        <f t="shared" si="21"/>
        <v>Y</v>
      </c>
    </row>
    <row r="96" spans="1:18" x14ac:dyDescent="0.25">
      <c r="A96" s="39">
        <v>87</v>
      </c>
      <c r="B96" s="149" t="s">
        <v>460</v>
      </c>
      <c r="C96" s="150" t="s">
        <v>507</v>
      </c>
      <c r="D96" s="216">
        <v>30</v>
      </c>
      <c r="E96" s="216">
        <v>30</v>
      </c>
      <c r="F96" s="216">
        <v>30</v>
      </c>
      <c r="G96" s="216">
        <v>30</v>
      </c>
      <c r="H96" s="216">
        <v>30</v>
      </c>
      <c r="I96" s="146">
        <f t="shared" si="12"/>
        <v>37.5</v>
      </c>
      <c r="J96" s="146">
        <f t="shared" si="13"/>
        <v>37.5</v>
      </c>
      <c r="K96" s="146">
        <f t="shared" si="14"/>
        <v>37.5</v>
      </c>
      <c r="L96" s="146">
        <f t="shared" si="15"/>
        <v>37.5</v>
      </c>
      <c r="M96" s="146">
        <f t="shared" si="16"/>
        <v>37.5</v>
      </c>
      <c r="N96" s="146" t="str">
        <f t="shared" si="17"/>
        <v>N</v>
      </c>
      <c r="O96" s="146" t="str">
        <f t="shared" si="18"/>
        <v>N</v>
      </c>
      <c r="P96" s="146" t="str">
        <f t="shared" si="19"/>
        <v>N</v>
      </c>
      <c r="Q96" s="146" t="str">
        <f t="shared" si="20"/>
        <v>N</v>
      </c>
      <c r="R96" s="146" t="str">
        <f t="shared" si="21"/>
        <v>N</v>
      </c>
    </row>
    <row r="97" spans="1:18" x14ac:dyDescent="0.25">
      <c r="A97" s="39">
        <v>88</v>
      </c>
      <c r="B97" s="149" t="s">
        <v>461</v>
      </c>
      <c r="C97" s="150" t="s">
        <v>508</v>
      </c>
      <c r="D97" s="216">
        <v>52</v>
      </c>
      <c r="E97" s="216">
        <v>52</v>
      </c>
      <c r="F97" s="216">
        <v>52</v>
      </c>
      <c r="G97" s="216">
        <v>52</v>
      </c>
      <c r="H97" s="216">
        <v>52</v>
      </c>
      <c r="I97" s="146">
        <f t="shared" si="12"/>
        <v>65</v>
      </c>
      <c r="J97" s="146">
        <f t="shared" si="13"/>
        <v>65</v>
      </c>
      <c r="K97" s="146">
        <f t="shared" si="14"/>
        <v>65</v>
      </c>
      <c r="L97" s="146">
        <f t="shared" si="15"/>
        <v>65</v>
      </c>
      <c r="M97" s="146">
        <f t="shared" si="16"/>
        <v>65</v>
      </c>
      <c r="N97" s="146" t="str">
        <f t="shared" si="17"/>
        <v>Y</v>
      </c>
      <c r="O97" s="146" t="str">
        <f t="shared" si="18"/>
        <v>Y</v>
      </c>
      <c r="P97" s="146" t="str">
        <f t="shared" si="19"/>
        <v>Y</v>
      </c>
      <c r="Q97" s="146" t="str">
        <f t="shared" si="20"/>
        <v>Y</v>
      </c>
      <c r="R97" s="146" t="str">
        <f t="shared" si="21"/>
        <v>Y</v>
      </c>
    </row>
    <row r="98" spans="1:18" x14ac:dyDescent="0.25">
      <c r="A98" s="39">
        <v>89</v>
      </c>
      <c r="B98" s="149" t="s">
        <v>462</v>
      </c>
      <c r="C98" s="150" t="s">
        <v>509</v>
      </c>
      <c r="D98" s="216">
        <v>60</v>
      </c>
      <c r="E98" s="216">
        <v>60</v>
      </c>
      <c r="F98" s="216">
        <v>60</v>
      </c>
      <c r="G98" s="216">
        <v>60</v>
      </c>
      <c r="H98" s="216">
        <v>60</v>
      </c>
      <c r="I98" s="146">
        <f t="shared" si="12"/>
        <v>75</v>
      </c>
      <c r="J98" s="146">
        <f t="shared" si="13"/>
        <v>75</v>
      </c>
      <c r="K98" s="146">
        <f t="shared" si="14"/>
        <v>75</v>
      </c>
      <c r="L98" s="146">
        <f t="shared" si="15"/>
        <v>75</v>
      </c>
      <c r="M98" s="146">
        <f t="shared" si="16"/>
        <v>75</v>
      </c>
      <c r="N98" s="146" t="str">
        <f t="shared" si="17"/>
        <v>Y</v>
      </c>
      <c r="O98" s="146" t="str">
        <f t="shared" si="18"/>
        <v>Y</v>
      </c>
      <c r="P98" s="146" t="str">
        <f t="shared" si="19"/>
        <v>Y</v>
      </c>
      <c r="Q98" s="146" t="str">
        <f t="shared" si="20"/>
        <v>Y</v>
      </c>
      <c r="R98" s="146" t="str">
        <f t="shared" si="21"/>
        <v>Y</v>
      </c>
    </row>
    <row r="99" spans="1:18" x14ac:dyDescent="0.25">
      <c r="A99" s="39">
        <v>90</v>
      </c>
      <c r="B99" s="149" t="s">
        <v>463</v>
      </c>
      <c r="C99" s="150" t="s">
        <v>510</v>
      </c>
      <c r="D99" s="216">
        <v>36</v>
      </c>
      <c r="E99" s="216">
        <v>36</v>
      </c>
      <c r="F99" s="216">
        <v>36</v>
      </c>
      <c r="G99" s="216">
        <v>36</v>
      </c>
      <c r="H99" s="216">
        <v>36</v>
      </c>
      <c r="I99" s="146">
        <f t="shared" si="12"/>
        <v>45</v>
      </c>
      <c r="J99" s="146">
        <f t="shared" si="13"/>
        <v>45</v>
      </c>
      <c r="K99" s="146">
        <f t="shared" si="14"/>
        <v>45</v>
      </c>
      <c r="L99" s="146">
        <f t="shared" si="15"/>
        <v>45</v>
      </c>
      <c r="M99" s="146">
        <f t="shared" si="16"/>
        <v>45</v>
      </c>
      <c r="N99" s="146" t="str">
        <f t="shared" si="17"/>
        <v>N</v>
      </c>
      <c r="O99" s="146" t="str">
        <f t="shared" si="18"/>
        <v>N</v>
      </c>
      <c r="P99" s="146" t="str">
        <f t="shared" si="19"/>
        <v>N</v>
      </c>
      <c r="Q99" s="146" t="str">
        <f t="shared" si="20"/>
        <v>N</v>
      </c>
      <c r="R99" s="146" t="str">
        <f t="shared" si="21"/>
        <v>N</v>
      </c>
    </row>
    <row r="100" spans="1:18" x14ac:dyDescent="0.25">
      <c r="A100" s="39">
        <v>91</v>
      </c>
      <c r="B100" s="149" t="s">
        <v>464</v>
      </c>
      <c r="C100" s="150" t="s">
        <v>511</v>
      </c>
      <c r="D100" s="216">
        <v>60</v>
      </c>
      <c r="E100" s="216">
        <v>60</v>
      </c>
      <c r="F100" s="216">
        <v>60</v>
      </c>
      <c r="G100" s="216">
        <v>60</v>
      </c>
      <c r="H100" s="216">
        <v>60</v>
      </c>
      <c r="I100" s="146">
        <f t="shared" si="12"/>
        <v>75</v>
      </c>
      <c r="J100" s="146">
        <f t="shared" si="13"/>
        <v>75</v>
      </c>
      <c r="K100" s="146">
        <f t="shared" si="14"/>
        <v>75</v>
      </c>
      <c r="L100" s="146">
        <f t="shared" si="15"/>
        <v>75</v>
      </c>
      <c r="M100" s="146">
        <f t="shared" si="16"/>
        <v>75</v>
      </c>
      <c r="N100" s="146" t="str">
        <f t="shared" si="17"/>
        <v>Y</v>
      </c>
      <c r="O100" s="146" t="str">
        <f t="shared" si="18"/>
        <v>Y</v>
      </c>
      <c r="P100" s="146" t="str">
        <f t="shared" si="19"/>
        <v>Y</v>
      </c>
      <c r="Q100" s="146" t="str">
        <f t="shared" si="20"/>
        <v>Y</v>
      </c>
      <c r="R100" s="146" t="str">
        <f t="shared" si="21"/>
        <v>Y</v>
      </c>
    </row>
    <row r="101" spans="1:18" x14ac:dyDescent="0.25">
      <c r="A101" s="39">
        <v>92</v>
      </c>
      <c r="B101" s="149" t="s">
        <v>465</v>
      </c>
      <c r="C101" s="150" t="s">
        <v>512</v>
      </c>
      <c r="D101" s="216">
        <v>68</v>
      </c>
      <c r="E101" s="216">
        <v>68</v>
      </c>
      <c r="F101" s="216">
        <v>68</v>
      </c>
      <c r="G101" s="216">
        <v>68</v>
      </c>
      <c r="H101" s="216">
        <v>68</v>
      </c>
      <c r="I101" s="146">
        <f t="shared" si="12"/>
        <v>85</v>
      </c>
      <c r="J101" s="146">
        <f t="shared" si="13"/>
        <v>85</v>
      </c>
      <c r="K101" s="146">
        <f t="shared" si="14"/>
        <v>85</v>
      </c>
      <c r="L101" s="146">
        <f t="shared" si="15"/>
        <v>85</v>
      </c>
      <c r="M101" s="146">
        <f t="shared" si="16"/>
        <v>85</v>
      </c>
      <c r="N101" s="146" t="str">
        <f t="shared" si="17"/>
        <v>Y</v>
      </c>
      <c r="O101" s="146" t="str">
        <f t="shared" si="18"/>
        <v>Y</v>
      </c>
      <c r="P101" s="146" t="str">
        <f t="shared" si="19"/>
        <v>Y</v>
      </c>
      <c r="Q101" s="146" t="str">
        <f t="shared" si="20"/>
        <v>Y</v>
      </c>
      <c r="R101" s="146" t="str">
        <f t="shared" si="21"/>
        <v>Y</v>
      </c>
    </row>
    <row r="102" spans="1:18" x14ac:dyDescent="0.25">
      <c r="A102" s="39">
        <v>93</v>
      </c>
      <c r="B102" s="149" t="s">
        <v>466</v>
      </c>
      <c r="C102" s="150" t="s">
        <v>513</v>
      </c>
      <c r="D102" s="216">
        <v>60</v>
      </c>
      <c r="E102" s="216">
        <v>60</v>
      </c>
      <c r="F102" s="216">
        <v>60</v>
      </c>
      <c r="G102" s="216">
        <v>60</v>
      </c>
      <c r="H102" s="216">
        <v>60</v>
      </c>
      <c r="I102" s="146">
        <f t="shared" si="12"/>
        <v>75</v>
      </c>
      <c r="J102" s="146">
        <f t="shared" si="13"/>
        <v>75</v>
      </c>
      <c r="K102" s="146">
        <f t="shared" si="14"/>
        <v>75</v>
      </c>
      <c r="L102" s="146">
        <f t="shared" si="15"/>
        <v>75</v>
      </c>
      <c r="M102" s="146">
        <f t="shared" si="16"/>
        <v>75</v>
      </c>
      <c r="N102" s="146" t="str">
        <f t="shared" si="17"/>
        <v>Y</v>
      </c>
      <c r="O102" s="146" t="str">
        <f t="shared" si="18"/>
        <v>Y</v>
      </c>
      <c r="P102" s="146" t="str">
        <f t="shared" si="19"/>
        <v>Y</v>
      </c>
      <c r="Q102" s="146" t="str">
        <f t="shared" si="20"/>
        <v>Y</v>
      </c>
      <c r="R102" s="146" t="str">
        <f t="shared" si="21"/>
        <v>Y</v>
      </c>
    </row>
    <row r="103" spans="1:18" x14ac:dyDescent="0.25">
      <c r="A103" s="39">
        <v>94</v>
      </c>
      <c r="B103" s="149" t="s">
        <v>467</v>
      </c>
      <c r="C103" s="150" t="s">
        <v>514</v>
      </c>
      <c r="D103" s="216">
        <v>60</v>
      </c>
      <c r="E103" s="216">
        <v>60</v>
      </c>
      <c r="F103" s="216">
        <v>60</v>
      </c>
      <c r="G103" s="216">
        <v>60</v>
      </c>
      <c r="H103" s="216">
        <v>60</v>
      </c>
      <c r="I103" s="146">
        <f t="shared" si="12"/>
        <v>75</v>
      </c>
      <c r="J103" s="146">
        <f t="shared" si="13"/>
        <v>75</v>
      </c>
      <c r="K103" s="146">
        <f t="shared" si="14"/>
        <v>75</v>
      </c>
      <c r="L103" s="146">
        <f t="shared" si="15"/>
        <v>75</v>
      </c>
      <c r="M103" s="146">
        <f t="shared" si="16"/>
        <v>75</v>
      </c>
      <c r="N103" s="146" t="str">
        <f t="shared" si="17"/>
        <v>Y</v>
      </c>
      <c r="O103" s="146" t="str">
        <f t="shared" si="18"/>
        <v>Y</v>
      </c>
      <c r="P103" s="146" t="str">
        <f t="shared" si="19"/>
        <v>Y</v>
      </c>
      <c r="Q103" s="146" t="str">
        <f t="shared" si="20"/>
        <v>Y</v>
      </c>
      <c r="R103" s="146" t="str">
        <f t="shared" si="21"/>
        <v>Y</v>
      </c>
    </row>
    <row r="104" spans="1:18" x14ac:dyDescent="0.25">
      <c r="A104" s="39">
        <v>95</v>
      </c>
      <c r="B104" s="149" t="s">
        <v>468</v>
      </c>
      <c r="C104" s="150" t="s">
        <v>515</v>
      </c>
      <c r="D104" s="216">
        <v>52</v>
      </c>
      <c r="E104" s="216">
        <v>52</v>
      </c>
      <c r="F104" s="216">
        <v>52</v>
      </c>
      <c r="G104" s="216">
        <v>52</v>
      </c>
      <c r="H104" s="216">
        <v>52</v>
      </c>
      <c r="I104" s="146">
        <f t="shared" si="12"/>
        <v>65</v>
      </c>
      <c r="J104" s="146">
        <f t="shared" si="13"/>
        <v>65</v>
      </c>
      <c r="K104" s="146">
        <f t="shared" si="14"/>
        <v>65</v>
      </c>
      <c r="L104" s="146">
        <f t="shared" si="15"/>
        <v>65</v>
      </c>
      <c r="M104" s="146">
        <f t="shared" si="16"/>
        <v>65</v>
      </c>
      <c r="N104" s="146" t="str">
        <f t="shared" si="17"/>
        <v>Y</v>
      </c>
      <c r="O104" s="146" t="str">
        <f t="shared" si="18"/>
        <v>Y</v>
      </c>
      <c r="P104" s="146" t="str">
        <f t="shared" si="19"/>
        <v>Y</v>
      </c>
      <c r="Q104" s="146" t="str">
        <f t="shared" si="20"/>
        <v>Y</v>
      </c>
      <c r="R104" s="146" t="str">
        <f t="shared" si="21"/>
        <v>Y</v>
      </c>
    </row>
    <row r="105" spans="1:18" x14ac:dyDescent="0.25">
      <c r="A105" s="39">
        <v>96</v>
      </c>
      <c r="B105" s="149" t="s">
        <v>469</v>
      </c>
      <c r="C105" s="150" t="s">
        <v>516</v>
      </c>
      <c r="D105" s="216">
        <v>60</v>
      </c>
      <c r="E105" s="216">
        <v>60</v>
      </c>
      <c r="F105" s="216">
        <v>60</v>
      </c>
      <c r="G105" s="216">
        <v>60</v>
      </c>
      <c r="H105" s="216">
        <v>60</v>
      </c>
      <c r="I105" s="146">
        <f t="shared" si="12"/>
        <v>75</v>
      </c>
      <c r="J105" s="146">
        <f t="shared" si="13"/>
        <v>75</v>
      </c>
      <c r="K105" s="146">
        <f t="shared" si="14"/>
        <v>75</v>
      </c>
      <c r="L105" s="146">
        <f t="shared" si="15"/>
        <v>75</v>
      </c>
      <c r="M105" s="146">
        <f t="shared" si="16"/>
        <v>75</v>
      </c>
      <c r="N105" s="146" t="str">
        <f t="shared" si="17"/>
        <v>Y</v>
      </c>
      <c r="O105" s="146" t="str">
        <f t="shared" si="18"/>
        <v>Y</v>
      </c>
      <c r="P105" s="146" t="str">
        <f t="shared" si="19"/>
        <v>Y</v>
      </c>
      <c r="Q105" s="146" t="str">
        <f t="shared" si="20"/>
        <v>Y</v>
      </c>
      <c r="R105" s="146" t="str">
        <f t="shared" si="21"/>
        <v>Y</v>
      </c>
    </row>
    <row r="106" spans="1:18" x14ac:dyDescent="0.25">
      <c r="A106" s="39">
        <v>97</v>
      </c>
      <c r="B106" s="157" t="s">
        <v>470</v>
      </c>
      <c r="C106" s="158" t="s">
        <v>517</v>
      </c>
      <c r="D106" s="216">
        <v>36</v>
      </c>
      <c r="E106" s="216">
        <v>36</v>
      </c>
      <c r="F106" s="216">
        <v>36</v>
      </c>
      <c r="G106" s="216">
        <v>36</v>
      </c>
      <c r="H106" s="216">
        <v>36</v>
      </c>
      <c r="I106" s="146">
        <f t="shared" si="12"/>
        <v>45</v>
      </c>
      <c r="J106" s="146">
        <f t="shared" si="13"/>
        <v>45</v>
      </c>
      <c r="K106" s="146">
        <f t="shared" si="14"/>
        <v>45</v>
      </c>
      <c r="L106" s="146">
        <f t="shared" si="15"/>
        <v>45</v>
      </c>
      <c r="M106" s="146">
        <f t="shared" si="16"/>
        <v>45</v>
      </c>
      <c r="N106" s="146" t="str">
        <f t="shared" si="17"/>
        <v>N</v>
      </c>
      <c r="O106" s="146" t="str">
        <f t="shared" si="18"/>
        <v>N</v>
      </c>
      <c r="P106" s="146" t="str">
        <f t="shared" si="19"/>
        <v>N</v>
      </c>
      <c r="Q106" s="146" t="str">
        <f t="shared" si="20"/>
        <v>N</v>
      </c>
      <c r="R106" s="146" t="str">
        <f t="shared" si="21"/>
        <v>N</v>
      </c>
    </row>
    <row r="107" spans="1:18" x14ac:dyDescent="0.25">
      <c r="D107" s="159"/>
    </row>
    <row r="108" spans="1:18" s="73" customFormat="1" x14ac:dyDescent="0.25">
      <c r="A108" s="374"/>
      <c r="D108" s="377"/>
      <c r="E108" s="377"/>
      <c r="F108" s="377"/>
      <c r="G108" s="377"/>
      <c r="H108" s="377"/>
      <c r="I108" s="377"/>
      <c r="J108" s="377"/>
      <c r="K108" s="377"/>
      <c r="L108" s="377"/>
      <c r="M108" s="378" t="s">
        <v>176</v>
      </c>
      <c r="N108" s="377">
        <f>COUNTIF(N10:N106,"=Y")</f>
        <v>72</v>
      </c>
      <c r="O108" s="377">
        <f t="shared" ref="O108:R108" si="22">COUNTIF(O10:O106,"=Y")</f>
        <v>72</v>
      </c>
      <c r="P108" s="377">
        <f t="shared" si="22"/>
        <v>72</v>
      </c>
      <c r="Q108" s="377">
        <f t="shared" si="22"/>
        <v>72</v>
      </c>
      <c r="R108" s="377">
        <f t="shared" si="22"/>
        <v>72</v>
      </c>
    </row>
    <row r="109" spans="1:18" s="73" customFormat="1" ht="26.45" customHeight="1" x14ac:dyDescent="0.3">
      <c r="A109" s="374"/>
      <c r="C109" s="379"/>
      <c r="D109" s="377"/>
      <c r="E109" s="377"/>
      <c r="F109" s="377"/>
      <c r="G109" s="377"/>
      <c r="H109" s="377"/>
      <c r="I109" s="377"/>
      <c r="J109" s="377"/>
      <c r="K109" s="377"/>
      <c r="L109" s="377"/>
      <c r="M109" s="380" t="s">
        <v>173</v>
      </c>
      <c r="N109" s="381">
        <f>N108/97*100</f>
        <v>74.226804123711347</v>
      </c>
      <c r="O109" s="381">
        <f t="shared" ref="O109:R109" si="23">O108/97*100</f>
        <v>74.226804123711347</v>
      </c>
      <c r="P109" s="381">
        <f t="shared" si="23"/>
        <v>74.226804123711347</v>
      </c>
      <c r="Q109" s="381">
        <f t="shared" si="23"/>
        <v>74.226804123711347</v>
      </c>
      <c r="R109" s="381">
        <f t="shared" si="23"/>
        <v>74.226804123711347</v>
      </c>
    </row>
    <row r="110" spans="1:18" s="385" customFormat="1" ht="24.6" customHeight="1" x14ac:dyDescent="0.2">
      <c r="A110" s="382"/>
      <c r="B110" s="383"/>
      <c r="C110" s="383"/>
      <c r="D110" s="384"/>
      <c r="E110" s="384"/>
      <c r="F110" s="384"/>
      <c r="G110" s="384"/>
      <c r="H110" s="384"/>
      <c r="I110" s="384"/>
      <c r="J110" s="384"/>
      <c r="K110" s="384"/>
      <c r="L110" s="384"/>
      <c r="M110" s="384"/>
      <c r="N110" s="384"/>
      <c r="O110" s="384"/>
      <c r="P110" s="384"/>
      <c r="Q110" s="384"/>
      <c r="R110" s="384"/>
    </row>
    <row r="111" spans="1:18" s="73" customFormat="1" x14ac:dyDescent="0.25">
      <c r="A111" s="374"/>
      <c r="C111" s="374"/>
      <c r="D111" s="375"/>
      <c r="E111" s="374"/>
      <c r="F111" s="374"/>
      <c r="G111" s="374"/>
      <c r="H111" s="374"/>
      <c r="I111" s="374"/>
      <c r="J111" s="374"/>
      <c r="K111" s="374"/>
      <c r="L111" s="374"/>
      <c r="M111" s="374"/>
      <c r="N111" s="374"/>
      <c r="O111" s="374"/>
      <c r="P111" s="374"/>
      <c r="Q111" s="374"/>
      <c r="R111" s="374"/>
    </row>
    <row r="112" spans="1:18" s="73" customFormat="1" ht="16.149999999999999" customHeight="1" x14ac:dyDescent="0.25">
      <c r="A112" s="374"/>
      <c r="C112" s="374"/>
      <c r="D112" s="375"/>
      <c r="E112" s="374"/>
      <c r="F112" s="374"/>
      <c r="G112" s="374"/>
      <c r="H112" s="374"/>
      <c r="I112" s="374"/>
      <c r="J112" s="374"/>
      <c r="K112" s="374"/>
      <c r="L112" s="374"/>
      <c r="M112" s="374"/>
      <c r="N112" s="374"/>
      <c r="O112" s="374"/>
      <c r="P112" s="374"/>
      <c r="Q112" s="374"/>
      <c r="R112" s="374"/>
    </row>
    <row r="113" spans="1:18" s="73" customFormat="1" ht="25.15" customHeight="1" x14ac:dyDescent="0.25">
      <c r="A113" s="374"/>
      <c r="B113" s="386"/>
      <c r="C113" s="386"/>
      <c r="D113" s="387"/>
      <c r="E113" s="374"/>
      <c r="F113" s="374"/>
      <c r="G113" s="374"/>
      <c r="H113" s="374"/>
      <c r="I113" s="374"/>
      <c r="J113" s="374"/>
      <c r="K113" s="374"/>
      <c r="L113" s="374"/>
      <c r="M113" s="374"/>
      <c r="N113" s="374"/>
      <c r="O113" s="374"/>
      <c r="P113" s="374"/>
      <c r="Q113" s="374"/>
      <c r="R113" s="374"/>
    </row>
    <row r="114" spans="1:18" s="73" customFormat="1" ht="25.15" customHeight="1" x14ac:dyDescent="0.25">
      <c r="A114" s="374"/>
      <c r="B114" s="386"/>
      <c r="C114" s="386"/>
      <c r="D114" s="387"/>
      <c r="E114" s="388"/>
      <c r="F114" s="374"/>
      <c r="G114" s="374"/>
      <c r="H114" s="374"/>
      <c r="I114" s="374"/>
      <c r="J114" s="374"/>
      <c r="K114" s="374"/>
      <c r="L114" s="374"/>
      <c r="M114" s="374"/>
      <c r="N114" s="374"/>
      <c r="O114" s="374"/>
      <c r="P114" s="374"/>
      <c r="Q114" s="374"/>
      <c r="R114" s="374"/>
    </row>
    <row r="115" spans="1:18" s="73" customFormat="1" ht="25.15" customHeight="1" x14ac:dyDescent="0.25">
      <c r="A115" s="374"/>
      <c r="B115" s="386"/>
      <c r="C115" s="386"/>
      <c r="D115" s="387"/>
      <c r="E115" s="388"/>
      <c r="F115" s="374"/>
      <c r="G115" s="374"/>
      <c r="H115" s="374"/>
      <c r="I115" s="374"/>
      <c r="J115" s="374"/>
      <c r="K115" s="374"/>
      <c r="L115" s="374"/>
      <c r="M115" s="374"/>
      <c r="N115" s="374"/>
      <c r="O115" s="374"/>
      <c r="P115" s="374"/>
      <c r="Q115" s="374"/>
      <c r="R115" s="374"/>
    </row>
    <row r="116" spans="1:18" s="73" customFormat="1" ht="25.15" customHeight="1" x14ac:dyDescent="0.25">
      <c r="A116" s="374"/>
      <c r="B116" s="386"/>
      <c r="C116" s="386"/>
      <c r="D116" s="387"/>
      <c r="E116" s="388"/>
      <c r="F116" s="374"/>
      <c r="G116" s="374"/>
      <c r="H116" s="374"/>
      <c r="I116" s="374"/>
      <c r="J116" s="374"/>
      <c r="K116" s="374"/>
      <c r="L116" s="374"/>
      <c r="M116" s="374"/>
      <c r="N116" s="374"/>
      <c r="O116" s="374"/>
      <c r="P116" s="374"/>
      <c r="Q116" s="374"/>
      <c r="R116" s="374"/>
    </row>
    <row r="117" spans="1:18" s="73" customFormat="1" ht="25.15" customHeight="1" x14ac:dyDescent="0.25">
      <c r="A117" s="374"/>
      <c r="B117" s="386"/>
      <c r="C117" s="386"/>
      <c r="D117" s="387"/>
      <c r="E117" s="388"/>
      <c r="F117" s="374"/>
      <c r="G117" s="374"/>
      <c r="H117" s="374"/>
      <c r="I117" s="374"/>
      <c r="J117" s="374"/>
      <c r="K117" s="374"/>
      <c r="L117" s="374"/>
      <c r="M117" s="374"/>
      <c r="N117" s="374"/>
      <c r="O117" s="374"/>
      <c r="P117" s="374"/>
      <c r="Q117" s="374"/>
      <c r="R117" s="374"/>
    </row>
    <row r="118" spans="1:18" s="73" customFormat="1" ht="24.6" customHeight="1" x14ac:dyDescent="0.25">
      <c r="A118" s="374"/>
      <c r="B118" s="386"/>
      <c r="C118" s="386"/>
      <c r="D118" s="387"/>
      <c r="E118" s="374"/>
      <c r="F118" s="374"/>
      <c r="G118" s="374"/>
      <c r="H118" s="374"/>
      <c r="I118" s="374"/>
      <c r="J118" s="374"/>
      <c r="K118" s="374"/>
      <c r="L118" s="374"/>
      <c r="M118" s="374"/>
      <c r="N118" s="374"/>
      <c r="O118" s="374"/>
      <c r="P118" s="374"/>
      <c r="Q118" s="374"/>
      <c r="R118" s="374"/>
    </row>
    <row r="119" spans="1:18" s="73" customFormat="1" x14ac:dyDescent="0.25">
      <c r="A119" s="374"/>
      <c r="C119" s="374"/>
      <c r="D119" s="375"/>
      <c r="E119" s="374"/>
      <c r="F119" s="374"/>
      <c r="G119" s="374"/>
      <c r="H119" s="374"/>
      <c r="I119" s="374"/>
      <c r="J119" s="374"/>
      <c r="K119" s="374"/>
      <c r="L119" s="374"/>
      <c r="M119" s="374"/>
      <c r="N119" s="374"/>
      <c r="O119" s="374"/>
      <c r="P119" s="374"/>
      <c r="Q119" s="374"/>
      <c r="R119" s="374"/>
    </row>
    <row r="120" spans="1:18" s="73" customFormat="1" x14ac:dyDescent="0.25">
      <c r="A120" s="374"/>
      <c r="C120" s="374"/>
      <c r="D120" s="375"/>
      <c r="E120" s="374"/>
      <c r="F120" s="374"/>
      <c r="G120" s="374"/>
      <c r="H120" s="374"/>
      <c r="I120" s="374"/>
      <c r="J120" s="374"/>
      <c r="K120" s="374"/>
      <c r="L120" s="374"/>
      <c r="M120" s="374"/>
      <c r="N120" s="374"/>
      <c r="O120" s="374"/>
      <c r="P120" s="374"/>
      <c r="Q120" s="374"/>
      <c r="R120" s="374"/>
    </row>
    <row r="121" spans="1:18" s="73" customFormat="1" x14ac:dyDescent="0.25">
      <c r="A121" s="374"/>
      <c r="C121" s="374"/>
      <c r="D121" s="375"/>
      <c r="E121" s="374"/>
      <c r="F121" s="374"/>
      <c r="G121" s="374"/>
      <c r="H121" s="374"/>
      <c r="I121" s="374"/>
      <c r="J121" s="374"/>
      <c r="K121" s="374"/>
      <c r="L121" s="374"/>
      <c r="M121" s="374"/>
      <c r="N121" s="374"/>
      <c r="O121" s="374"/>
      <c r="P121" s="374"/>
      <c r="Q121" s="374"/>
      <c r="R121" s="374"/>
    </row>
    <row r="122" spans="1:18" s="73" customFormat="1" x14ac:dyDescent="0.25">
      <c r="A122" s="374"/>
      <c r="C122" s="374"/>
      <c r="D122" s="375"/>
      <c r="E122" s="374"/>
      <c r="F122" s="374"/>
      <c r="G122" s="374"/>
      <c r="H122" s="374"/>
      <c r="I122" s="374"/>
      <c r="J122" s="374"/>
      <c r="K122" s="374"/>
      <c r="L122" s="374"/>
      <c r="M122" s="374"/>
      <c r="N122" s="374"/>
      <c r="O122" s="374"/>
      <c r="P122" s="374"/>
      <c r="Q122" s="374"/>
      <c r="R122" s="374"/>
    </row>
    <row r="123" spans="1:18" s="73" customFormat="1" x14ac:dyDescent="0.25">
      <c r="A123" s="374"/>
      <c r="C123" s="374"/>
      <c r="D123" s="375"/>
      <c r="E123" s="374"/>
      <c r="F123" s="374"/>
      <c r="G123" s="374"/>
      <c r="H123" s="374"/>
      <c r="I123" s="374"/>
      <c r="J123" s="374"/>
      <c r="K123" s="374"/>
      <c r="L123" s="374"/>
      <c r="M123" s="374"/>
      <c r="N123" s="374"/>
      <c r="O123" s="374"/>
      <c r="P123" s="374"/>
      <c r="Q123" s="374"/>
      <c r="R123" s="374"/>
    </row>
    <row r="124" spans="1:18" s="73" customFormat="1" x14ac:dyDescent="0.25">
      <c r="A124" s="374"/>
      <c r="C124" s="374"/>
      <c r="D124" s="375"/>
      <c r="E124" s="374"/>
      <c r="F124" s="374"/>
      <c r="G124" s="374"/>
      <c r="H124" s="374"/>
      <c r="I124" s="374"/>
      <c r="J124" s="374"/>
      <c r="K124" s="374"/>
      <c r="L124" s="374"/>
      <c r="M124" s="374"/>
      <c r="N124" s="374"/>
      <c r="O124" s="374"/>
      <c r="P124" s="374"/>
      <c r="Q124" s="374"/>
      <c r="R124" s="374"/>
    </row>
    <row r="125" spans="1:18" s="73" customFormat="1" x14ac:dyDescent="0.25">
      <c r="A125" s="374"/>
      <c r="C125" s="374"/>
      <c r="D125" s="375"/>
      <c r="E125" s="374"/>
      <c r="F125" s="374"/>
      <c r="G125" s="374"/>
      <c r="H125" s="374"/>
      <c r="I125" s="374"/>
      <c r="J125" s="374"/>
      <c r="K125" s="374"/>
      <c r="L125" s="374"/>
      <c r="M125" s="374"/>
      <c r="N125" s="374"/>
      <c r="O125" s="374"/>
      <c r="P125" s="374"/>
      <c r="Q125" s="374"/>
      <c r="R125" s="374"/>
    </row>
    <row r="126" spans="1:18" s="73" customFormat="1" x14ac:dyDescent="0.25">
      <c r="A126" s="374"/>
      <c r="C126" s="374"/>
      <c r="D126" s="375"/>
      <c r="E126" s="374"/>
      <c r="F126" s="374"/>
      <c r="G126" s="374"/>
      <c r="H126" s="374"/>
      <c r="I126" s="374"/>
      <c r="J126" s="374"/>
      <c r="K126" s="374"/>
      <c r="L126" s="374"/>
      <c r="M126" s="374"/>
      <c r="N126" s="374"/>
      <c r="O126" s="374"/>
      <c r="P126" s="374"/>
      <c r="Q126" s="374"/>
      <c r="R126" s="374"/>
    </row>
    <row r="127" spans="1:18" s="73" customFormat="1" x14ac:dyDescent="0.25">
      <c r="A127" s="374"/>
      <c r="C127" s="374"/>
      <c r="D127" s="375"/>
      <c r="E127" s="374"/>
      <c r="F127" s="374"/>
      <c r="G127" s="374"/>
      <c r="H127" s="374"/>
      <c r="I127" s="374"/>
      <c r="J127" s="374"/>
      <c r="K127" s="374"/>
      <c r="L127" s="374"/>
      <c r="M127" s="374"/>
      <c r="N127" s="374"/>
      <c r="O127" s="374"/>
      <c r="P127" s="374"/>
      <c r="Q127" s="374"/>
      <c r="R127" s="374"/>
    </row>
    <row r="128" spans="1:18" s="73" customFormat="1" x14ac:dyDescent="0.25">
      <c r="A128" s="374"/>
      <c r="C128" s="374"/>
      <c r="D128" s="375"/>
      <c r="E128" s="374"/>
      <c r="F128" s="374"/>
      <c r="G128" s="374"/>
      <c r="H128" s="374"/>
      <c r="I128" s="374"/>
      <c r="J128" s="374"/>
      <c r="K128" s="374"/>
      <c r="L128" s="374"/>
      <c r="M128" s="374"/>
      <c r="N128" s="374"/>
      <c r="O128" s="374"/>
      <c r="P128" s="374"/>
      <c r="Q128" s="374"/>
      <c r="R128" s="374"/>
    </row>
    <row r="129" spans="1:18" s="73" customFormat="1" x14ac:dyDescent="0.25">
      <c r="A129" s="374"/>
      <c r="C129" s="374"/>
      <c r="D129" s="375"/>
      <c r="E129" s="374"/>
      <c r="F129" s="374"/>
      <c r="G129" s="374"/>
      <c r="H129" s="374"/>
      <c r="I129" s="374"/>
      <c r="J129" s="374"/>
      <c r="K129" s="374"/>
      <c r="L129" s="374"/>
      <c r="M129" s="374"/>
      <c r="N129" s="374"/>
      <c r="O129" s="374"/>
      <c r="P129" s="374"/>
      <c r="Q129" s="374"/>
      <c r="R129" s="374"/>
    </row>
    <row r="130" spans="1:18" s="73" customFormat="1" x14ac:dyDescent="0.25">
      <c r="A130" s="374"/>
      <c r="C130" s="374"/>
      <c r="D130" s="375"/>
      <c r="E130" s="374"/>
      <c r="F130" s="374"/>
      <c r="G130" s="374"/>
      <c r="H130" s="374"/>
      <c r="I130" s="374"/>
      <c r="J130" s="374"/>
      <c r="K130" s="374"/>
      <c r="L130" s="374"/>
      <c r="M130" s="374"/>
      <c r="N130" s="374"/>
      <c r="O130" s="374"/>
      <c r="P130" s="374"/>
      <c r="Q130" s="374"/>
      <c r="R130" s="374"/>
    </row>
    <row r="131" spans="1:18" s="73" customFormat="1" x14ac:dyDescent="0.25">
      <c r="A131" s="374"/>
      <c r="C131" s="374"/>
      <c r="D131" s="375"/>
      <c r="E131" s="374"/>
      <c r="F131" s="374"/>
      <c r="G131" s="374"/>
      <c r="H131" s="374"/>
      <c r="I131" s="374"/>
      <c r="J131" s="374"/>
      <c r="K131" s="374"/>
      <c r="L131" s="374"/>
      <c r="M131" s="374"/>
      <c r="N131" s="374"/>
      <c r="O131" s="374"/>
      <c r="P131" s="374"/>
      <c r="Q131" s="374"/>
      <c r="R131" s="374"/>
    </row>
    <row r="132" spans="1:18" s="73" customFormat="1" x14ac:dyDescent="0.25">
      <c r="A132" s="374"/>
      <c r="C132" s="374"/>
      <c r="D132" s="375"/>
      <c r="E132" s="374"/>
      <c r="F132" s="374"/>
      <c r="G132" s="374"/>
      <c r="H132" s="374"/>
      <c r="I132" s="374"/>
      <c r="J132" s="374"/>
      <c r="K132" s="374"/>
      <c r="L132" s="374"/>
      <c r="M132" s="374"/>
      <c r="N132" s="374"/>
      <c r="O132" s="374"/>
      <c r="P132" s="374"/>
      <c r="Q132" s="374"/>
      <c r="R132" s="374"/>
    </row>
    <row r="133" spans="1:18" s="73" customFormat="1" x14ac:dyDescent="0.25">
      <c r="A133" s="374"/>
      <c r="C133" s="374"/>
      <c r="D133" s="375"/>
      <c r="E133" s="374"/>
      <c r="F133" s="374"/>
      <c r="G133" s="374"/>
      <c r="H133" s="374"/>
      <c r="I133" s="374"/>
      <c r="J133" s="374"/>
      <c r="K133" s="374"/>
      <c r="L133" s="374"/>
      <c r="M133" s="374"/>
      <c r="N133" s="374"/>
      <c r="O133" s="374"/>
      <c r="P133" s="374"/>
      <c r="Q133" s="374"/>
      <c r="R133" s="374"/>
    </row>
    <row r="134" spans="1:18" s="73" customFormat="1" x14ac:dyDescent="0.25">
      <c r="A134" s="374"/>
      <c r="C134" s="374"/>
      <c r="D134" s="375"/>
      <c r="E134" s="374"/>
      <c r="F134" s="374"/>
      <c r="G134" s="374"/>
      <c r="H134" s="374"/>
      <c r="I134" s="374"/>
      <c r="J134" s="374"/>
      <c r="K134" s="374"/>
      <c r="L134" s="374"/>
      <c r="M134" s="374"/>
      <c r="N134" s="374"/>
      <c r="O134" s="374"/>
      <c r="P134" s="374"/>
      <c r="Q134" s="374"/>
      <c r="R134" s="374"/>
    </row>
    <row r="135" spans="1:18" s="73" customFormat="1" x14ac:dyDescent="0.25">
      <c r="A135" s="374"/>
      <c r="C135" s="374"/>
      <c r="D135" s="375"/>
      <c r="E135" s="374"/>
      <c r="F135" s="374"/>
      <c r="G135" s="374"/>
      <c r="H135" s="374"/>
      <c r="I135" s="374"/>
      <c r="J135" s="374"/>
      <c r="K135" s="374"/>
      <c r="L135" s="374"/>
      <c r="M135" s="374"/>
      <c r="N135" s="374"/>
      <c r="O135" s="374"/>
      <c r="P135" s="374"/>
      <c r="Q135" s="374"/>
      <c r="R135" s="374"/>
    </row>
    <row r="136" spans="1:18" s="73" customFormat="1" x14ac:dyDescent="0.25">
      <c r="A136" s="374"/>
      <c r="C136" s="374"/>
      <c r="D136" s="375"/>
      <c r="E136" s="374"/>
      <c r="F136" s="374"/>
      <c r="G136" s="374"/>
      <c r="H136" s="374"/>
      <c r="I136" s="374"/>
      <c r="J136" s="374"/>
      <c r="K136" s="374"/>
      <c r="L136" s="374"/>
      <c r="M136" s="374"/>
      <c r="N136" s="374"/>
      <c r="O136" s="374"/>
      <c r="P136" s="374"/>
      <c r="Q136" s="374"/>
      <c r="R136" s="374"/>
    </row>
    <row r="137" spans="1:18" s="73" customFormat="1" x14ac:dyDescent="0.25">
      <c r="A137" s="374"/>
      <c r="C137" s="374"/>
      <c r="D137" s="375"/>
      <c r="E137" s="374"/>
      <c r="F137" s="374"/>
      <c r="G137" s="374"/>
      <c r="H137" s="374"/>
      <c r="I137" s="374"/>
      <c r="J137" s="374"/>
      <c r="K137" s="374"/>
      <c r="L137" s="374"/>
      <c r="M137" s="374"/>
      <c r="N137" s="374"/>
      <c r="O137" s="374"/>
      <c r="P137" s="374"/>
      <c r="Q137" s="374"/>
      <c r="R137" s="374"/>
    </row>
    <row r="138" spans="1:18" s="73" customFormat="1" x14ac:dyDescent="0.25">
      <c r="A138" s="374"/>
      <c r="C138" s="374"/>
      <c r="D138" s="375"/>
      <c r="E138" s="374"/>
      <c r="F138" s="374"/>
      <c r="G138" s="374"/>
      <c r="H138" s="374"/>
      <c r="I138" s="374"/>
      <c r="J138" s="374"/>
      <c r="K138" s="374"/>
      <c r="L138" s="374"/>
      <c r="M138" s="374"/>
      <c r="N138" s="374"/>
      <c r="O138" s="374"/>
      <c r="P138" s="374"/>
      <c r="Q138" s="374"/>
      <c r="R138" s="374"/>
    </row>
    <row r="139" spans="1:18" s="73" customFormat="1" x14ac:dyDescent="0.25">
      <c r="A139" s="374"/>
      <c r="C139" s="374"/>
      <c r="D139" s="375"/>
      <c r="E139" s="374"/>
      <c r="F139" s="374"/>
      <c r="G139" s="374"/>
      <c r="H139" s="374"/>
      <c r="I139" s="374"/>
      <c r="J139" s="374"/>
      <c r="K139" s="374"/>
      <c r="L139" s="374"/>
      <c r="M139" s="374"/>
      <c r="N139" s="374"/>
      <c r="O139" s="374"/>
      <c r="P139" s="374"/>
      <c r="Q139" s="374"/>
      <c r="R139" s="374"/>
    </row>
    <row r="140" spans="1:18" s="73" customFormat="1" x14ac:dyDescent="0.25">
      <c r="A140" s="374"/>
      <c r="C140" s="374"/>
      <c r="D140" s="375"/>
      <c r="E140" s="374"/>
      <c r="F140" s="374"/>
      <c r="G140" s="374"/>
      <c r="H140" s="374"/>
      <c r="I140" s="374"/>
      <c r="J140" s="374"/>
      <c r="K140" s="374"/>
      <c r="L140" s="374"/>
      <c r="M140" s="374"/>
      <c r="N140" s="374"/>
      <c r="O140" s="374"/>
      <c r="P140" s="374"/>
      <c r="Q140" s="374"/>
      <c r="R140" s="374"/>
    </row>
    <row r="141" spans="1:18" s="73" customFormat="1" x14ac:dyDescent="0.25">
      <c r="A141" s="374"/>
      <c r="C141" s="374"/>
      <c r="D141" s="375"/>
      <c r="E141" s="374"/>
      <c r="F141" s="374"/>
      <c r="G141" s="374"/>
      <c r="H141" s="374"/>
      <c r="I141" s="374"/>
      <c r="J141" s="374"/>
      <c r="K141" s="374"/>
      <c r="L141" s="374"/>
      <c r="M141" s="374"/>
      <c r="N141" s="374"/>
      <c r="O141" s="374"/>
      <c r="P141" s="374"/>
      <c r="Q141" s="374"/>
      <c r="R141" s="374"/>
    </row>
    <row r="142" spans="1:18" s="73" customFormat="1" x14ac:dyDescent="0.25">
      <c r="A142" s="374"/>
      <c r="C142" s="374"/>
      <c r="D142" s="375"/>
      <c r="E142" s="374"/>
      <c r="F142" s="374"/>
      <c r="G142" s="374"/>
      <c r="H142" s="374"/>
      <c r="I142" s="374"/>
      <c r="J142" s="374"/>
      <c r="K142" s="374"/>
      <c r="L142" s="374"/>
      <c r="M142" s="374"/>
      <c r="N142" s="374"/>
      <c r="O142" s="374"/>
      <c r="P142" s="374"/>
      <c r="Q142" s="374"/>
      <c r="R142" s="374"/>
    </row>
    <row r="143" spans="1:18" s="73" customFormat="1" x14ac:dyDescent="0.25">
      <c r="A143" s="374"/>
      <c r="C143" s="374"/>
      <c r="D143" s="375"/>
      <c r="E143" s="374"/>
      <c r="F143" s="374"/>
      <c r="G143" s="374"/>
      <c r="H143" s="374"/>
      <c r="I143" s="374"/>
      <c r="J143" s="374"/>
      <c r="K143" s="374"/>
      <c r="L143" s="374"/>
      <c r="M143" s="374"/>
      <c r="N143" s="374"/>
      <c r="O143" s="374"/>
      <c r="P143" s="374"/>
      <c r="Q143" s="374"/>
      <c r="R143" s="374"/>
    </row>
    <row r="144" spans="1:18" s="73" customFormat="1" x14ac:dyDescent="0.25">
      <c r="A144" s="374"/>
      <c r="C144" s="374"/>
      <c r="D144" s="375"/>
      <c r="E144" s="374"/>
      <c r="F144" s="374"/>
      <c r="G144" s="374"/>
      <c r="H144" s="374"/>
      <c r="I144" s="374"/>
      <c r="J144" s="374"/>
      <c r="K144" s="374"/>
      <c r="L144" s="374"/>
      <c r="M144" s="374"/>
      <c r="N144" s="374"/>
      <c r="O144" s="374"/>
      <c r="P144" s="374"/>
      <c r="Q144" s="374"/>
      <c r="R144" s="374"/>
    </row>
    <row r="145" spans="1:18" s="73" customFormat="1" x14ac:dyDescent="0.25">
      <c r="A145" s="374"/>
      <c r="C145" s="374"/>
      <c r="D145" s="375"/>
      <c r="E145" s="374"/>
      <c r="F145" s="374"/>
      <c r="G145" s="374"/>
      <c r="H145" s="374"/>
      <c r="I145" s="374"/>
      <c r="J145" s="374"/>
      <c r="K145" s="374"/>
      <c r="L145" s="374"/>
      <c r="M145" s="374"/>
      <c r="N145" s="374"/>
      <c r="O145" s="374"/>
      <c r="P145" s="374"/>
      <c r="Q145" s="374"/>
      <c r="R145" s="374"/>
    </row>
    <row r="146" spans="1:18" s="73" customFormat="1" x14ac:dyDescent="0.25">
      <c r="A146" s="374"/>
      <c r="C146" s="374"/>
      <c r="D146" s="375"/>
      <c r="E146" s="374"/>
      <c r="F146" s="374"/>
      <c r="G146" s="374"/>
      <c r="H146" s="374"/>
      <c r="I146" s="374"/>
      <c r="J146" s="374"/>
      <c r="K146" s="374"/>
      <c r="L146" s="374"/>
      <c r="M146" s="374"/>
      <c r="N146" s="374"/>
      <c r="O146" s="374"/>
      <c r="P146" s="374"/>
      <c r="Q146" s="374"/>
      <c r="R146" s="374"/>
    </row>
    <row r="147" spans="1:18" s="73" customFormat="1" x14ac:dyDescent="0.25">
      <c r="A147" s="374"/>
      <c r="C147" s="374"/>
      <c r="D147" s="375"/>
      <c r="E147" s="374"/>
      <c r="F147" s="374"/>
      <c r="G147" s="374"/>
      <c r="H147" s="374"/>
      <c r="I147" s="374"/>
      <c r="J147" s="374"/>
      <c r="K147" s="374"/>
      <c r="L147" s="374"/>
      <c r="M147" s="374"/>
      <c r="N147" s="374"/>
      <c r="O147" s="374"/>
      <c r="P147" s="374"/>
      <c r="Q147" s="374"/>
      <c r="R147" s="374"/>
    </row>
    <row r="148" spans="1:18" s="73" customFormat="1" x14ac:dyDescent="0.25">
      <c r="A148" s="374"/>
      <c r="C148" s="374"/>
      <c r="D148" s="375"/>
      <c r="E148" s="374"/>
      <c r="F148" s="374"/>
      <c r="G148" s="374"/>
      <c r="H148" s="374"/>
      <c r="I148" s="374"/>
      <c r="J148" s="374"/>
      <c r="K148" s="374"/>
      <c r="L148" s="374"/>
      <c r="M148" s="374"/>
      <c r="N148" s="374"/>
      <c r="O148" s="374"/>
      <c r="P148" s="374"/>
      <c r="Q148" s="374"/>
      <c r="R148" s="374"/>
    </row>
    <row r="149" spans="1:18" s="73" customFormat="1" x14ac:dyDescent="0.25">
      <c r="A149" s="374"/>
      <c r="C149" s="374"/>
      <c r="D149" s="375"/>
      <c r="E149" s="374"/>
      <c r="F149" s="374"/>
      <c r="G149" s="374"/>
      <c r="H149" s="374"/>
      <c r="I149" s="374"/>
      <c r="J149" s="374"/>
      <c r="K149" s="374"/>
      <c r="L149" s="374"/>
      <c r="M149" s="374"/>
      <c r="N149" s="374"/>
      <c r="O149" s="374"/>
      <c r="P149" s="374"/>
      <c r="Q149" s="374"/>
      <c r="R149" s="374"/>
    </row>
    <row r="150" spans="1:18" s="73" customFormat="1" x14ac:dyDescent="0.25">
      <c r="A150" s="374"/>
      <c r="C150" s="374"/>
      <c r="D150" s="375"/>
      <c r="E150" s="374"/>
      <c r="F150" s="374"/>
      <c r="G150" s="374"/>
      <c r="H150" s="374"/>
      <c r="I150" s="374"/>
      <c r="J150" s="374"/>
      <c r="K150" s="374"/>
      <c r="L150" s="374"/>
      <c r="M150" s="374"/>
      <c r="N150" s="374"/>
      <c r="O150" s="374"/>
      <c r="P150" s="374"/>
      <c r="Q150" s="374"/>
      <c r="R150" s="374"/>
    </row>
    <row r="151" spans="1:18" s="73" customFormat="1" x14ac:dyDescent="0.25">
      <c r="A151" s="374"/>
      <c r="C151" s="374"/>
      <c r="D151" s="375"/>
      <c r="E151" s="374"/>
      <c r="F151" s="374"/>
      <c r="G151" s="374"/>
      <c r="H151" s="374"/>
      <c r="I151" s="374"/>
      <c r="J151" s="374"/>
      <c r="K151" s="374"/>
      <c r="L151" s="374"/>
      <c r="M151" s="374"/>
      <c r="N151" s="374"/>
      <c r="O151" s="374"/>
      <c r="P151" s="374"/>
      <c r="Q151" s="374"/>
      <c r="R151" s="374"/>
    </row>
    <row r="152" spans="1:18" s="73" customFormat="1" x14ac:dyDescent="0.25">
      <c r="A152" s="374"/>
      <c r="C152" s="374"/>
      <c r="D152" s="375"/>
      <c r="E152" s="374"/>
      <c r="F152" s="374"/>
      <c r="G152" s="374"/>
      <c r="H152" s="374"/>
      <c r="I152" s="374"/>
      <c r="J152" s="374"/>
      <c r="K152" s="374"/>
      <c r="L152" s="374"/>
      <c r="M152" s="374"/>
      <c r="N152" s="374"/>
      <c r="O152" s="374"/>
      <c r="P152" s="374"/>
      <c r="Q152" s="374"/>
      <c r="R152" s="374"/>
    </row>
    <row r="153" spans="1:18" s="73" customFormat="1" x14ac:dyDescent="0.25">
      <c r="A153" s="374"/>
      <c r="C153" s="374"/>
      <c r="D153" s="375"/>
      <c r="E153" s="374"/>
      <c r="F153" s="374"/>
      <c r="G153" s="374"/>
      <c r="H153" s="374"/>
      <c r="I153" s="374"/>
      <c r="J153" s="374"/>
      <c r="K153" s="374"/>
      <c r="L153" s="374"/>
      <c r="M153" s="374"/>
      <c r="N153" s="374"/>
      <c r="O153" s="374"/>
      <c r="P153" s="374"/>
      <c r="Q153" s="374"/>
      <c r="R153" s="374"/>
    </row>
    <row r="154" spans="1:18" s="73" customFormat="1" x14ac:dyDescent="0.25">
      <c r="A154" s="374"/>
      <c r="C154" s="374"/>
      <c r="D154" s="375"/>
      <c r="E154" s="374"/>
      <c r="F154" s="374"/>
      <c r="G154" s="374"/>
      <c r="H154" s="374"/>
      <c r="I154" s="374"/>
      <c r="J154" s="374"/>
      <c r="K154" s="374"/>
      <c r="L154" s="374"/>
      <c r="M154" s="374"/>
      <c r="N154" s="374"/>
      <c r="O154" s="374"/>
      <c r="P154" s="374"/>
      <c r="Q154" s="374"/>
      <c r="R154" s="374"/>
    </row>
    <row r="155" spans="1:18" s="73" customFormat="1" x14ac:dyDescent="0.25">
      <c r="A155" s="374"/>
      <c r="C155" s="374"/>
      <c r="D155" s="375"/>
      <c r="E155" s="374"/>
      <c r="F155" s="374"/>
      <c r="G155" s="374"/>
      <c r="H155" s="374"/>
      <c r="I155" s="374"/>
      <c r="J155" s="374"/>
      <c r="K155" s="374"/>
      <c r="L155" s="374"/>
      <c r="M155" s="374"/>
      <c r="N155" s="374"/>
      <c r="O155" s="374"/>
      <c r="P155" s="374"/>
      <c r="Q155" s="374"/>
      <c r="R155" s="374"/>
    </row>
    <row r="156" spans="1:18" s="73" customFormat="1" x14ac:dyDescent="0.25">
      <c r="A156" s="374"/>
      <c r="C156" s="374"/>
      <c r="D156" s="375"/>
      <c r="E156" s="374"/>
      <c r="F156" s="374"/>
      <c r="G156" s="374"/>
      <c r="H156" s="374"/>
      <c r="I156" s="374"/>
      <c r="J156" s="374"/>
      <c r="K156" s="374"/>
      <c r="L156" s="374"/>
      <c r="M156" s="374"/>
      <c r="N156" s="374"/>
      <c r="O156" s="374"/>
      <c r="P156" s="374"/>
      <c r="Q156" s="374"/>
      <c r="R156" s="374"/>
    </row>
    <row r="157" spans="1:18" s="73" customFormat="1" x14ac:dyDescent="0.25">
      <c r="A157" s="374"/>
      <c r="C157" s="374"/>
      <c r="D157" s="375"/>
      <c r="E157" s="374"/>
      <c r="F157" s="374"/>
      <c r="G157" s="374"/>
      <c r="H157" s="374"/>
      <c r="I157" s="374"/>
      <c r="J157" s="374"/>
      <c r="K157" s="374"/>
      <c r="L157" s="374"/>
      <c r="M157" s="374"/>
      <c r="N157" s="374"/>
      <c r="O157" s="374"/>
      <c r="P157" s="374"/>
      <c r="Q157" s="374"/>
      <c r="R157" s="374"/>
    </row>
    <row r="158" spans="1:18" s="73" customFormat="1" x14ac:dyDescent="0.25">
      <c r="A158" s="374"/>
      <c r="C158" s="374"/>
      <c r="D158" s="375"/>
      <c r="E158" s="374"/>
      <c r="F158" s="374"/>
      <c r="G158" s="374"/>
      <c r="H158" s="374"/>
      <c r="I158" s="374"/>
      <c r="J158" s="374"/>
      <c r="K158" s="374"/>
      <c r="L158" s="374"/>
      <c r="M158" s="374"/>
      <c r="N158" s="374"/>
      <c r="O158" s="374"/>
      <c r="P158" s="374"/>
      <c r="Q158" s="374"/>
      <c r="R158" s="374"/>
    </row>
    <row r="159" spans="1:18" s="73" customFormat="1" x14ac:dyDescent="0.25">
      <c r="A159" s="374"/>
      <c r="C159" s="374"/>
      <c r="D159" s="375"/>
      <c r="E159" s="374"/>
      <c r="F159" s="374"/>
      <c r="G159" s="374"/>
      <c r="H159" s="374"/>
      <c r="I159" s="374"/>
      <c r="J159" s="374"/>
      <c r="K159" s="374"/>
      <c r="L159" s="374"/>
      <c r="M159" s="374"/>
      <c r="N159" s="374"/>
      <c r="O159" s="374"/>
      <c r="P159" s="374"/>
      <c r="Q159" s="374"/>
      <c r="R159" s="374"/>
    </row>
    <row r="160" spans="1:18" s="73" customFormat="1" x14ac:dyDescent="0.25">
      <c r="A160" s="374"/>
      <c r="C160" s="374"/>
      <c r="D160" s="375"/>
      <c r="E160" s="374"/>
      <c r="F160" s="374"/>
      <c r="G160" s="374"/>
      <c r="H160" s="374"/>
      <c r="I160" s="374"/>
      <c r="J160" s="374"/>
      <c r="K160" s="374"/>
      <c r="L160" s="374"/>
      <c r="M160" s="374"/>
      <c r="N160" s="374"/>
      <c r="O160" s="374"/>
      <c r="P160" s="374"/>
      <c r="Q160" s="374"/>
      <c r="R160" s="374"/>
    </row>
    <row r="161" spans="1:18" s="73" customFormat="1" x14ac:dyDescent="0.25">
      <c r="A161" s="374"/>
      <c r="C161" s="374"/>
      <c r="D161" s="375"/>
      <c r="E161" s="374"/>
      <c r="F161" s="374"/>
      <c r="G161" s="374"/>
      <c r="H161" s="374"/>
      <c r="I161" s="374"/>
      <c r="J161" s="374"/>
      <c r="K161" s="374"/>
      <c r="L161" s="374"/>
      <c r="M161" s="374"/>
      <c r="N161" s="374"/>
      <c r="O161" s="374"/>
      <c r="P161" s="374"/>
      <c r="Q161" s="374"/>
      <c r="R161" s="374"/>
    </row>
    <row r="162" spans="1:18" s="73" customFormat="1" x14ac:dyDescent="0.25">
      <c r="A162" s="374"/>
      <c r="C162" s="374"/>
      <c r="D162" s="375"/>
      <c r="E162" s="374"/>
      <c r="F162" s="374"/>
      <c r="G162" s="374"/>
      <c r="H162" s="374"/>
      <c r="I162" s="374"/>
      <c r="J162" s="374"/>
      <c r="K162" s="374"/>
      <c r="L162" s="374"/>
      <c r="M162" s="374"/>
      <c r="N162" s="374"/>
      <c r="O162" s="374"/>
      <c r="P162" s="374"/>
      <c r="Q162" s="374"/>
      <c r="R162" s="374"/>
    </row>
    <row r="163" spans="1:18" s="73" customFormat="1" x14ac:dyDescent="0.25">
      <c r="A163" s="374"/>
      <c r="C163" s="374"/>
      <c r="D163" s="375"/>
      <c r="E163" s="374"/>
      <c r="F163" s="374"/>
      <c r="G163" s="374"/>
      <c r="H163" s="374"/>
      <c r="I163" s="374"/>
      <c r="J163" s="374"/>
      <c r="K163" s="374"/>
      <c r="L163" s="374"/>
      <c r="M163" s="374"/>
      <c r="N163" s="374"/>
      <c r="O163" s="374"/>
      <c r="P163" s="374"/>
      <c r="Q163" s="374"/>
      <c r="R163" s="374"/>
    </row>
    <row r="164" spans="1:18" s="73" customFormat="1" x14ac:dyDescent="0.25">
      <c r="A164" s="374"/>
      <c r="C164" s="374"/>
      <c r="D164" s="375"/>
      <c r="E164" s="374"/>
      <c r="F164" s="374"/>
      <c r="G164" s="374"/>
      <c r="H164" s="374"/>
      <c r="I164" s="374"/>
      <c r="J164" s="374"/>
      <c r="K164" s="374"/>
      <c r="L164" s="374"/>
      <c r="M164" s="374"/>
      <c r="N164" s="374"/>
      <c r="O164" s="374"/>
      <c r="P164" s="374"/>
      <c r="Q164" s="374"/>
      <c r="R164" s="374"/>
    </row>
    <row r="165" spans="1:18" s="73" customFormat="1" x14ac:dyDescent="0.25">
      <c r="A165" s="374"/>
      <c r="C165" s="374"/>
      <c r="D165" s="375"/>
      <c r="E165" s="374"/>
      <c r="F165" s="374"/>
      <c r="G165" s="374"/>
      <c r="H165" s="374"/>
      <c r="I165" s="374"/>
      <c r="J165" s="374"/>
      <c r="K165" s="374"/>
      <c r="L165" s="374"/>
      <c r="M165" s="374"/>
      <c r="N165" s="374"/>
      <c r="O165" s="374"/>
      <c r="P165" s="374"/>
      <c r="Q165" s="374"/>
      <c r="R165" s="374"/>
    </row>
    <row r="166" spans="1:18" s="73" customFormat="1" x14ac:dyDescent="0.25">
      <c r="A166" s="374"/>
      <c r="C166" s="374"/>
      <c r="D166" s="375"/>
      <c r="E166" s="374"/>
      <c r="F166" s="374"/>
      <c r="G166" s="374"/>
      <c r="H166" s="374"/>
      <c r="I166" s="374"/>
      <c r="J166" s="374"/>
      <c r="K166" s="374"/>
      <c r="L166" s="374"/>
      <c r="M166" s="374"/>
      <c r="N166" s="374"/>
      <c r="O166" s="374"/>
      <c r="P166" s="374"/>
      <c r="Q166" s="374"/>
      <c r="R166" s="374"/>
    </row>
    <row r="167" spans="1:18" s="73" customFormat="1" x14ac:dyDescent="0.25">
      <c r="A167" s="374"/>
      <c r="C167" s="374"/>
      <c r="D167" s="375"/>
      <c r="E167" s="374"/>
      <c r="F167" s="374"/>
      <c r="G167" s="374"/>
      <c r="H167" s="374"/>
      <c r="I167" s="374"/>
      <c r="J167" s="374"/>
      <c r="K167" s="374"/>
      <c r="L167" s="374"/>
      <c r="M167" s="374"/>
      <c r="N167" s="374"/>
      <c r="O167" s="374"/>
      <c r="P167" s="374"/>
      <c r="Q167" s="374"/>
      <c r="R167" s="374"/>
    </row>
    <row r="168" spans="1:18" s="73" customFormat="1" x14ac:dyDescent="0.25">
      <c r="A168" s="374"/>
      <c r="C168" s="374"/>
      <c r="D168" s="375"/>
      <c r="E168" s="374"/>
      <c r="F168" s="374"/>
      <c r="G168" s="374"/>
      <c r="H168" s="374"/>
      <c r="I168" s="374"/>
      <c r="J168" s="374"/>
      <c r="K168" s="374"/>
      <c r="L168" s="374"/>
      <c r="M168" s="374"/>
      <c r="N168" s="374"/>
      <c r="O168" s="374"/>
      <c r="P168" s="374"/>
      <c r="Q168" s="374"/>
      <c r="R168" s="374"/>
    </row>
    <row r="169" spans="1:18" s="73" customFormat="1" x14ac:dyDescent="0.25">
      <c r="A169" s="374"/>
      <c r="C169" s="374"/>
      <c r="D169" s="375"/>
      <c r="E169" s="374"/>
      <c r="F169" s="374"/>
      <c r="G169" s="374"/>
      <c r="H169" s="374"/>
      <c r="I169" s="374"/>
      <c r="J169" s="374"/>
      <c r="K169" s="374"/>
      <c r="L169" s="374"/>
      <c r="M169" s="374"/>
      <c r="N169" s="374"/>
      <c r="O169" s="374"/>
      <c r="P169" s="374"/>
      <c r="Q169" s="374"/>
      <c r="R169" s="374"/>
    </row>
    <row r="170" spans="1:18" s="73" customFormat="1" x14ac:dyDescent="0.25">
      <c r="A170" s="374"/>
      <c r="C170" s="374"/>
      <c r="D170" s="375"/>
      <c r="E170" s="374"/>
      <c r="F170" s="374"/>
      <c r="G170" s="374"/>
      <c r="H170" s="374"/>
      <c r="I170" s="374"/>
      <c r="J170" s="374"/>
      <c r="K170" s="374"/>
      <c r="L170" s="374"/>
      <c r="M170" s="374"/>
      <c r="N170" s="374"/>
      <c r="O170" s="374"/>
      <c r="P170" s="374"/>
      <c r="Q170" s="374"/>
      <c r="R170" s="374"/>
    </row>
    <row r="171" spans="1:18" s="73" customFormat="1" x14ac:dyDescent="0.25">
      <c r="A171" s="374"/>
      <c r="C171" s="374"/>
      <c r="D171" s="375"/>
      <c r="E171" s="374"/>
      <c r="F171" s="374"/>
      <c r="G171" s="374"/>
      <c r="H171" s="374"/>
      <c r="I171" s="374"/>
      <c r="J171" s="374"/>
      <c r="K171" s="374"/>
      <c r="L171" s="374"/>
      <c r="M171" s="374"/>
      <c r="N171" s="374"/>
      <c r="O171" s="374"/>
      <c r="P171" s="374"/>
      <c r="Q171" s="374"/>
      <c r="R171" s="374"/>
    </row>
    <row r="172" spans="1:18" s="73" customFormat="1" x14ac:dyDescent="0.25">
      <c r="A172" s="374"/>
      <c r="C172" s="374"/>
      <c r="D172" s="375"/>
      <c r="E172" s="374"/>
      <c r="F172" s="374"/>
      <c r="G172" s="374"/>
      <c r="H172" s="374"/>
      <c r="I172" s="374"/>
      <c r="J172" s="374"/>
      <c r="K172" s="374"/>
      <c r="L172" s="374"/>
      <c r="M172" s="374"/>
      <c r="N172" s="374"/>
      <c r="O172" s="374"/>
      <c r="P172" s="374"/>
      <c r="Q172" s="374"/>
      <c r="R172" s="374"/>
    </row>
    <row r="173" spans="1:18" s="73" customFormat="1" x14ac:dyDescent="0.25">
      <c r="A173" s="374"/>
      <c r="C173" s="374"/>
      <c r="D173" s="375"/>
      <c r="E173" s="374"/>
      <c r="F173" s="374"/>
      <c r="G173" s="374"/>
      <c r="H173" s="374"/>
      <c r="I173" s="374"/>
      <c r="J173" s="374"/>
      <c r="K173" s="374"/>
      <c r="L173" s="374"/>
      <c r="M173" s="374"/>
      <c r="N173" s="374"/>
      <c r="O173" s="374"/>
      <c r="P173" s="374"/>
      <c r="Q173" s="374"/>
      <c r="R173" s="374"/>
    </row>
    <row r="174" spans="1:18" s="73" customFormat="1" x14ac:dyDescent="0.25">
      <c r="A174" s="374"/>
      <c r="C174" s="374"/>
      <c r="D174" s="375"/>
      <c r="E174" s="374"/>
      <c r="F174" s="374"/>
      <c r="G174" s="374"/>
      <c r="H174" s="374"/>
      <c r="I174" s="374"/>
      <c r="J174" s="374"/>
      <c r="K174" s="374"/>
      <c r="L174" s="374"/>
      <c r="M174" s="374"/>
      <c r="N174" s="374"/>
      <c r="O174" s="374"/>
      <c r="P174" s="374"/>
      <c r="Q174" s="374"/>
      <c r="R174" s="374"/>
    </row>
    <row r="175" spans="1:18" s="73" customFormat="1" x14ac:dyDescent="0.25">
      <c r="A175" s="374"/>
      <c r="C175" s="374"/>
      <c r="D175" s="375"/>
      <c r="E175" s="374"/>
      <c r="F175" s="374"/>
      <c r="G175" s="374"/>
      <c r="H175" s="374"/>
      <c r="I175" s="374"/>
      <c r="J175" s="374"/>
      <c r="K175" s="374"/>
      <c r="L175" s="374"/>
      <c r="M175" s="374"/>
      <c r="N175" s="374"/>
      <c r="O175" s="374"/>
      <c r="P175" s="374"/>
      <c r="Q175" s="374"/>
      <c r="R175" s="374"/>
    </row>
    <row r="176" spans="1:18" s="73" customFormat="1" x14ac:dyDescent="0.25">
      <c r="A176" s="374"/>
      <c r="C176" s="374"/>
      <c r="D176" s="375"/>
      <c r="E176" s="374"/>
      <c r="F176" s="374"/>
      <c r="G176" s="374"/>
      <c r="H176" s="374"/>
      <c r="I176" s="374"/>
      <c r="J176" s="374"/>
      <c r="K176" s="374"/>
      <c r="L176" s="374"/>
      <c r="M176" s="374"/>
      <c r="N176" s="374"/>
      <c r="O176" s="374"/>
      <c r="P176" s="374"/>
      <c r="Q176" s="374"/>
      <c r="R176" s="374"/>
    </row>
    <row r="177" spans="1:18" s="73" customFormat="1" x14ac:dyDescent="0.25">
      <c r="A177" s="374"/>
      <c r="C177" s="374"/>
      <c r="D177" s="375"/>
      <c r="E177" s="374"/>
      <c r="F177" s="374"/>
      <c r="G177" s="374"/>
      <c r="H177" s="374"/>
      <c r="I177" s="374"/>
      <c r="J177" s="374"/>
      <c r="K177" s="374"/>
      <c r="L177" s="374"/>
      <c r="M177" s="374"/>
      <c r="N177" s="374"/>
      <c r="O177" s="374"/>
      <c r="P177" s="374"/>
      <c r="Q177" s="374"/>
      <c r="R177" s="374"/>
    </row>
    <row r="178" spans="1:18" s="73" customFormat="1" x14ac:dyDescent="0.25">
      <c r="A178" s="374"/>
      <c r="C178" s="374"/>
      <c r="D178" s="375"/>
      <c r="E178" s="374"/>
      <c r="F178" s="374"/>
      <c r="G178" s="374"/>
      <c r="H178" s="374"/>
      <c r="I178" s="374"/>
      <c r="J178" s="374"/>
      <c r="K178" s="374"/>
      <c r="L178" s="374"/>
      <c r="M178" s="374"/>
      <c r="N178" s="374"/>
      <c r="O178" s="374"/>
      <c r="P178" s="374"/>
      <c r="Q178" s="374"/>
      <c r="R178" s="374"/>
    </row>
    <row r="179" spans="1:18" s="73" customFormat="1" x14ac:dyDescent="0.25">
      <c r="A179" s="374"/>
      <c r="C179" s="374"/>
      <c r="D179" s="375"/>
      <c r="E179" s="374"/>
      <c r="F179" s="374"/>
      <c r="G179" s="374"/>
      <c r="H179" s="374"/>
      <c r="I179" s="374"/>
      <c r="J179" s="374"/>
      <c r="K179" s="374"/>
      <c r="L179" s="374"/>
      <c r="M179" s="374"/>
      <c r="N179" s="374"/>
      <c r="O179" s="374"/>
      <c r="P179" s="374"/>
      <c r="Q179" s="374"/>
      <c r="R179" s="374"/>
    </row>
    <row r="180" spans="1:18" s="73" customFormat="1" x14ac:dyDescent="0.25">
      <c r="A180" s="374"/>
      <c r="C180" s="374"/>
      <c r="D180" s="375"/>
      <c r="E180" s="374"/>
      <c r="F180" s="374"/>
      <c r="G180" s="374"/>
      <c r="H180" s="374"/>
      <c r="I180" s="374"/>
      <c r="J180" s="374"/>
      <c r="K180" s="374"/>
      <c r="L180" s="374"/>
      <c r="M180" s="374"/>
      <c r="N180" s="374"/>
      <c r="O180" s="374"/>
      <c r="P180" s="374"/>
      <c r="Q180" s="374"/>
      <c r="R180" s="374"/>
    </row>
    <row r="181" spans="1:18" s="73" customFormat="1" x14ac:dyDescent="0.25">
      <c r="A181" s="374"/>
      <c r="C181" s="374"/>
      <c r="D181" s="375"/>
      <c r="E181" s="374"/>
      <c r="F181" s="374"/>
      <c r="G181" s="374"/>
      <c r="H181" s="374"/>
      <c r="I181" s="374"/>
      <c r="J181" s="374"/>
      <c r="K181" s="374"/>
      <c r="L181" s="374"/>
      <c r="M181" s="374"/>
      <c r="N181" s="374"/>
      <c r="O181" s="374"/>
      <c r="P181" s="374"/>
      <c r="Q181" s="374"/>
      <c r="R181" s="374"/>
    </row>
    <row r="182" spans="1:18" s="73" customFormat="1" x14ac:dyDescent="0.25">
      <c r="A182" s="374"/>
      <c r="C182" s="374"/>
      <c r="D182" s="375"/>
      <c r="E182" s="374"/>
      <c r="F182" s="374"/>
      <c r="G182" s="374"/>
      <c r="H182" s="374"/>
      <c r="I182" s="374"/>
      <c r="J182" s="374"/>
      <c r="K182" s="374"/>
      <c r="L182" s="374"/>
      <c r="M182" s="374"/>
      <c r="N182" s="374"/>
      <c r="O182" s="374"/>
      <c r="P182" s="374"/>
      <c r="Q182" s="374"/>
      <c r="R182" s="374"/>
    </row>
    <row r="183" spans="1:18" s="73" customFormat="1" x14ac:dyDescent="0.25">
      <c r="A183" s="374"/>
      <c r="C183" s="374"/>
      <c r="D183" s="375"/>
      <c r="E183" s="374"/>
      <c r="F183" s="374"/>
      <c r="G183" s="374"/>
      <c r="H183" s="374"/>
      <c r="I183" s="374"/>
      <c r="J183" s="374"/>
      <c r="K183" s="374"/>
      <c r="L183" s="374"/>
      <c r="M183" s="374"/>
      <c r="N183" s="374"/>
      <c r="O183" s="374"/>
      <c r="P183" s="374"/>
      <c r="Q183" s="374"/>
      <c r="R183" s="374"/>
    </row>
    <row r="184" spans="1:18" s="73" customFormat="1" x14ac:dyDescent="0.25">
      <c r="A184" s="374"/>
      <c r="C184" s="374"/>
      <c r="D184" s="375"/>
      <c r="E184" s="374"/>
      <c r="F184" s="374"/>
      <c r="G184" s="374"/>
      <c r="H184" s="374"/>
      <c r="I184" s="374"/>
      <c r="J184" s="374"/>
      <c r="K184" s="374"/>
      <c r="L184" s="374"/>
      <c r="M184" s="374"/>
      <c r="N184" s="374"/>
      <c r="O184" s="374"/>
      <c r="P184" s="374"/>
      <c r="Q184" s="374"/>
      <c r="R184" s="374"/>
    </row>
    <row r="185" spans="1:18" s="73" customFormat="1" x14ac:dyDescent="0.25">
      <c r="A185" s="374"/>
      <c r="C185" s="374"/>
      <c r="D185" s="375"/>
      <c r="E185" s="374"/>
      <c r="F185" s="374"/>
      <c r="G185" s="374"/>
      <c r="H185" s="374"/>
      <c r="I185" s="374"/>
      <c r="J185" s="374"/>
      <c r="K185" s="374"/>
      <c r="L185" s="374"/>
      <c r="M185" s="374"/>
      <c r="N185" s="374"/>
      <c r="O185" s="374"/>
      <c r="P185" s="374"/>
      <c r="Q185" s="374"/>
      <c r="R185" s="374"/>
    </row>
    <row r="186" spans="1:18" s="73" customFormat="1" x14ac:dyDescent="0.25">
      <c r="A186" s="374"/>
      <c r="C186" s="374"/>
      <c r="D186" s="375"/>
      <c r="E186" s="374"/>
      <c r="F186" s="374"/>
      <c r="G186" s="374"/>
      <c r="H186" s="374"/>
      <c r="I186" s="374"/>
      <c r="J186" s="374"/>
      <c r="K186" s="374"/>
      <c r="L186" s="374"/>
      <c r="M186" s="374"/>
      <c r="N186" s="374"/>
      <c r="O186" s="374"/>
      <c r="P186" s="374"/>
      <c r="Q186" s="374"/>
      <c r="R186" s="374"/>
    </row>
    <row r="187" spans="1:18" s="73" customFormat="1" x14ac:dyDescent="0.25">
      <c r="A187" s="374"/>
      <c r="C187" s="374"/>
      <c r="D187" s="375"/>
      <c r="E187" s="374"/>
      <c r="F187" s="374"/>
      <c r="G187" s="374"/>
      <c r="H187" s="374"/>
      <c r="I187" s="374"/>
      <c r="J187" s="374"/>
      <c r="K187" s="374"/>
      <c r="L187" s="374"/>
      <c r="M187" s="374"/>
      <c r="N187" s="374"/>
      <c r="O187" s="374"/>
      <c r="P187" s="374"/>
      <c r="Q187" s="374"/>
      <c r="R187" s="374"/>
    </row>
    <row r="188" spans="1:18" s="73" customFormat="1" x14ac:dyDescent="0.25">
      <c r="A188" s="374"/>
      <c r="C188" s="374"/>
      <c r="D188" s="375"/>
      <c r="E188" s="374"/>
      <c r="F188" s="374"/>
      <c r="G188" s="374"/>
      <c r="H188" s="374"/>
      <c r="I188" s="374"/>
      <c r="J188" s="374"/>
      <c r="K188" s="374"/>
      <c r="L188" s="374"/>
      <c r="M188" s="374"/>
      <c r="N188" s="374"/>
      <c r="O188" s="374"/>
      <c r="P188" s="374"/>
      <c r="Q188" s="374"/>
      <c r="R188" s="374"/>
    </row>
    <row r="189" spans="1:18" s="73" customFormat="1" x14ac:dyDescent="0.25">
      <c r="A189" s="374"/>
      <c r="C189" s="374"/>
      <c r="D189" s="375"/>
      <c r="E189" s="374"/>
      <c r="F189" s="374"/>
      <c r="G189" s="374"/>
      <c r="H189" s="374"/>
      <c r="I189" s="374"/>
      <c r="J189" s="374"/>
      <c r="K189" s="374"/>
      <c r="L189" s="374"/>
      <c r="M189" s="374"/>
      <c r="N189" s="374"/>
      <c r="O189" s="374"/>
      <c r="P189" s="374"/>
      <c r="Q189" s="374"/>
      <c r="R189" s="374"/>
    </row>
    <row r="190" spans="1:18" s="73" customFormat="1" x14ac:dyDescent="0.25">
      <c r="A190" s="374"/>
      <c r="C190" s="374"/>
      <c r="D190" s="375"/>
      <c r="E190" s="374"/>
      <c r="F190" s="374"/>
      <c r="G190" s="374"/>
      <c r="H190" s="374"/>
      <c r="I190" s="374"/>
      <c r="J190" s="374"/>
      <c r="K190" s="374"/>
      <c r="L190" s="374"/>
      <c r="M190" s="374"/>
      <c r="N190" s="374"/>
      <c r="O190" s="374"/>
      <c r="P190" s="374"/>
      <c r="Q190" s="374"/>
      <c r="R190" s="374"/>
    </row>
    <row r="191" spans="1:18" s="73" customFormat="1" x14ac:dyDescent="0.25">
      <c r="A191" s="374"/>
      <c r="C191" s="374"/>
      <c r="D191" s="375"/>
      <c r="E191" s="374"/>
      <c r="F191" s="374"/>
      <c r="G191" s="374"/>
      <c r="H191" s="374"/>
      <c r="I191" s="374"/>
      <c r="J191" s="374"/>
      <c r="K191" s="374"/>
      <c r="L191" s="374"/>
      <c r="M191" s="374"/>
      <c r="N191" s="374"/>
      <c r="O191" s="374"/>
      <c r="P191" s="374"/>
      <c r="Q191" s="374"/>
      <c r="R191" s="374"/>
    </row>
    <row r="192" spans="1:18" s="73" customFormat="1" x14ac:dyDescent="0.25">
      <c r="A192" s="374"/>
      <c r="C192" s="374"/>
      <c r="D192" s="375"/>
      <c r="E192" s="374"/>
      <c r="F192" s="374"/>
      <c r="G192" s="374"/>
      <c r="H192" s="374"/>
      <c r="I192" s="374"/>
      <c r="J192" s="374"/>
      <c r="K192" s="374"/>
      <c r="L192" s="374"/>
      <c r="M192" s="374"/>
      <c r="N192" s="374"/>
      <c r="O192" s="374"/>
      <c r="P192" s="374"/>
      <c r="Q192" s="374"/>
      <c r="R192" s="374"/>
    </row>
    <row r="193" spans="1:18" s="73" customFormat="1" x14ac:dyDescent="0.25">
      <c r="A193" s="374"/>
      <c r="C193" s="374"/>
      <c r="D193" s="375"/>
      <c r="E193" s="374"/>
      <c r="F193" s="374"/>
      <c r="G193" s="374"/>
      <c r="H193" s="374"/>
      <c r="I193" s="374"/>
      <c r="J193" s="374"/>
      <c r="K193" s="374"/>
      <c r="L193" s="374"/>
      <c r="M193" s="374"/>
      <c r="N193" s="374"/>
      <c r="O193" s="374"/>
      <c r="P193" s="374"/>
      <c r="Q193" s="374"/>
      <c r="R193" s="374"/>
    </row>
    <row r="194" spans="1:18" x14ac:dyDescent="0.25">
      <c r="D194" s="159"/>
    </row>
    <row r="195" spans="1:18" x14ac:dyDescent="0.25">
      <c r="D195" s="159"/>
    </row>
    <row r="196" spans="1:18" x14ac:dyDescent="0.25">
      <c r="D196" s="159"/>
    </row>
    <row r="197" spans="1:18" x14ac:dyDescent="0.25">
      <c r="D197" s="159"/>
    </row>
    <row r="198" spans="1:18" x14ac:dyDescent="0.25">
      <c r="D198" s="159"/>
    </row>
    <row r="199" spans="1:18" x14ac:dyDescent="0.25">
      <c r="D199" s="159"/>
    </row>
    <row r="200" spans="1:18" x14ac:dyDescent="0.25">
      <c r="D200" s="159"/>
    </row>
    <row r="201" spans="1:18" x14ac:dyDescent="0.25">
      <c r="D201" s="159"/>
    </row>
    <row r="202" spans="1:18" x14ac:dyDescent="0.25">
      <c r="D202" s="159"/>
    </row>
    <row r="203" spans="1:18" x14ac:dyDescent="0.25">
      <c r="D203" s="159"/>
    </row>
    <row r="204" spans="1:18" x14ac:dyDescent="0.25">
      <c r="D204" s="159"/>
    </row>
    <row r="205" spans="1:18" x14ac:dyDescent="0.25">
      <c r="D205" s="159"/>
    </row>
    <row r="206" spans="1:18" x14ac:dyDescent="0.25">
      <c r="D206" s="159"/>
    </row>
    <row r="207" spans="1:18" x14ac:dyDescent="0.25">
      <c r="D207" s="159"/>
    </row>
    <row r="208" spans="1:18" x14ac:dyDescent="0.25">
      <c r="D208" s="159"/>
    </row>
    <row r="209" spans="4:4" x14ac:dyDescent="0.25">
      <c r="D209" s="159"/>
    </row>
    <row r="210" spans="4:4" x14ac:dyDescent="0.25">
      <c r="D210" s="159"/>
    </row>
    <row r="211" spans="4:4" x14ac:dyDescent="0.25">
      <c r="D211" s="159"/>
    </row>
    <row r="212" spans="4:4" x14ac:dyDescent="0.25">
      <c r="D212" s="159"/>
    </row>
    <row r="213" spans="4:4" x14ac:dyDescent="0.25">
      <c r="D213" s="159"/>
    </row>
    <row r="214" spans="4:4" x14ac:dyDescent="0.25">
      <c r="D214" s="159"/>
    </row>
    <row r="215" spans="4:4" x14ac:dyDescent="0.25">
      <c r="D215" s="159"/>
    </row>
    <row r="216" spans="4:4" x14ac:dyDescent="0.25">
      <c r="D216" s="159"/>
    </row>
    <row r="217" spans="4:4" x14ac:dyDescent="0.25">
      <c r="D217" s="159"/>
    </row>
    <row r="218" spans="4:4" x14ac:dyDescent="0.25">
      <c r="D218" s="159"/>
    </row>
    <row r="219" spans="4:4" x14ac:dyDescent="0.25">
      <c r="D219" s="159"/>
    </row>
    <row r="220" spans="4:4" x14ac:dyDescent="0.25">
      <c r="D220" s="159"/>
    </row>
    <row r="221" spans="4:4" x14ac:dyDescent="0.25">
      <c r="D221" s="159"/>
    </row>
    <row r="222" spans="4:4" x14ac:dyDescent="0.25">
      <c r="D222" s="159"/>
    </row>
    <row r="223" spans="4:4" x14ac:dyDescent="0.25">
      <c r="D223" s="159"/>
    </row>
    <row r="224" spans="4:4" x14ac:dyDescent="0.25">
      <c r="D224" s="159"/>
    </row>
    <row r="225" spans="4:4" x14ac:dyDescent="0.25">
      <c r="D225" s="159"/>
    </row>
    <row r="226" spans="4:4" x14ac:dyDescent="0.25">
      <c r="D226" s="159"/>
    </row>
    <row r="227" spans="4:4" x14ac:dyDescent="0.25">
      <c r="D227" s="159"/>
    </row>
    <row r="228" spans="4:4" x14ac:dyDescent="0.25">
      <c r="D228" s="159"/>
    </row>
    <row r="229" spans="4:4" x14ac:dyDescent="0.25">
      <c r="D229" s="159"/>
    </row>
    <row r="230" spans="4:4" x14ac:dyDescent="0.25">
      <c r="D230" s="159"/>
    </row>
    <row r="231" spans="4:4" x14ac:dyDescent="0.25">
      <c r="D231" s="159"/>
    </row>
    <row r="232" spans="4:4" x14ac:dyDescent="0.25">
      <c r="D232" s="159"/>
    </row>
    <row r="233" spans="4:4" x14ac:dyDescent="0.25">
      <c r="D233" s="159"/>
    </row>
    <row r="234" spans="4:4" x14ac:dyDescent="0.25">
      <c r="D234" s="159"/>
    </row>
    <row r="235" spans="4:4" x14ac:dyDescent="0.25">
      <c r="D235" s="159"/>
    </row>
    <row r="236" spans="4:4" x14ac:dyDescent="0.25">
      <c r="D236" s="159"/>
    </row>
    <row r="237" spans="4:4" x14ac:dyDescent="0.25">
      <c r="D237" s="159"/>
    </row>
    <row r="238" spans="4:4" x14ac:dyDescent="0.25">
      <c r="D238" s="159"/>
    </row>
    <row r="239" spans="4:4" x14ac:dyDescent="0.25">
      <c r="D239" s="159"/>
    </row>
    <row r="240" spans="4:4" x14ac:dyDescent="0.25">
      <c r="D240" s="159"/>
    </row>
    <row r="241" spans="4:4" x14ac:dyDescent="0.25">
      <c r="D241" s="159"/>
    </row>
    <row r="242" spans="4:4" x14ac:dyDescent="0.25">
      <c r="D242" s="159"/>
    </row>
    <row r="243" spans="4:4" x14ac:dyDescent="0.25">
      <c r="D243" s="159"/>
    </row>
    <row r="244" spans="4:4" x14ac:dyDescent="0.25">
      <c r="D244" s="159"/>
    </row>
    <row r="245" spans="4:4" x14ac:dyDescent="0.25">
      <c r="D245" s="159"/>
    </row>
    <row r="246" spans="4:4" x14ac:dyDescent="0.25">
      <c r="D246" s="159"/>
    </row>
    <row r="247" spans="4:4" x14ac:dyDescent="0.25">
      <c r="D247" s="159"/>
    </row>
    <row r="248" spans="4:4" x14ac:dyDescent="0.25">
      <c r="D248" s="159"/>
    </row>
    <row r="249" spans="4:4" x14ac:dyDescent="0.25">
      <c r="D249" s="159"/>
    </row>
    <row r="250" spans="4:4" x14ac:dyDescent="0.25">
      <c r="D250" s="159"/>
    </row>
    <row r="251" spans="4:4" x14ac:dyDescent="0.25">
      <c r="D251" s="159"/>
    </row>
    <row r="252" spans="4:4" x14ac:dyDescent="0.25">
      <c r="D252" s="159"/>
    </row>
    <row r="253" spans="4:4" x14ac:dyDescent="0.25">
      <c r="D253" s="159"/>
    </row>
    <row r="254" spans="4:4" x14ac:dyDescent="0.25">
      <c r="D254" s="159"/>
    </row>
    <row r="255" spans="4:4" x14ac:dyDescent="0.25">
      <c r="D255" s="159"/>
    </row>
    <row r="256" spans="4:4" x14ac:dyDescent="0.25">
      <c r="D256" s="159"/>
    </row>
    <row r="257" spans="4:4" x14ac:dyDescent="0.25">
      <c r="D257" s="159"/>
    </row>
    <row r="258" spans="4:4" x14ac:dyDescent="0.25">
      <c r="D258" s="159"/>
    </row>
    <row r="259" spans="4:4" x14ac:dyDescent="0.25">
      <c r="D259" s="159"/>
    </row>
    <row r="260" spans="4:4" x14ac:dyDescent="0.25">
      <c r="D260" s="159"/>
    </row>
    <row r="261" spans="4:4" x14ac:dyDescent="0.25">
      <c r="D261" s="159"/>
    </row>
    <row r="262" spans="4:4" x14ac:dyDescent="0.25">
      <c r="D262" s="159"/>
    </row>
    <row r="263" spans="4:4" x14ac:dyDescent="0.25">
      <c r="D263" s="159"/>
    </row>
    <row r="264" spans="4:4" x14ac:dyDescent="0.25">
      <c r="D264" s="159"/>
    </row>
    <row r="265" spans="4:4" x14ac:dyDescent="0.25">
      <c r="D265" s="159"/>
    </row>
    <row r="266" spans="4:4" x14ac:dyDescent="0.25">
      <c r="D266" s="159"/>
    </row>
    <row r="267" spans="4:4" x14ac:dyDescent="0.25">
      <c r="D267" s="159"/>
    </row>
    <row r="268" spans="4:4" x14ac:dyDescent="0.25">
      <c r="D268" s="159"/>
    </row>
    <row r="269" spans="4:4" x14ac:dyDescent="0.25">
      <c r="D269" s="159"/>
    </row>
    <row r="270" spans="4:4" x14ac:dyDescent="0.25">
      <c r="D270" s="159"/>
    </row>
    <row r="271" spans="4:4" x14ac:dyDescent="0.25">
      <c r="D271" s="159"/>
    </row>
    <row r="272" spans="4:4" x14ac:dyDescent="0.25">
      <c r="D272" s="159"/>
    </row>
    <row r="273" spans="4:4" x14ac:dyDescent="0.25">
      <c r="D273" s="159"/>
    </row>
    <row r="274" spans="4:4" x14ac:dyDescent="0.25">
      <c r="D274" s="159"/>
    </row>
    <row r="275" spans="4:4" x14ac:dyDescent="0.25">
      <c r="D275" s="159"/>
    </row>
    <row r="276" spans="4:4" x14ac:dyDescent="0.25">
      <c r="D276" s="159"/>
    </row>
    <row r="277" spans="4:4" x14ac:dyDescent="0.25">
      <c r="D277" s="159"/>
    </row>
    <row r="278" spans="4:4" x14ac:dyDescent="0.25">
      <c r="D278" s="159"/>
    </row>
    <row r="279" spans="4:4" x14ac:dyDescent="0.25">
      <c r="D279" s="159"/>
    </row>
    <row r="280" spans="4:4" x14ac:dyDescent="0.25">
      <c r="D280" s="159"/>
    </row>
    <row r="281" spans="4:4" x14ac:dyDescent="0.25">
      <c r="D281" s="159"/>
    </row>
    <row r="282" spans="4:4" x14ac:dyDescent="0.25">
      <c r="D282" s="159"/>
    </row>
    <row r="283" spans="4:4" x14ac:dyDescent="0.25">
      <c r="D283" s="159"/>
    </row>
    <row r="284" spans="4:4" x14ac:dyDescent="0.25">
      <c r="D284" s="159"/>
    </row>
    <row r="285" spans="4:4" x14ac:dyDescent="0.25">
      <c r="D285" s="159"/>
    </row>
    <row r="286" spans="4:4" x14ac:dyDescent="0.25">
      <c r="D286" s="159"/>
    </row>
    <row r="287" spans="4:4" x14ac:dyDescent="0.25">
      <c r="D287" s="159"/>
    </row>
    <row r="288" spans="4:4" x14ac:dyDescent="0.25">
      <c r="D288" s="159"/>
    </row>
    <row r="289" spans="4:4" x14ac:dyDescent="0.25">
      <c r="D289" s="159"/>
    </row>
    <row r="290" spans="4:4" x14ac:dyDescent="0.25">
      <c r="D290" s="159"/>
    </row>
    <row r="291" spans="4:4" x14ac:dyDescent="0.25">
      <c r="D291" s="159"/>
    </row>
    <row r="292" spans="4:4" x14ac:dyDescent="0.25">
      <c r="D292" s="159"/>
    </row>
    <row r="293" spans="4:4" x14ac:dyDescent="0.25">
      <c r="D293" s="159"/>
    </row>
    <row r="294" spans="4:4" x14ac:dyDescent="0.25">
      <c r="D294" s="159"/>
    </row>
    <row r="295" spans="4:4" x14ac:dyDescent="0.25">
      <c r="D295" s="159"/>
    </row>
    <row r="296" spans="4:4" x14ac:dyDescent="0.25">
      <c r="D296" s="159"/>
    </row>
    <row r="297" spans="4:4" x14ac:dyDescent="0.25">
      <c r="D297" s="159"/>
    </row>
    <row r="298" spans="4:4" x14ac:dyDescent="0.25">
      <c r="D298" s="159"/>
    </row>
    <row r="299" spans="4:4" x14ac:dyDescent="0.25">
      <c r="D299" s="159"/>
    </row>
    <row r="300" spans="4:4" x14ac:dyDescent="0.25">
      <c r="D300" s="159"/>
    </row>
    <row r="301" spans="4:4" x14ac:dyDescent="0.25">
      <c r="D301" s="159"/>
    </row>
    <row r="302" spans="4:4" x14ac:dyDescent="0.25">
      <c r="D302" s="159"/>
    </row>
    <row r="303" spans="4:4" x14ac:dyDescent="0.25">
      <c r="D303" s="159"/>
    </row>
    <row r="304" spans="4:4" x14ac:dyDescent="0.25">
      <c r="D304" s="159"/>
    </row>
    <row r="305" spans="4:4" x14ac:dyDescent="0.25">
      <c r="D305" s="159"/>
    </row>
    <row r="306" spans="4:4" x14ac:dyDescent="0.25">
      <c r="D306" s="159"/>
    </row>
    <row r="307" spans="4:4" x14ac:dyDescent="0.25">
      <c r="D307" s="159"/>
    </row>
    <row r="308" spans="4:4" x14ac:dyDescent="0.25">
      <c r="D308" s="159"/>
    </row>
    <row r="309" spans="4:4" x14ac:dyDescent="0.25">
      <c r="D309" s="159"/>
    </row>
    <row r="310" spans="4:4" x14ac:dyDescent="0.25">
      <c r="D310" s="159"/>
    </row>
    <row r="311" spans="4:4" x14ac:dyDescent="0.25">
      <c r="D311" s="159"/>
    </row>
    <row r="312" spans="4:4" x14ac:dyDescent="0.25">
      <c r="D312" s="159"/>
    </row>
    <row r="313" spans="4:4" x14ac:dyDescent="0.25">
      <c r="D313" s="159"/>
    </row>
    <row r="314" spans="4:4" x14ac:dyDescent="0.25">
      <c r="D314" s="159"/>
    </row>
    <row r="315" spans="4:4" x14ac:dyDescent="0.25">
      <c r="D315" s="159"/>
    </row>
    <row r="316" spans="4:4" x14ac:dyDescent="0.25">
      <c r="D316" s="159"/>
    </row>
    <row r="317" spans="4:4" x14ac:dyDescent="0.25">
      <c r="D317" s="159"/>
    </row>
    <row r="318" spans="4:4" x14ac:dyDescent="0.25">
      <c r="D318" s="159"/>
    </row>
    <row r="319" spans="4:4" x14ac:dyDescent="0.25">
      <c r="D319" s="159"/>
    </row>
    <row r="320" spans="4:4" x14ac:dyDescent="0.25">
      <c r="D320" s="159"/>
    </row>
    <row r="321" spans="4:4" x14ac:dyDescent="0.25">
      <c r="D321" s="159"/>
    </row>
    <row r="322" spans="4:4" x14ac:dyDescent="0.25">
      <c r="D322" s="159"/>
    </row>
    <row r="323" spans="4:4" x14ac:dyDescent="0.25">
      <c r="D323" s="159"/>
    </row>
    <row r="324" spans="4:4" x14ac:dyDescent="0.25">
      <c r="D324" s="159"/>
    </row>
    <row r="325" spans="4:4" x14ac:dyDescent="0.25">
      <c r="D325" s="159"/>
    </row>
    <row r="326" spans="4:4" x14ac:dyDescent="0.25">
      <c r="D326" s="159"/>
    </row>
    <row r="327" spans="4:4" x14ac:dyDescent="0.25">
      <c r="D327" s="159"/>
    </row>
    <row r="328" spans="4:4" x14ac:dyDescent="0.25">
      <c r="D328" s="159"/>
    </row>
    <row r="329" spans="4:4" x14ac:dyDescent="0.25">
      <c r="D329" s="159"/>
    </row>
    <row r="330" spans="4:4" x14ac:dyDescent="0.25">
      <c r="D330" s="159"/>
    </row>
    <row r="331" spans="4:4" x14ac:dyDescent="0.25">
      <c r="D331" s="159"/>
    </row>
    <row r="332" spans="4:4" x14ac:dyDescent="0.25">
      <c r="D332" s="159"/>
    </row>
    <row r="333" spans="4:4" x14ac:dyDescent="0.25">
      <c r="D333" s="159"/>
    </row>
    <row r="334" spans="4:4" x14ac:dyDescent="0.25">
      <c r="D334" s="159"/>
    </row>
    <row r="335" spans="4:4" x14ac:dyDescent="0.25">
      <c r="D335" s="159"/>
    </row>
    <row r="336" spans="4:4" x14ac:dyDescent="0.25">
      <c r="D336" s="159"/>
    </row>
    <row r="337" spans="4:4" x14ac:dyDescent="0.25">
      <c r="D337" s="159"/>
    </row>
    <row r="338" spans="4:4" x14ac:dyDescent="0.25">
      <c r="D338" s="159"/>
    </row>
    <row r="339" spans="4:4" x14ac:dyDescent="0.25">
      <c r="D339" s="159"/>
    </row>
    <row r="340" spans="4:4" x14ac:dyDescent="0.25">
      <c r="D340" s="159"/>
    </row>
    <row r="341" spans="4:4" x14ac:dyDescent="0.25">
      <c r="D341" s="159"/>
    </row>
    <row r="342" spans="4:4" x14ac:dyDescent="0.25">
      <c r="D342" s="159"/>
    </row>
    <row r="343" spans="4:4" x14ac:dyDescent="0.25">
      <c r="D343" s="159"/>
    </row>
    <row r="344" spans="4:4" x14ac:dyDescent="0.25">
      <c r="D344" s="159"/>
    </row>
    <row r="345" spans="4:4" x14ac:dyDescent="0.25">
      <c r="D345" s="159"/>
    </row>
    <row r="346" spans="4:4" x14ac:dyDescent="0.25">
      <c r="D346" s="159"/>
    </row>
    <row r="347" spans="4:4" x14ac:dyDescent="0.25">
      <c r="D347" s="159"/>
    </row>
    <row r="348" spans="4:4" x14ac:dyDescent="0.25">
      <c r="D348" s="159"/>
    </row>
    <row r="349" spans="4:4" x14ac:dyDescent="0.25">
      <c r="D349" s="159"/>
    </row>
    <row r="350" spans="4:4" x14ac:dyDescent="0.25">
      <c r="D350" s="159"/>
    </row>
    <row r="351" spans="4:4" x14ac:dyDescent="0.25">
      <c r="D351" s="159"/>
    </row>
    <row r="352" spans="4:4" x14ac:dyDescent="0.25">
      <c r="D352" s="159"/>
    </row>
    <row r="353" spans="4:4" x14ac:dyDescent="0.25">
      <c r="D353" s="159"/>
    </row>
    <row r="354" spans="4:4" x14ac:dyDescent="0.25">
      <c r="D354" s="159"/>
    </row>
    <row r="355" spans="4:4" x14ac:dyDescent="0.25">
      <c r="D355" s="159"/>
    </row>
    <row r="356" spans="4:4" x14ac:dyDescent="0.25">
      <c r="D356" s="159"/>
    </row>
    <row r="357" spans="4:4" x14ac:dyDescent="0.25">
      <c r="D357" s="159"/>
    </row>
    <row r="358" spans="4:4" x14ac:dyDescent="0.25">
      <c r="D358" s="159"/>
    </row>
    <row r="359" spans="4:4" x14ac:dyDescent="0.25">
      <c r="D359" s="159"/>
    </row>
    <row r="360" spans="4:4" x14ac:dyDescent="0.25">
      <c r="D360" s="159"/>
    </row>
    <row r="361" spans="4:4" x14ac:dyDescent="0.25">
      <c r="D361" s="159"/>
    </row>
    <row r="362" spans="4:4" x14ac:dyDescent="0.25">
      <c r="D362" s="159"/>
    </row>
    <row r="363" spans="4:4" x14ac:dyDescent="0.25">
      <c r="D363" s="159"/>
    </row>
    <row r="364" spans="4:4" x14ac:dyDescent="0.25">
      <c r="D364" s="159"/>
    </row>
    <row r="365" spans="4:4" x14ac:dyDescent="0.25">
      <c r="D365" s="159"/>
    </row>
    <row r="366" spans="4:4" x14ac:dyDescent="0.25">
      <c r="D366" s="159"/>
    </row>
    <row r="367" spans="4:4" x14ac:dyDescent="0.25">
      <c r="D367" s="159"/>
    </row>
    <row r="368" spans="4:4" x14ac:dyDescent="0.25">
      <c r="D368" s="159"/>
    </row>
    <row r="369" spans="4:4" x14ac:dyDescent="0.25">
      <c r="D369" s="159"/>
    </row>
    <row r="370" spans="4:4" x14ac:dyDescent="0.25">
      <c r="D370" s="159"/>
    </row>
    <row r="371" spans="4:4" x14ac:dyDescent="0.25">
      <c r="D371" s="159"/>
    </row>
    <row r="372" spans="4:4" x14ac:dyDescent="0.25">
      <c r="D372" s="159"/>
    </row>
    <row r="373" spans="4:4" x14ac:dyDescent="0.25">
      <c r="D373" s="159"/>
    </row>
    <row r="374" spans="4:4" x14ac:dyDescent="0.25">
      <c r="D374" s="159"/>
    </row>
    <row r="375" spans="4:4" x14ac:dyDescent="0.25">
      <c r="D375" s="159"/>
    </row>
    <row r="376" spans="4:4" x14ac:dyDescent="0.25">
      <c r="D376" s="159"/>
    </row>
    <row r="377" spans="4:4" x14ac:dyDescent="0.25">
      <c r="D377" s="159"/>
    </row>
    <row r="378" spans="4:4" x14ac:dyDescent="0.25">
      <c r="D378" s="159"/>
    </row>
    <row r="379" spans="4:4" x14ac:dyDescent="0.25">
      <c r="D379" s="159"/>
    </row>
    <row r="380" spans="4:4" x14ac:dyDescent="0.25">
      <c r="D380" s="159"/>
    </row>
    <row r="381" spans="4:4" x14ac:dyDescent="0.25">
      <c r="D381" s="159"/>
    </row>
    <row r="382" spans="4:4" x14ac:dyDescent="0.25">
      <c r="D382" s="159"/>
    </row>
    <row r="383" spans="4:4" x14ac:dyDescent="0.25">
      <c r="D383" s="159"/>
    </row>
    <row r="384" spans="4:4" x14ac:dyDescent="0.25">
      <c r="D384" s="159"/>
    </row>
    <row r="385" spans="4:4" x14ac:dyDescent="0.25">
      <c r="D385" s="159"/>
    </row>
    <row r="386" spans="4:4" x14ac:dyDescent="0.25">
      <c r="D386" s="159"/>
    </row>
    <row r="387" spans="4:4" x14ac:dyDescent="0.25">
      <c r="D387" s="159"/>
    </row>
    <row r="388" spans="4:4" x14ac:dyDescent="0.25">
      <c r="D388" s="159"/>
    </row>
    <row r="389" spans="4:4" x14ac:dyDescent="0.25">
      <c r="D389" s="159"/>
    </row>
    <row r="390" spans="4:4" x14ac:dyDescent="0.25">
      <c r="D390" s="159"/>
    </row>
    <row r="391" spans="4:4" x14ac:dyDescent="0.25">
      <c r="D391" s="159"/>
    </row>
    <row r="392" spans="4:4" x14ac:dyDescent="0.25">
      <c r="D392" s="159"/>
    </row>
    <row r="393" spans="4:4" x14ac:dyDescent="0.25">
      <c r="D393" s="159"/>
    </row>
    <row r="394" spans="4:4" x14ac:dyDescent="0.25">
      <c r="D394" s="159"/>
    </row>
    <row r="395" spans="4:4" x14ac:dyDescent="0.25">
      <c r="D395" s="159"/>
    </row>
    <row r="396" spans="4:4" x14ac:dyDescent="0.25">
      <c r="D396" s="159"/>
    </row>
    <row r="397" spans="4:4" x14ac:dyDescent="0.25">
      <c r="D397" s="159"/>
    </row>
    <row r="398" spans="4:4" x14ac:dyDescent="0.25">
      <c r="D398" s="159"/>
    </row>
    <row r="399" spans="4:4" x14ac:dyDescent="0.25">
      <c r="D399" s="159"/>
    </row>
    <row r="400" spans="4:4" x14ac:dyDescent="0.25">
      <c r="D400" s="159"/>
    </row>
    <row r="401" spans="4:4" x14ac:dyDescent="0.25">
      <c r="D401" s="159"/>
    </row>
    <row r="402" spans="4:4" x14ac:dyDescent="0.25">
      <c r="D402" s="159"/>
    </row>
    <row r="403" spans="4:4" x14ac:dyDescent="0.25">
      <c r="D403" s="159"/>
    </row>
    <row r="404" spans="4:4" x14ac:dyDescent="0.25">
      <c r="D404" s="159"/>
    </row>
    <row r="405" spans="4:4" x14ac:dyDescent="0.25">
      <c r="D405" s="159"/>
    </row>
    <row r="406" spans="4:4" x14ac:dyDescent="0.25">
      <c r="D406" s="159"/>
    </row>
    <row r="407" spans="4:4" x14ac:dyDescent="0.25">
      <c r="D407" s="159"/>
    </row>
    <row r="408" spans="4:4" x14ac:dyDescent="0.25">
      <c r="D408" s="159"/>
    </row>
    <row r="409" spans="4:4" x14ac:dyDescent="0.25">
      <c r="D409" s="159"/>
    </row>
    <row r="410" spans="4:4" x14ac:dyDescent="0.25">
      <c r="D410" s="159"/>
    </row>
    <row r="411" spans="4:4" x14ac:dyDescent="0.25">
      <c r="D411" s="159"/>
    </row>
    <row r="412" spans="4:4" x14ac:dyDescent="0.25">
      <c r="D412" s="159"/>
    </row>
    <row r="413" spans="4:4" x14ac:dyDescent="0.25">
      <c r="D413" s="159"/>
    </row>
    <row r="414" spans="4:4" x14ac:dyDescent="0.25">
      <c r="D414" s="159"/>
    </row>
    <row r="415" spans="4:4" x14ac:dyDescent="0.25">
      <c r="D415" s="159"/>
    </row>
    <row r="416" spans="4:4" x14ac:dyDescent="0.25">
      <c r="D416" s="159"/>
    </row>
    <row r="417" spans="4:4" x14ac:dyDescent="0.25">
      <c r="D417" s="159"/>
    </row>
    <row r="418" spans="4:4" x14ac:dyDescent="0.25">
      <c r="D418" s="159"/>
    </row>
    <row r="419" spans="4:4" x14ac:dyDescent="0.25">
      <c r="D419" s="159"/>
    </row>
    <row r="420" spans="4:4" x14ac:dyDescent="0.25">
      <c r="D420" s="159"/>
    </row>
    <row r="421" spans="4:4" x14ac:dyDescent="0.25">
      <c r="D421" s="159"/>
    </row>
    <row r="422" spans="4:4" x14ac:dyDescent="0.25">
      <c r="D422" s="159"/>
    </row>
    <row r="423" spans="4:4" x14ac:dyDescent="0.25">
      <c r="D423" s="159"/>
    </row>
    <row r="424" spans="4:4" x14ac:dyDescent="0.25">
      <c r="D424" s="159"/>
    </row>
    <row r="425" spans="4:4" x14ac:dyDescent="0.25">
      <c r="D425" s="159"/>
    </row>
    <row r="426" spans="4:4" x14ac:dyDescent="0.25">
      <c r="D426" s="159"/>
    </row>
    <row r="427" spans="4:4" x14ac:dyDescent="0.25">
      <c r="D427" s="159"/>
    </row>
    <row r="428" spans="4:4" x14ac:dyDescent="0.25">
      <c r="D428" s="159"/>
    </row>
    <row r="429" spans="4:4" x14ac:dyDescent="0.25">
      <c r="D429" s="159"/>
    </row>
    <row r="430" spans="4:4" x14ac:dyDescent="0.25">
      <c r="D430" s="159"/>
    </row>
    <row r="431" spans="4:4" x14ac:dyDescent="0.25">
      <c r="D431" s="159"/>
    </row>
    <row r="432" spans="4:4" x14ac:dyDescent="0.25">
      <c r="D432" s="159"/>
    </row>
    <row r="433" spans="4:4" x14ac:dyDescent="0.25">
      <c r="D433" s="159"/>
    </row>
    <row r="434" spans="4:4" x14ac:dyDescent="0.25">
      <c r="D434" s="159"/>
    </row>
    <row r="435" spans="4:4" x14ac:dyDescent="0.25">
      <c r="D435" s="159"/>
    </row>
    <row r="436" spans="4:4" x14ac:dyDescent="0.25">
      <c r="D436" s="159"/>
    </row>
    <row r="437" spans="4:4" x14ac:dyDescent="0.25">
      <c r="D437" s="159"/>
    </row>
    <row r="438" spans="4:4" x14ac:dyDescent="0.25">
      <c r="D438" s="159"/>
    </row>
    <row r="439" spans="4:4" x14ac:dyDescent="0.25">
      <c r="D439" s="159"/>
    </row>
    <row r="440" spans="4:4" x14ac:dyDescent="0.25">
      <c r="D440" s="159"/>
    </row>
    <row r="441" spans="4:4" x14ac:dyDescent="0.25">
      <c r="D441" s="159"/>
    </row>
    <row r="442" spans="4:4" x14ac:dyDescent="0.25">
      <c r="D442" s="159"/>
    </row>
    <row r="443" spans="4:4" x14ac:dyDescent="0.25">
      <c r="D443" s="159"/>
    </row>
    <row r="444" spans="4:4" x14ac:dyDescent="0.25">
      <c r="D444" s="159"/>
    </row>
    <row r="445" spans="4:4" x14ac:dyDescent="0.25">
      <c r="D445" s="159"/>
    </row>
    <row r="446" spans="4:4" x14ac:dyDescent="0.25">
      <c r="D446" s="159"/>
    </row>
    <row r="447" spans="4:4" x14ac:dyDescent="0.25">
      <c r="D447" s="159"/>
    </row>
    <row r="448" spans="4:4" x14ac:dyDescent="0.25">
      <c r="D448" s="159"/>
    </row>
    <row r="449" spans="4:4" x14ac:dyDescent="0.25">
      <c r="D449" s="159"/>
    </row>
    <row r="450" spans="4:4" x14ac:dyDescent="0.25">
      <c r="D450" s="159"/>
    </row>
    <row r="451" spans="4:4" x14ac:dyDescent="0.25">
      <c r="D451" s="159"/>
    </row>
    <row r="452" spans="4:4" x14ac:dyDescent="0.25">
      <c r="D452" s="159"/>
    </row>
    <row r="453" spans="4:4" x14ac:dyDescent="0.25">
      <c r="D453" s="159"/>
    </row>
    <row r="454" spans="4:4" x14ac:dyDescent="0.25">
      <c r="D454" s="159"/>
    </row>
    <row r="455" spans="4:4" x14ac:dyDescent="0.25">
      <c r="D455" s="159"/>
    </row>
    <row r="456" spans="4:4" x14ac:dyDescent="0.25">
      <c r="D456" s="159"/>
    </row>
    <row r="457" spans="4:4" x14ac:dyDescent="0.25">
      <c r="D457" s="159"/>
    </row>
    <row r="458" spans="4:4" x14ac:dyDescent="0.25">
      <c r="D458" s="159"/>
    </row>
    <row r="459" spans="4:4" x14ac:dyDescent="0.25">
      <c r="D459" s="159"/>
    </row>
    <row r="460" spans="4:4" x14ac:dyDescent="0.25">
      <c r="D460" s="159"/>
    </row>
    <row r="461" spans="4:4" x14ac:dyDescent="0.25">
      <c r="D461" s="159"/>
    </row>
    <row r="462" spans="4:4" x14ac:dyDescent="0.25">
      <c r="D462" s="159"/>
    </row>
    <row r="463" spans="4:4" x14ac:dyDescent="0.25">
      <c r="D463" s="159"/>
    </row>
    <row r="464" spans="4:4" x14ac:dyDescent="0.25">
      <c r="D464" s="159"/>
    </row>
    <row r="465" spans="4:4" x14ac:dyDescent="0.25">
      <c r="D465" s="159"/>
    </row>
    <row r="466" spans="4:4" x14ac:dyDescent="0.25">
      <c r="D466" s="159"/>
    </row>
    <row r="467" spans="4:4" x14ac:dyDescent="0.25">
      <c r="D467" s="159"/>
    </row>
    <row r="468" spans="4:4" x14ac:dyDescent="0.25">
      <c r="D468" s="159"/>
    </row>
    <row r="469" spans="4:4" x14ac:dyDescent="0.25">
      <c r="D469" s="159"/>
    </row>
    <row r="470" spans="4:4" x14ac:dyDescent="0.25">
      <c r="D470" s="159"/>
    </row>
    <row r="471" spans="4:4" x14ac:dyDescent="0.25">
      <c r="D471" s="159"/>
    </row>
    <row r="472" spans="4:4" x14ac:dyDescent="0.25">
      <c r="D472" s="159"/>
    </row>
    <row r="473" spans="4:4" x14ac:dyDescent="0.25">
      <c r="D473" s="159"/>
    </row>
    <row r="474" spans="4:4" x14ac:dyDescent="0.25">
      <c r="D474" s="159"/>
    </row>
    <row r="475" spans="4:4" x14ac:dyDescent="0.25">
      <c r="D475" s="159"/>
    </row>
    <row r="476" spans="4:4" x14ac:dyDescent="0.25">
      <c r="D476" s="159"/>
    </row>
    <row r="477" spans="4:4" x14ac:dyDescent="0.25">
      <c r="D477" s="159"/>
    </row>
    <row r="478" spans="4:4" x14ac:dyDescent="0.25">
      <c r="D478" s="159"/>
    </row>
    <row r="479" spans="4:4" x14ac:dyDescent="0.25">
      <c r="D479" s="159"/>
    </row>
    <row r="480" spans="4:4" x14ac:dyDescent="0.25">
      <c r="D480" s="159"/>
    </row>
    <row r="481" spans="4:4" x14ac:dyDescent="0.25">
      <c r="D481" s="159"/>
    </row>
    <row r="482" spans="4:4" x14ac:dyDescent="0.25">
      <c r="D482" s="159"/>
    </row>
    <row r="483" spans="4:4" x14ac:dyDescent="0.25">
      <c r="D483" s="159"/>
    </row>
    <row r="484" spans="4:4" x14ac:dyDescent="0.25">
      <c r="D484" s="159"/>
    </row>
    <row r="485" spans="4:4" x14ac:dyDescent="0.25">
      <c r="D485" s="159"/>
    </row>
    <row r="486" spans="4:4" x14ac:dyDescent="0.25">
      <c r="D486" s="159"/>
    </row>
    <row r="487" spans="4:4" x14ac:dyDescent="0.25">
      <c r="D487" s="159"/>
    </row>
    <row r="488" spans="4:4" x14ac:dyDescent="0.25">
      <c r="D488" s="159"/>
    </row>
    <row r="489" spans="4:4" x14ac:dyDescent="0.25">
      <c r="D489" s="159"/>
    </row>
    <row r="490" spans="4:4" x14ac:dyDescent="0.25">
      <c r="D490" s="159"/>
    </row>
    <row r="491" spans="4:4" x14ac:dyDescent="0.25">
      <c r="D491" s="159"/>
    </row>
    <row r="492" spans="4:4" x14ac:dyDescent="0.25">
      <c r="D492" s="159"/>
    </row>
    <row r="493" spans="4:4" x14ac:dyDescent="0.25">
      <c r="D493" s="159"/>
    </row>
    <row r="494" spans="4:4" x14ac:dyDescent="0.25">
      <c r="D494" s="159"/>
    </row>
    <row r="495" spans="4:4" x14ac:dyDescent="0.25">
      <c r="D495" s="159"/>
    </row>
    <row r="496" spans="4:4" x14ac:dyDescent="0.25">
      <c r="D496" s="159"/>
    </row>
    <row r="497" spans="4:4" x14ac:dyDescent="0.25">
      <c r="D497" s="159"/>
    </row>
    <row r="498" spans="4:4" x14ac:dyDescent="0.25">
      <c r="D498" s="159"/>
    </row>
    <row r="499" spans="4:4" x14ac:dyDescent="0.25">
      <c r="D499" s="159"/>
    </row>
    <row r="500" spans="4:4" x14ac:dyDescent="0.25">
      <c r="D500" s="159"/>
    </row>
    <row r="501" spans="4:4" x14ac:dyDescent="0.25">
      <c r="D501" s="159"/>
    </row>
    <row r="502" spans="4:4" x14ac:dyDescent="0.25">
      <c r="D502" s="159"/>
    </row>
    <row r="503" spans="4:4" x14ac:dyDescent="0.25">
      <c r="D503" s="159"/>
    </row>
    <row r="504" spans="4:4" x14ac:dyDescent="0.25">
      <c r="D504" s="159"/>
    </row>
    <row r="505" spans="4:4" x14ac:dyDescent="0.25">
      <c r="D505" s="159"/>
    </row>
    <row r="506" spans="4:4" x14ac:dyDescent="0.25">
      <c r="D506" s="159"/>
    </row>
    <row r="507" spans="4:4" x14ac:dyDescent="0.25">
      <c r="D507" s="159"/>
    </row>
    <row r="508" spans="4:4" x14ac:dyDescent="0.25">
      <c r="D508" s="159"/>
    </row>
    <row r="509" spans="4:4" x14ac:dyDescent="0.25">
      <c r="D509" s="159"/>
    </row>
    <row r="510" spans="4:4" x14ac:dyDescent="0.25">
      <c r="D510" s="159"/>
    </row>
    <row r="511" spans="4:4" x14ac:dyDescent="0.25">
      <c r="D511" s="159"/>
    </row>
    <row r="512" spans="4:4" x14ac:dyDescent="0.25">
      <c r="D512" s="159"/>
    </row>
    <row r="513" spans="4:4" x14ac:dyDescent="0.25">
      <c r="D513" s="159"/>
    </row>
    <row r="514" spans="4:4" x14ac:dyDescent="0.25">
      <c r="D514" s="159"/>
    </row>
    <row r="515" spans="4:4" x14ac:dyDescent="0.25">
      <c r="D515" s="159"/>
    </row>
    <row r="516" spans="4:4" x14ac:dyDescent="0.25">
      <c r="D516" s="159"/>
    </row>
    <row r="517" spans="4:4" x14ac:dyDescent="0.25">
      <c r="D517" s="159"/>
    </row>
    <row r="518" spans="4:4" x14ac:dyDescent="0.25">
      <c r="D518" s="159"/>
    </row>
    <row r="519" spans="4:4" x14ac:dyDescent="0.25">
      <c r="D519" s="159"/>
    </row>
    <row r="520" spans="4:4" x14ac:dyDescent="0.25">
      <c r="D520" s="159"/>
    </row>
    <row r="521" spans="4:4" x14ac:dyDescent="0.25">
      <c r="D521" s="159"/>
    </row>
    <row r="522" spans="4:4" x14ac:dyDescent="0.25">
      <c r="D522" s="159"/>
    </row>
    <row r="523" spans="4:4" x14ac:dyDescent="0.25">
      <c r="D523" s="159"/>
    </row>
    <row r="524" spans="4:4" x14ac:dyDescent="0.25">
      <c r="D524" s="159"/>
    </row>
    <row r="525" spans="4:4" x14ac:dyDescent="0.25">
      <c r="D525" s="159"/>
    </row>
    <row r="526" spans="4:4" x14ac:dyDescent="0.25">
      <c r="D526" s="159"/>
    </row>
    <row r="527" spans="4:4" x14ac:dyDescent="0.25">
      <c r="D527" s="159"/>
    </row>
    <row r="528" spans="4:4" x14ac:dyDescent="0.25">
      <c r="D528" s="159"/>
    </row>
    <row r="529" spans="4:4" x14ac:dyDescent="0.25">
      <c r="D529" s="159"/>
    </row>
    <row r="530" spans="4:4" x14ac:dyDescent="0.25">
      <c r="D530" s="159"/>
    </row>
    <row r="531" spans="4:4" x14ac:dyDescent="0.25">
      <c r="D531" s="159"/>
    </row>
    <row r="532" spans="4:4" x14ac:dyDescent="0.25">
      <c r="D532" s="159"/>
    </row>
    <row r="533" spans="4:4" x14ac:dyDescent="0.25">
      <c r="D533" s="159"/>
    </row>
    <row r="534" spans="4:4" x14ac:dyDescent="0.25">
      <c r="D534" s="159"/>
    </row>
    <row r="535" spans="4:4" x14ac:dyDescent="0.25">
      <c r="D535" s="159"/>
    </row>
    <row r="536" spans="4:4" x14ac:dyDescent="0.25">
      <c r="D536" s="159"/>
    </row>
    <row r="537" spans="4:4" x14ac:dyDescent="0.25">
      <c r="D537" s="159"/>
    </row>
    <row r="538" spans="4:4" x14ac:dyDescent="0.25">
      <c r="D538" s="159"/>
    </row>
    <row r="539" spans="4:4" x14ac:dyDescent="0.25">
      <c r="D539" s="159"/>
    </row>
    <row r="540" spans="4:4" x14ac:dyDescent="0.25">
      <c r="D540" s="159"/>
    </row>
    <row r="541" spans="4:4" x14ac:dyDescent="0.25">
      <c r="D541" s="159"/>
    </row>
    <row r="542" spans="4:4" x14ac:dyDescent="0.25">
      <c r="D542" s="159"/>
    </row>
    <row r="543" spans="4:4" x14ac:dyDescent="0.25">
      <c r="D543" s="159"/>
    </row>
    <row r="544" spans="4:4" x14ac:dyDescent="0.25">
      <c r="D544" s="159"/>
    </row>
    <row r="545" spans="4:4" x14ac:dyDescent="0.25">
      <c r="D545" s="159"/>
    </row>
    <row r="546" spans="4:4" x14ac:dyDescent="0.25">
      <c r="D546" s="159"/>
    </row>
    <row r="547" spans="4:4" x14ac:dyDescent="0.25">
      <c r="D547" s="159"/>
    </row>
    <row r="548" spans="4:4" x14ac:dyDescent="0.25">
      <c r="D548" s="159"/>
    </row>
    <row r="549" spans="4:4" x14ac:dyDescent="0.25">
      <c r="D549" s="159"/>
    </row>
    <row r="550" spans="4:4" x14ac:dyDescent="0.25">
      <c r="D550" s="159"/>
    </row>
    <row r="551" spans="4:4" x14ac:dyDescent="0.25">
      <c r="D551" s="159"/>
    </row>
    <row r="552" spans="4:4" x14ac:dyDescent="0.25">
      <c r="D552" s="159"/>
    </row>
    <row r="553" spans="4:4" x14ac:dyDescent="0.25">
      <c r="D553" s="159"/>
    </row>
    <row r="554" spans="4:4" x14ac:dyDescent="0.25">
      <c r="D554" s="159"/>
    </row>
    <row r="555" spans="4:4" x14ac:dyDescent="0.25">
      <c r="D555" s="159"/>
    </row>
    <row r="556" spans="4:4" x14ac:dyDescent="0.25">
      <c r="D556" s="159"/>
    </row>
    <row r="557" spans="4:4" x14ac:dyDescent="0.25">
      <c r="D557" s="159"/>
    </row>
    <row r="558" spans="4:4" x14ac:dyDescent="0.25">
      <c r="D558" s="159"/>
    </row>
    <row r="559" spans="4:4" x14ac:dyDescent="0.25">
      <c r="D559" s="159"/>
    </row>
    <row r="560" spans="4:4" x14ac:dyDescent="0.25">
      <c r="D560" s="159"/>
    </row>
    <row r="561" spans="4:4" x14ac:dyDescent="0.25">
      <c r="D561" s="159"/>
    </row>
    <row r="562" spans="4:4" x14ac:dyDescent="0.25">
      <c r="D562" s="159"/>
    </row>
    <row r="563" spans="4:4" x14ac:dyDescent="0.25">
      <c r="D563" s="159"/>
    </row>
    <row r="564" spans="4:4" x14ac:dyDescent="0.25">
      <c r="D564" s="159"/>
    </row>
    <row r="565" spans="4:4" x14ac:dyDescent="0.25">
      <c r="D565" s="159"/>
    </row>
    <row r="566" spans="4:4" x14ac:dyDescent="0.25">
      <c r="D566" s="159"/>
    </row>
    <row r="567" spans="4:4" x14ac:dyDescent="0.25">
      <c r="D567" s="159"/>
    </row>
    <row r="568" spans="4:4" x14ac:dyDescent="0.25">
      <c r="D568" s="159"/>
    </row>
    <row r="569" spans="4:4" x14ac:dyDescent="0.25">
      <c r="D569" s="159"/>
    </row>
    <row r="570" spans="4:4" x14ac:dyDescent="0.25">
      <c r="D570" s="159"/>
    </row>
    <row r="571" spans="4:4" x14ac:dyDescent="0.25">
      <c r="D571" s="159"/>
    </row>
    <row r="572" spans="4:4" x14ac:dyDescent="0.25">
      <c r="D572" s="159"/>
    </row>
    <row r="573" spans="4:4" x14ac:dyDescent="0.25">
      <c r="D573" s="159"/>
    </row>
    <row r="574" spans="4:4" x14ac:dyDescent="0.25">
      <c r="D574" s="159"/>
    </row>
    <row r="575" spans="4:4" x14ac:dyDescent="0.25">
      <c r="D575" s="159"/>
    </row>
    <row r="576" spans="4:4" x14ac:dyDescent="0.25">
      <c r="D576" s="159"/>
    </row>
    <row r="577" spans="4:4" x14ac:dyDescent="0.25">
      <c r="D577" s="159"/>
    </row>
    <row r="578" spans="4:4" x14ac:dyDescent="0.25">
      <c r="D578" s="159"/>
    </row>
    <row r="579" spans="4:4" x14ac:dyDescent="0.25">
      <c r="D579" s="159"/>
    </row>
    <row r="580" spans="4:4" x14ac:dyDescent="0.25">
      <c r="D580" s="159"/>
    </row>
    <row r="581" spans="4:4" x14ac:dyDescent="0.25">
      <c r="D581" s="159"/>
    </row>
    <row r="582" spans="4:4" x14ac:dyDescent="0.25">
      <c r="D582" s="159"/>
    </row>
    <row r="583" spans="4:4" x14ac:dyDescent="0.25">
      <c r="D583" s="159"/>
    </row>
    <row r="584" spans="4:4" x14ac:dyDescent="0.25">
      <c r="D584" s="159"/>
    </row>
    <row r="585" spans="4:4" x14ac:dyDescent="0.25">
      <c r="D585" s="159"/>
    </row>
    <row r="586" spans="4:4" x14ac:dyDescent="0.25">
      <c r="D586" s="159"/>
    </row>
    <row r="587" spans="4:4" x14ac:dyDescent="0.25">
      <c r="D587" s="159"/>
    </row>
    <row r="588" spans="4:4" x14ac:dyDescent="0.25">
      <c r="D588" s="159"/>
    </row>
    <row r="589" spans="4:4" x14ac:dyDescent="0.25">
      <c r="D589" s="159"/>
    </row>
    <row r="590" spans="4:4" x14ac:dyDescent="0.25">
      <c r="D590" s="159"/>
    </row>
    <row r="591" spans="4:4" x14ac:dyDescent="0.25">
      <c r="D591" s="159"/>
    </row>
    <row r="592" spans="4:4" x14ac:dyDescent="0.25">
      <c r="D592" s="159"/>
    </row>
    <row r="593" spans="4:4" x14ac:dyDescent="0.25">
      <c r="D593" s="159"/>
    </row>
    <row r="594" spans="4:4" x14ac:dyDescent="0.25">
      <c r="D594" s="159"/>
    </row>
    <row r="595" spans="4:4" x14ac:dyDescent="0.25">
      <c r="D595" s="159"/>
    </row>
    <row r="596" spans="4:4" x14ac:dyDescent="0.25">
      <c r="D596" s="159"/>
    </row>
    <row r="597" spans="4:4" x14ac:dyDescent="0.25">
      <c r="D597" s="159"/>
    </row>
    <row r="598" spans="4:4" x14ac:dyDescent="0.25">
      <c r="D598" s="159"/>
    </row>
    <row r="599" spans="4:4" x14ac:dyDescent="0.25">
      <c r="D599" s="159"/>
    </row>
    <row r="600" spans="4:4" x14ac:dyDescent="0.25">
      <c r="D600" s="159"/>
    </row>
    <row r="601" spans="4:4" x14ac:dyDescent="0.25">
      <c r="D601" s="159"/>
    </row>
    <row r="602" spans="4:4" x14ac:dyDescent="0.25">
      <c r="D602" s="159"/>
    </row>
    <row r="603" spans="4:4" x14ac:dyDescent="0.25">
      <c r="D603" s="159"/>
    </row>
    <row r="604" spans="4:4" x14ac:dyDescent="0.25">
      <c r="D604" s="159"/>
    </row>
    <row r="605" spans="4:4" x14ac:dyDescent="0.25">
      <c r="D605" s="159"/>
    </row>
    <row r="606" spans="4:4" x14ac:dyDescent="0.25">
      <c r="D606" s="159"/>
    </row>
    <row r="607" spans="4:4" x14ac:dyDescent="0.25">
      <c r="D607" s="159"/>
    </row>
    <row r="608" spans="4:4" x14ac:dyDescent="0.25">
      <c r="D608" s="159"/>
    </row>
    <row r="609" spans="4:4" x14ac:dyDescent="0.25">
      <c r="D609" s="159"/>
    </row>
    <row r="610" spans="4:4" x14ac:dyDescent="0.25">
      <c r="D610" s="159"/>
    </row>
    <row r="611" spans="4:4" x14ac:dyDescent="0.25">
      <c r="D611" s="159"/>
    </row>
    <row r="612" spans="4:4" x14ac:dyDescent="0.25">
      <c r="D612" s="159"/>
    </row>
    <row r="613" spans="4:4" x14ac:dyDescent="0.25">
      <c r="D613" s="159"/>
    </row>
    <row r="614" spans="4:4" x14ac:dyDescent="0.25">
      <c r="D614" s="159"/>
    </row>
    <row r="615" spans="4:4" x14ac:dyDescent="0.25">
      <c r="D615" s="159"/>
    </row>
    <row r="616" spans="4:4" x14ac:dyDescent="0.25">
      <c r="D616" s="159"/>
    </row>
    <row r="617" spans="4:4" x14ac:dyDescent="0.25">
      <c r="D617" s="159"/>
    </row>
    <row r="618" spans="4:4" x14ac:dyDescent="0.25">
      <c r="D618" s="159"/>
    </row>
    <row r="619" spans="4:4" x14ac:dyDescent="0.25">
      <c r="D619" s="159"/>
    </row>
    <row r="620" spans="4:4" x14ac:dyDescent="0.25">
      <c r="D620" s="159"/>
    </row>
    <row r="621" spans="4:4" x14ac:dyDescent="0.25">
      <c r="D621" s="159"/>
    </row>
    <row r="622" spans="4:4" x14ac:dyDescent="0.25">
      <c r="D622" s="159"/>
    </row>
    <row r="623" spans="4:4" x14ac:dyDescent="0.25">
      <c r="D623" s="159"/>
    </row>
    <row r="624" spans="4:4" x14ac:dyDescent="0.25">
      <c r="D624" s="159"/>
    </row>
    <row r="625" spans="4:4" x14ac:dyDescent="0.25">
      <c r="D625" s="159"/>
    </row>
    <row r="626" spans="4:4" x14ac:dyDescent="0.25">
      <c r="D626" s="159"/>
    </row>
    <row r="627" spans="4:4" x14ac:dyDescent="0.25">
      <c r="D627" s="159"/>
    </row>
    <row r="628" spans="4:4" x14ac:dyDescent="0.25">
      <c r="D628" s="159"/>
    </row>
    <row r="629" spans="4:4" x14ac:dyDescent="0.25">
      <c r="D629" s="159"/>
    </row>
    <row r="630" spans="4:4" x14ac:dyDescent="0.25">
      <c r="D630" s="159"/>
    </row>
    <row r="631" spans="4:4" x14ac:dyDescent="0.25">
      <c r="D631" s="159"/>
    </row>
    <row r="632" spans="4:4" x14ac:dyDescent="0.25">
      <c r="D632" s="159"/>
    </row>
    <row r="633" spans="4:4" x14ac:dyDescent="0.25">
      <c r="D633" s="159"/>
    </row>
    <row r="634" spans="4:4" x14ac:dyDescent="0.25">
      <c r="D634" s="159"/>
    </row>
    <row r="635" spans="4:4" x14ac:dyDescent="0.25">
      <c r="D635" s="159"/>
    </row>
    <row r="636" spans="4:4" x14ac:dyDescent="0.25">
      <c r="D636" s="159"/>
    </row>
    <row r="637" spans="4:4" x14ac:dyDescent="0.25">
      <c r="D637" s="159"/>
    </row>
    <row r="638" spans="4:4" x14ac:dyDescent="0.25">
      <c r="D638" s="159"/>
    </row>
    <row r="639" spans="4:4" x14ac:dyDescent="0.25">
      <c r="D639" s="159"/>
    </row>
    <row r="640" spans="4:4" x14ac:dyDescent="0.25">
      <c r="D640" s="159"/>
    </row>
    <row r="641" spans="4:4" x14ac:dyDescent="0.25">
      <c r="D641" s="159"/>
    </row>
    <row r="642" spans="4:4" x14ac:dyDescent="0.25">
      <c r="D642" s="159"/>
    </row>
    <row r="643" spans="4:4" x14ac:dyDescent="0.25">
      <c r="D643" s="159"/>
    </row>
    <row r="644" spans="4:4" x14ac:dyDescent="0.25">
      <c r="D644" s="159"/>
    </row>
    <row r="645" spans="4:4" x14ac:dyDescent="0.25">
      <c r="D645" s="159"/>
    </row>
    <row r="646" spans="4:4" x14ac:dyDescent="0.25">
      <c r="D646" s="159"/>
    </row>
    <row r="647" spans="4:4" x14ac:dyDescent="0.25">
      <c r="D647" s="159"/>
    </row>
    <row r="648" spans="4:4" x14ac:dyDescent="0.25">
      <c r="D648" s="159"/>
    </row>
    <row r="649" spans="4:4" x14ac:dyDescent="0.25">
      <c r="D649" s="159"/>
    </row>
    <row r="650" spans="4:4" x14ac:dyDescent="0.25">
      <c r="D650" s="159"/>
    </row>
    <row r="651" spans="4:4" x14ac:dyDescent="0.25">
      <c r="D651" s="159"/>
    </row>
    <row r="652" spans="4:4" x14ac:dyDescent="0.25">
      <c r="D652" s="159"/>
    </row>
    <row r="653" spans="4:4" x14ac:dyDescent="0.25">
      <c r="D653" s="159"/>
    </row>
    <row r="654" spans="4:4" x14ac:dyDescent="0.25">
      <c r="D654" s="159"/>
    </row>
    <row r="655" spans="4:4" x14ac:dyDescent="0.25">
      <c r="D655" s="159"/>
    </row>
    <row r="656" spans="4:4" x14ac:dyDescent="0.25">
      <c r="D656" s="159"/>
    </row>
    <row r="657" spans="4:4" x14ac:dyDescent="0.25">
      <c r="D657" s="159"/>
    </row>
    <row r="658" spans="4:4" x14ac:dyDescent="0.25">
      <c r="D658" s="159"/>
    </row>
    <row r="659" spans="4:4" x14ac:dyDescent="0.25">
      <c r="D659" s="159"/>
    </row>
    <row r="660" spans="4:4" x14ac:dyDescent="0.25">
      <c r="D660" s="159"/>
    </row>
    <row r="661" spans="4:4" x14ac:dyDescent="0.25">
      <c r="D661" s="159"/>
    </row>
    <row r="662" spans="4:4" x14ac:dyDescent="0.25">
      <c r="D662" s="159"/>
    </row>
    <row r="663" spans="4:4" x14ac:dyDescent="0.25">
      <c r="D663" s="159"/>
    </row>
    <row r="664" spans="4:4" x14ac:dyDescent="0.25">
      <c r="D664" s="159"/>
    </row>
    <row r="665" spans="4:4" x14ac:dyDescent="0.25">
      <c r="D665" s="159"/>
    </row>
    <row r="666" spans="4:4" x14ac:dyDescent="0.25">
      <c r="D666" s="159"/>
    </row>
    <row r="667" spans="4:4" x14ac:dyDescent="0.25">
      <c r="D667" s="159"/>
    </row>
    <row r="668" spans="4:4" x14ac:dyDescent="0.25">
      <c r="D668" s="159"/>
    </row>
    <row r="669" spans="4:4" x14ac:dyDescent="0.25">
      <c r="D669" s="159"/>
    </row>
    <row r="670" spans="4:4" x14ac:dyDescent="0.25">
      <c r="D670" s="159"/>
    </row>
    <row r="671" spans="4:4" x14ac:dyDescent="0.25">
      <c r="D671" s="159"/>
    </row>
    <row r="672" spans="4:4" x14ac:dyDescent="0.25">
      <c r="D672" s="159"/>
    </row>
    <row r="673" spans="4:4" x14ac:dyDescent="0.25">
      <c r="D673" s="159"/>
    </row>
    <row r="674" spans="4:4" x14ac:dyDescent="0.25">
      <c r="D674" s="159"/>
    </row>
    <row r="675" spans="4:4" x14ac:dyDescent="0.25">
      <c r="D675" s="159"/>
    </row>
    <row r="676" spans="4:4" x14ac:dyDescent="0.25">
      <c r="D676" s="159"/>
    </row>
    <row r="677" spans="4:4" x14ac:dyDescent="0.25">
      <c r="D677" s="159"/>
    </row>
    <row r="678" spans="4:4" x14ac:dyDescent="0.25">
      <c r="D678" s="159"/>
    </row>
    <row r="679" spans="4:4" x14ac:dyDescent="0.25">
      <c r="D679" s="159"/>
    </row>
    <row r="680" spans="4:4" x14ac:dyDescent="0.25">
      <c r="D680" s="159"/>
    </row>
    <row r="681" spans="4:4" x14ac:dyDescent="0.25">
      <c r="D681" s="159"/>
    </row>
    <row r="682" spans="4:4" x14ac:dyDescent="0.25">
      <c r="D682" s="159"/>
    </row>
    <row r="683" spans="4:4" x14ac:dyDescent="0.25">
      <c r="D683" s="159"/>
    </row>
    <row r="684" spans="4:4" x14ac:dyDescent="0.25">
      <c r="D684" s="159"/>
    </row>
    <row r="685" spans="4:4" x14ac:dyDescent="0.25">
      <c r="D685" s="159"/>
    </row>
    <row r="686" spans="4:4" x14ac:dyDescent="0.25">
      <c r="D686" s="159"/>
    </row>
    <row r="687" spans="4:4" x14ac:dyDescent="0.25">
      <c r="D687" s="159"/>
    </row>
    <row r="688" spans="4:4" x14ac:dyDescent="0.25">
      <c r="D688" s="159"/>
    </row>
    <row r="689" spans="4:4" x14ac:dyDescent="0.25">
      <c r="D689" s="159"/>
    </row>
    <row r="690" spans="4:4" x14ac:dyDescent="0.25">
      <c r="D690" s="159"/>
    </row>
    <row r="691" spans="4:4" x14ac:dyDescent="0.25">
      <c r="D691" s="159"/>
    </row>
    <row r="692" spans="4:4" x14ac:dyDescent="0.25">
      <c r="D692" s="159"/>
    </row>
    <row r="693" spans="4:4" x14ac:dyDescent="0.25">
      <c r="D693" s="159"/>
    </row>
    <row r="694" spans="4:4" x14ac:dyDescent="0.25">
      <c r="D694" s="159"/>
    </row>
    <row r="695" spans="4:4" x14ac:dyDescent="0.25">
      <c r="D695" s="159"/>
    </row>
    <row r="696" spans="4:4" x14ac:dyDescent="0.25">
      <c r="D696" s="159"/>
    </row>
    <row r="697" spans="4:4" x14ac:dyDescent="0.25">
      <c r="D697" s="159"/>
    </row>
    <row r="698" spans="4:4" x14ac:dyDescent="0.25">
      <c r="D698" s="159"/>
    </row>
    <row r="699" spans="4:4" x14ac:dyDescent="0.25">
      <c r="D699" s="159"/>
    </row>
    <row r="700" spans="4:4" x14ac:dyDescent="0.25">
      <c r="D700" s="159"/>
    </row>
    <row r="701" spans="4:4" x14ac:dyDescent="0.25">
      <c r="D701" s="159"/>
    </row>
    <row r="702" spans="4:4" x14ac:dyDescent="0.25">
      <c r="D702" s="159"/>
    </row>
    <row r="703" spans="4:4" x14ac:dyDescent="0.25">
      <c r="D703" s="159"/>
    </row>
    <row r="704" spans="4:4" x14ac:dyDescent="0.25">
      <c r="D704" s="159"/>
    </row>
    <row r="705" spans="4:4" x14ac:dyDescent="0.25">
      <c r="D705" s="159"/>
    </row>
    <row r="706" spans="4:4" x14ac:dyDescent="0.25">
      <c r="D706" s="159"/>
    </row>
    <row r="707" spans="4:4" x14ac:dyDescent="0.25">
      <c r="D707" s="159"/>
    </row>
    <row r="708" spans="4:4" x14ac:dyDescent="0.25">
      <c r="D708" s="159"/>
    </row>
    <row r="709" spans="4:4" x14ac:dyDescent="0.25">
      <c r="D709" s="159"/>
    </row>
    <row r="710" spans="4:4" x14ac:dyDescent="0.25">
      <c r="D710" s="159"/>
    </row>
    <row r="711" spans="4:4" x14ac:dyDescent="0.25">
      <c r="D711" s="159"/>
    </row>
    <row r="712" spans="4:4" x14ac:dyDescent="0.25">
      <c r="D712" s="159"/>
    </row>
    <row r="713" spans="4:4" x14ac:dyDescent="0.25">
      <c r="D713" s="159"/>
    </row>
    <row r="714" spans="4:4" x14ac:dyDescent="0.25">
      <c r="D714" s="159"/>
    </row>
    <row r="715" spans="4:4" x14ac:dyDescent="0.25">
      <c r="D715" s="159"/>
    </row>
    <row r="716" spans="4:4" x14ac:dyDescent="0.25">
      <c r="D716" s="159"/>
    </row>
    <row r="717" spans="4:4" x14ac:dyDescent="0.25">
      <c r="D717" s="159"/>
    </row>
    <row r="718" spans="4:4" x14ac:dyDescent="0.25">
      <c r="D718" s="159"/>
    </row>
    <row r="719" spans="4:4" x14ac:dyDescent="0.25">
      <c r="D719" s="159"/>
    </row>
    <row r="720" spans="4:4" x14ac:dyDescent="0.25">
      <c r="D720" s="159"/>
    </row>
    <row r="721" spans="4:4" x14ac:dyDescent="0.25">
      <c r="D721" s="159"/>
    </row>
    <row r="722" spans="4:4" x14ac:dyDescent="0.25">
      <c r="D722" s="159"/>
    </row>
    <row r="723" spans="4:4" x14ac:dyDescent="0.25">
      <c r="D723" s="159"/>
    </row>
    <row r="724" spans="4:4" x14ac:dyDescent="0.25">
      <c r="D724" s="159"/>
    </row>
    <row r="725" spans="4:4" x14ac:dyDescent="0.25">
      <c r="D725" s="159"/>
    </row>
    <row r="726" spans="4:4" x14ac:dyDescent="0.25">
      <c r="D726" s="159"/>
    </row>
    <row r="727" spans="4:4" x14ac:dyDescent="0.25">
      <c r="D727" s="159"/>
    </row>
    <row r="728" spans="4:4" x14ac:dyDescent="0.25">
      <c r="D728" s="159"/>
    </row>
    <row r="729" spans="4:4" x14ac:dyDescent="0.25">
      <c r="D729" s="159"/>
    </row>
    <row r="730" spans="4:4" x14ac:dyDescent="0.25">
      <c r="D730" s="159"/>
    </row>
    <row r="731" spans="4:4" x14ac:dyDescent="0.25">
      <c r="D731" s="159"/>
    </row>
    <row r="732" spans="4:4" x14ac:dyDescent="0.25">
      <c r="D732" s="159"/>
    </row>
    <row r="733" spans="4:4" x14ac:dyDescent="0.25">
      <c r="D733" s="159"/>
    </row>
    <row r="734" spans="4:4" x14ac:dyDescent="0.25">
      <c r="D734" s="159"/>
    </row>
    <row r="735" spans="4:4" x14ac:dyDescent="0.25">
      <c r="D735" s="159"/>
    </row>
    <row r="736" spans="4:4" x14ac:dyDescent="0.25">
      <c r="D736" s="159"/>
    </row>
    <row r="737" spans="4:4" x14ac:dyDescent="0.25">
      <c r="D737" s="159"/>
    </row>
    <row r="738" spans="4:4" x14ac:dyDescent="0.25">
      <c r="D738" s="159"/>
    </row>
    <row r="739" spans="4:4" x14ac:dyDescent="0.25">
      <c r="D739" s="159"/>
    </row>
    <row r="740" spans="4:4" x14ac:dyDescent="0.25">
      <c r="D740" s="159"/>
    </row>
    <row r="741" spans="4:4" x14ac:dyDescent="0.25">
      <c r="D741" s="159"/>
    </row>
    <row r="742" spans="4:4" x14ac:dyDescent="0.25">
      <c r="D742" s="159"/>
    </row>
    <row r="743" spans="4:4" x14ac:dyDescent="0.25">
      <c r="D743" s="159"/>
    </row>
    <row r="744" spans="4:4" x14ac:dyDescent="0.25">
      <c r="D744" s="159"/>
    </row>
    <row r="745" spans="4:4" x14ac:dyDescent="0.25">
      <c r="D745" s="159"/>
    </row>
    <row r="746" spans="4:4" x14ac:dyDescent="0.25">
      <c r="D746" s="159"/>
    </row>
    <row r="747" spans="4:4" x14ac:dyDescent="0.25">
      <c r="D747" s="159"/>
    </row>
    <row r="748" spans="4:4" x14ac:dyDescent="0.25">
      <c r="D748" s="159"/>
    </row>
    <row r="749" spans="4:4" x14ac:dyDescent="0.25">
      <c r="D749" s="159"/>
    </row>
    <row r="750" spans="4:4" x14ac:dyDescent="0.25">
      <c r="D750" s="159"/>
    </row>
    <row r="751" spans="4:4" x14ac:dyDescent="0.25">
      <c r="D751" s="159"/>
    </row>
    <row r="752" spans="4:4" x14ac:dyDescent="0.25">
      <c r="D752" s="159"/>
    </row>
    <row r="753" spans="4:4" x14ac:dyDescent="0.25">
      <c r="D753" s="159"/>
    </row>
    <row r="754" spans="4:4" x14ac:dyDescent="0.25">
      <c r="D754" s="159"/>
    </row>
    <row r="755" spans="4:4" x14ac:dyDescent="0.25">
      <c r="D755" s="159"/>
    </row>
    <row r="756" spans="4:4" x14ac:dyDescent="0.25">
      <c r="D756" s="159"/>
    </row>
    <row r="757" spans="4:4" x14ac:dyDescent="0.25">
      <c r="D757" s="159"/>
    </row>
    <row r="758" spans="4:4" x14ac:dyDescent="0.25">
      <c r="D758" s="159"/>
    </row>
    <row r="759" spans="4:4" x14ac:dyDescent="0.25">
      <c r="D759" s="159"/>
    </row>
    <row r="760" spans="4:4" x14ac:dyDescent="0.25">
      <c r="D760" s="159"/>
    </row>
    <row r="761" spans="4:4" x14ac:dyDescent="0.25">
      <c r="D761" s="159"/>
    </row>
    <row r="762" spans="4:4" x14ac:dyDescent="0.25">
      <c r="D762" s="159"/>
    </row>
    <row r="763" spans="4:4" x14ac:dyDescent="0.25">
      <c r="D763" s="159"/>
    </row>
    <row r="764" spans="4:4" x14ac:dyDescent="0.25">
      <c r="D764" s="159"/>
    </row>
    <row r="765" spans="4:4" x14ac:dyDescent="0.25">
      <c r="D765" s="159"/>
    </row>
    <row r="766" spans="4:4" x14ac:dyDescent="0.25">
      <c r="D766" s="159"/>
    </row>
    <row r="767" spans="4:4" x14ac:dyDescent="0.25">
      <c r="D767" s="159"/>
    </row>
    <row r="768" spans="4:4" x14ac:dyDescent="0.25">
      <c r="D768" s="159"/>
    </row>
    <row r="769" spans="4:4" x14ac:dyDescent="0.25">
      <c r="D769" s="159"/>
    </row>
    <row r="770" spans="4:4" x14ac:dyDescent="0.25">
      <c r="D770" s="159"/>
    </row>
    <row r="771" spans="4:4" x14ac:dyDescent="0.25">
      <c r="D771" s="159"/>
    </row>
    <row r="772" spans="4:4" x14ac:dyDescent="0.25">
      <c r="D772" s="159"/>
    </row>
    <row r="773" spans="4:4" x14ac:dyDescent="0.25">
      <c r="D773" s="159"/>
    </row>
    <row r="774" spans="4:4" x14ac:dyDescent="0.25">
      <c r="D774" s="159"/>
    </row>
    <row r="775" spans="4:4" x14ac:dyDescent="0.25">
      <c r="D775" s="159"/>
    </row>
    <row r="776" spans="4:4" x14ac:dyDescent="0.25">
      <c r="D776" s="159"/>
    </row>
    <row r="777" spans="4:4" x14ac:dyDescent="0.25">
      <c r="D777" s="159"/>
    </row>
    <row r="778" spans="4:4" x14ac:dyDescent="0.25">
      <c r="D778" s="159"/>
    </row>
    <row r="779" spans="4:4" x14ac:dyDescent="0.25">
      <c r="D779" s="159"/>
    </row>
    <row r="780" spans="4:4" x14ac:dyDescent="0.25">
      <c r="D780" s="159"/>
    </row>
    <row r="781" spans="4:4" x14ac:dyDescent="0.25">
      <c r="D781" s="159"/>
    </row>
    <row r="782" spans="4:4" x14ac:dyDescent="0.25">
      <c r="D782" s="159"/>
    </row>
    <row r="783" spans="4:4" x14ac:dyDescent="0.25">
      <c r="D783" s="159"/>
    </row>
    <row r="784" spans="4:4" x14ac:dyDescent="0.25">
      <c r="D784" s="159"/>
    </row>
    <row r="785" spans="4:4" x14ac:dyDescent="0.25">
      <c r="D785" s="159"/>
    </row>
    <row r="786" spans="4:4" x14ac:dyDescent="0.25">
      <c r="D786" s="159"/>
    </row>
    <row r="787" spans="4:4" x14ac:dyDescent="0.25">
      <c r="D787" s="159"/>
    </row>
    <row r="788" spans="4:4" x14ac:dyDescent="0.25">
      <c r="D788" s="159"/>
    </row>
    <row r="789" spans="4:4" x14ac:dyDescent="0.25">
      <c r="D789" s="159"/>
    </row>
    <row r="790" spans="4:4" x14ac:dyDescent="0.25">
      <c r="D790" s="159"/>
    </row>
    <row r="791" spans="4:4" x14ac:dyDescent="0.25">
      <c r="D791" s="159"/>
    </row>
    <row r="792" spans="4:4" x14ac:dyDescent="0.25">
      <c r="D792" s="159"/>
    </row>
    <row r="793" spans="4:4" x14ac:dyDescent="0.25">
      <c r="D793" s="159"/>
    </row>
    <row r="794" spans="4:4" x14ac:dyDescent="0.25">
      <c r="D794" s="159"/>
    </row>
    <row r="795" spans="4:4" x14ac:dyDescent="0.25">
      <c r="D795" s="159"/>
    </row>
    <row r="796" spans="4:4" x14ac:dyDescent="0.25">
      <c r="D796" s="159"/>
    </row>
    <row r="797" spans="4:4" x14ac:dyDescent="0.25">
      <c r="D797" s="159"/>
    </row>
    <row r="798" spans="4:4" x14ac:dyDescent="0.25">
      <c r="D798" s="159"/>
    </row>
    <row r="799" spans="4:4" x14ac:dyDescent="0.25">
      <c r="D799" s="159"/>
    </row>
    <row r="800" spans="4:4" x14ac:dyDescent="0.25">
      <c r="D800" s="159"/>
    </row>
    <row r="801" spans="4:4" x14ac:dyDescent="0.25">
      <c r="D801" s="159"/>
    </row>
    <row r="802" spans="4:4" x14ac:dyDescent="0.25">
      <c r="D802" s="159"/>
    </row>
    <row r="803" spans="4:4" x14ac:dyDescent="0.25">
      <c r="D803" s="159"/>
    </row>
    <row r="804" spans="4:4" x14ac:dyDescent="0.25">
      <c r="D804" s="159"/>
    </row>
    <row r="805" spans="4:4" x14ac:dyDescent="0.25">
      <c r="D805" s="159"/>
    </row>
    <row r="806" spans="4:4" x14ac:dyDescent="0.25">
      <c r="D806" s="159"/>
    </row>
    <row r="807" spans="4:4" x14ac:dyDescent="0.25">
      <c r="D807" s="159"/>
    </row>
    <row r="808" spans="4:4" x14ac:dyDescent="0.25">
      <c r="D808" s="159"/>
    </row>
    <row r="809" spans="4:4" x14ac:dyDescent="0.25">
      <c r="D809" s="159"/>
    </row>
    <row r="810" spans="4:4" x14ac:dyDescent="0.25">
      <c r="D810" s="159"/>
    </row>
    <row r="811" spans="4:4" x14ac:dyDescent="0.25">
      <c r="D811" s="159"/>
    </row>
    <row r="812" spans="4:4" x14ac:dyDescent="0.25">
      <c r="D812" s="159"/>
    </row>
    <row r="813" spans="4:4" x14ac:dyDescent="0.25">
      <c r="D813" s="159"/>
    </row>
    <row r="814" spans="4:4" x14ac:dyDescent="0.25">
      <c r="D814" s="159"/>
    </row>
    <row r="815" spans="4:4" x14ac:dyDescent="0.25">
      <c r="D815" s="159"/>
    </row>
    <row r="816" spans="4:4" x14ac:dyDescent="0.25">
      <c r="D816" s="159"/>
    </row>
    <row r="817" spans="4:4" x14ac:dyDescent="0.25">
      <c r="D817" s="159"/>
    </row>
    <row r="818" spans="4:4" x14ac:dyDescent="0.25">
      <c r="D818" s="159"/>
    </row>
    <row r="819" spans="4:4" x14ac:dyDescent="0.25">
      <c r="D819" s="159"/>
    </row>
    <row r="820" spans="4:4" x14ac:dyDescent="0.25">
      <c r="D820" s="159"/>
    </row>
    <row r="821" spans="4:4" x14ac:dyDescent="0.25">
      <c r="D821" s="159"/>
    </row>
    <row r="822" spans="4:4" x14ac:dyDescent="0.25">
      <c r="D822" s="159"/>
    </row>
    <row r="823" spans="4:4" x14ac:dyDescent="0.25">
      <c r="D823" s="159"/>
    </row>
    <row r="824" spans="4:4" x14ac:dyDescent="0.25">
      <c r="D824" s="159"/>
    </row>
    <row r="825" spans="4:4" x14ac:dyDescent="0.25">
      <c r="D825" s="159"/>
    </row>
    <row r="826" spans="4:4" x14ac:dyDescent="0.25">
      <c r="D826" s="159"/>
    </row>
    <row r="827" spans="4:4" x14ac:dyDescent="0.25">
      <c r="D827" s="159"/>
    </row>
    <row r="828" spans="4:4" x14ac:dyDescent="0.25">
      <c r="D828" s="159"/>
    </row>
    <row r="829" spans="4:4" x14ac:dyDescent="0.25">
      <c r="D829" s="159"/>
    </row>
    <row r="830" spans="4:4" x14ac:dyDescent="0.25">
      <c r="D830" s="159"/>
    </row>
    <row r="831" spans="4:4" x14ac:dyDescent="0.25">
      <c r="D831" s="159"/>
    </row>
    <row r="832" spans="4:4" x14ac:dyDescent="0.25">
      <c r="D832" s="159"/>
    </row>
    <row r="833" spans="4:4" x14ac:dyDescent="0.25">
      <c r="D833" s="159"/>
    </row>
    <row r="834" spans="4:4" x14ac:dyDescent="0.25">
      <c r="D834" s="159"/>
    </row>
    <row r="835" spans="4:4" x14ac:dyDescent="0.25">
      <c r="D835" s="159"/>
    </row>
    <row r="836" spans="4:4" x14ac:dyDescent="0.25">
      <c r="D836" s="159"/>
    </row>
    <row r="837" spans="4:4" x14ac:dyDescent="0.25">
      <c r="D837" s="159"/>
    </row>
    <row r="838" spans="4:4" x14ac:dyDescent="0.25">
      <c r="D838" s="159"/>
    </row>
    <row r="839" spans="4:4" x14ac:dyDescent="0.25">
      <c r="D839" s="159"/>
    </row>
    <row r="840" spans="4:4" x14ac:dyDescent="0.25">
      <c r="D840" s="159"/>
    </row>
    <row r="841" spans="4:4" x14ac:dyDescent="0.25">
      <c r="D841" s="159"/>
    </row>
    <row r="842" spans="4:4" x14ac:dyDescent="0.25">
      <c r="D842" s="159"/>
    </row>
    <row r="843" spans="4:4" x14ac:dyDescent="0.25">
      <c r="D843" s="159"/>
    </row>
    <row r="844" spans="4:4" x14ac:dyDescent="0.25">
      <c r="D844" s="159"/>
    </row>
    <row r="845" spans="4:4" x14ac:dyDescent="0.25">
      <c r="D845" s="159"/>
    </row>
    <row r="846" spans="4:4" x14ac:dyDescent="0.25">
      <c r="D846" s="159"/>
    </row>
    <row r="847" spans="4:4" x14ac:dyDescent="0.25">
      <c r="D847" s="159"/>
    </row>
    <row r="848" spans="4:4" x14ac:dyDescent="0.25">
      <c r="D848" s="159"/>
    </row>
    <row r="849" spans="4:4" x14ac:dyDescent="0.25">
      <c r="D849" s="159"/>
    </row>
    <row r="850" spans="4:4" x14ac:dyDescent="0.25">
      <c r="D850" s="159"/>
    </row>
    <row r="851" spans="4:4" x14ac:dyDescent="0.25">
      <c r="D851" s="159"/>
    </row>
    <row r="852" spans="4:4" x14ac:dyDescent="0.25">
      <c r="D852" s="159"/>
    </row>
    <row r="853" spans="4:4" x14ac:dyDescent="0.25">
      <c r="D853" s="159"/>
    </row>
    <row r="854" spans="4:4" x14ac:dyDescent="0.25">
      <c r="D854" s="159"/>
    </row>
    <row r="855" spans="4:4" x14ac:dyDescent="0.25">
      <c r="D855" s="159"/>
    </row>
    <row r="856" spans="4:4" x14ac:dyDescent="0.25">
      <c r="D856" s="159"/>
    </row>
    <row r="857" spans="4:4" x14ac:dyDescent="0.25">
      <c r="D857" s="159"/>
    </row>
    <row r="858" spans="4:4" x14ac:dyDescent="0.25">
      <c r="D858" s="159"/>
    </row>
    <row r="859" spans="4:4" x14ac:dyDescent="0.25">
      <c r="D859" s="159"/>
    </row>
    <row r="860" spans="4:4" x14ac:dyDescent="0.25">
      <c r="D860" s="159"/>
    </row>
    <row r="861" spans="4:4" x14ac:dyDescent="0.25">
      <c r="D861" s="159"/>
    </row>
    <row r="862" spans="4:4" x14ac:dyDescent="0.25">
      <c r="D862" s="159"/>
    </row>
    <row r="863" spans="4:4" x14ac:dyDescent="0.25">
      <c r="D863" s="159"/>
    </row>
    <row r="864" spans="4:4" x14ac:dyDescent="0.25">
      <c r="D864" s="159"/>
    </row>
    <row r="865" spans="4:4" x14ac:dyDescent="0.25">
      <c r="D865" s="159"/>
    </row>
    <row r="866" spans="4:4" x14ac:dyDescent="0.25">
      <c r="D866" s="159"/>
    </row>
    <row r="867" spans="4:4" x14ac:dyDescent="0.25">
      <c r="D867" s="159"/>
    </row>
    <row r="868" spans="4:4" x14ac:dyDescent="0.25">
      <c r="D868" s="159"/>
    </row>
    <row r="869" spans="4:4" x14ac:dyDescent="0.25">
      <c r="D869" s="159"/>
    </row>
    <row r="870" spans="4:4" x14ac:dyDescent="0.25">
      <c r="D870" s="159"/>
    </row>
    <row r="871" spans="4:4" x14ac:dyDescent="0.25">
      <c r="D871" s="159"/>
    </row>
    <row r="872" spans="4:4" x14ac:dyDescent="0.25">
      <c r="D872" s="159"/>
    </row>
    <row r="873" spans="4:4" x14ac:dyDescent="0.25">
      <c r="D873" s="159"/>
    </row>
    <row r="874" spans="4:4" x14ac:dyDescent="0.25">
      <c r="D874" s="159"/>
    </row>
    <row r="875" spans="4:4" x14ac:dyDescent="0.25">
      <c r="D875" s="159"/>
    </row>
    <row r="876" spans="4:4" x14ac:dyDescent="0.25">
      <c r="D876" s="159"/>
    </row>
    <row r="877" spans="4:4" x14ac:dyDescent="0.25">
      <c r="D877" s="159"/>
    </row>
    <row r="878" spans="4:4" x14ac:dyDescent="0.25">
      <c r="D878" s="159"/>
    </row>
    <row r="879" spans="4:4" x14ac:dyDescent="0.25">
      <c r="D879" s="159"/>
    </row>
    <row r="880" spans="4:4" x14ac:dyDescent="0.25">
      <c r="D880" s="159"/>
    </row>
    <row r="881" spans="4:4" x14ac:dyDescent="0.25">
      <c r="D881" s="159"/>
    </row>
    <row r="882" spans="4:4" x14ac:dyDescent="0.25">
      <c r="D882" s="159"/>
    </row>
    <row r="883" spans="4:4" x14ac:dyDescent="0.25">
      <c r="D883" s="159"/>
    </row>
    <row r="884" spans="4:4" x14ac:dyDescent="0.25">
      <c r="D884" s="159"/>
    </row>
    <row r="885" spans="4:4" x14ac:dyDescent="0.25">
      <c r="D885" s="159"/>
    </row>
    <row r="886" spans="4:4" x14ac:dyDescent="0.25">
      <c r="D886" s="159"/>
    </row>
    <row r="887" spans="4:4" x14ac:dyDescent="0.25">
      <c r="D887" s="159"/>
    </row>
    <row r="888" spans="4:4" x14ac:dyDescent="0.25">
      <c r="D888" s="159"/>
    </row>
    <row r="889" spans="4:4" x14ac:dyDescent="0.25">
      <c r="D889" s="159"/>
    </row>
    <row r="890" spans="4:4" x14ac:dyDescent="0.25">
      <c r="D890" s="159"/>
    </row>
    <row r="891" spans="4:4" x14ac:dyDescent="0.25">
      <c r="D891" s="159"/>
    </row>
    <row r="892" spans="4:4" x14ac:dyDescent="0.25">
      <c r="D892" s="159"/>
    </row>
    <row r="893" spans="4:4" x14ac:dyDescent="0.25">
      <c r="D893" s="159"/>
    </row>
    <row r="894" spans="4:4" x14ac:dyDescent="0.25">
      <c r="D894" s="159"/>
    </row>
    <row r="895" spans="4:4" x14ac:dyDescent="0.25">
      <c r="D895" s="159"/>
    </row>
    <row r="896" spans="4:4" x14ac:dyDescent="0.25">
      <c r="D896" s="159"/>
    </row>
    <row r="897" spans="4:4" x14ac:dyDescent="0.25">
      <c r="D897" s="159"/>
    </row>
    <row r="898" spans="4:4" x14ac:dyDescent="0.25">
      <c r="D898" s="159"/>
    </row>
    <row r="899" spans="4:4" x14ac:dyDescent="0.25">
      <c r="D899" s="159"/>
    </row>
    <row r="900" spans="4:4" x14ac:dyDescent="0.25">
      <c r="D900" s="159"/>
    </row>
    <row r="901" spans="4:4" x14ac:dyDescent="0.25">
      <c r="D901" s="159"/>
    </row>
    <row r="902" spans="4:4" x14ac:dyDescent="0.25">
      <c r="D902" s="159"/>
    </row>
    <row r="903" spans="4:4" x14ac:dyDescent="0.25">
      <c r="D903" s="159"/>
    </row>
    <row r="904" spans="4:4" x14ac:dyDescent="0.25">
      <c r="D904" s="159"/>
    </row>
    <row r="905" spans="4:4" x14ac:dyDescent="0.25">
      <c r="D905" s="159"/>
    </row>
    <row r="906" spans="4:4" x14ac:dyDescent="0.25">
      <c r="D906" s="159"/>
    </row>
    <row r="907" spans="4:4" x14ac:dyDescent="0.25">
      <c r="D907" s="159"/>
    </row>
    <row r="908" spans="4:4" x14ac:dyDescent="0.25">
      <c r="D908" s="159"/>
    </row>
    <row r="909" spans="4:4" x14ac:dyDescent="0.25">
      <c r="D909" s="159"/>
    </row>
    <row r="910" spans="4:4" x14ac:dyDescent="0.25">
      <c r="D910" s="159"/>
    </row>
    <row r="911" spans="4:4" x14ac:dyDescent="0.25">
      <c r="D911" s="159"/>
    </row>
    <row r="912" spans="4:4" x14ac:dyDescent="0.25">
      <c r="D912" s="159"/>
    </row>
    <row r="913" spans="4:4" x14ac:dyDescent="0.25">
      <c r="D913" s="159"/>
    </row>
    <row r="914" spans="4:4" x14ac:dyDescent="0.25">
      <c r="D914" s="159"/>
    </row>
    <row r="915" spans="4:4" x14ac:dyDescent="0.25">
      <c r="D915" s="159"/>
    </row>
    <row r="916" spans="4:4" x14ac:dyDescent="0.25">
      <c r="D916" s="159"/>
    </row>
    <row r="917" spans="4:4" x14ac:dyDescent="0.25">
      <c r="D917" s="159"/>
    </row>
    <row r="918" spans="4:4" x14ac:dyDescent="0.25">
      <c r="D918" s="159"/>
    </row>
    <row r="919" spans="4:4" x14ac:dyDescent="0.25">
      <c r="D919" s="159"/>
    </row>
    <row r="920" spans="4:4" x14ac:dyDescent="0.25">
      <c r="D920" s="159"/>
    </row>
    <row r="921" spans="4:4" x14ac:dyDescent="0.25">
      <c r="D921" s="159"/>
    </row>
    <row r="922" spans="4:4" x14ac:dyDescent="0.25">
      <c r="D922" s="159"/>
    </row>
    <row r="923" spans="4:4" x14ac:dyDescent="0.25">
      <c r="D923" s="159"/>
    </row>
    <row r="924" spans="4:4" x14ac:dyDescent="0.25">
      <c r="D924" s="159"/>
    </row>
    <row r="925" spans="4:4" x14ac:dyDescent="0.25">
      <c r="D925" s="159"/>
    </row>
    <row r="926" spans="4:4" x14ac:dyDescent="0.25">
      <c r="D926" s="159"/>
    </row>
    <row r="927" spans="4:4" x14ac:dyDescent="0.25">
      <c r="D927" s="159"/>
    </row>
    <row r="928" spans="4:4" x14ac:dyDescent="0.25">
      <c r="D928" s="159"/>
    </row>
    <row r="929" spans="4:4" x14ac:dyDescent="0.25">
      <c r="D929" s="159"/>
    </row>
    <row r="930" spans="4:4" x14ac:dyDescent="0.25">
      <c r="D930" s="159"/>
    </row>
    <row r="931" spans="4:4" x14ac:dyDescent="0.25">
      <c r="D931" s="159"/>
    </row>
    <row r="932" spans="4:4" x14ac:dyDescent="0.25">
      <c r="D932" s="159"/>
    </row>
    <row r="933" spans="4:4" x14ac:dyDescent="0.25">
      <c r="D933" s="159"/>
    </row>
    <row r="934" spans="4:4" x14ac:dyDescent="0.25">
      <c r="D934" s="159"/>
    </row>
    <row r="935" spans="4:4" x14ac:dyDescent="0.25">
      <c r="D935" s="159"/>
    </row>
    <row r="936" spans="4:4" x14ac:dyDescent="0.25">
      <c r="D936" s="159"/>
    </row>
    <row r="937" spans="4:4" x14ac:dyDescent="0.25">
      <c r="D937" s="159"/>
    </row>
    <row r="938" spans="4:4" x14ac:dyDescent="0.25">
      <c r="D938" s="159"/>
    </row>
    <row r="939" spans="4:4" x14ac:dyDescent="0.25">
      <c r="D939" s="159"/>
    </row>
    <row r="940" spans="4:4" x14ac:dyDescent="0.25">
      <c r="D940" s="159"/>
    </row>
    <row r="941" spans="4:4" x14ac:dyDescent="0.25">
      <c r="D941" s="159"/>
    </row>
    <row r="942" spans="4:4" x14ac:dyDescent="0.25">
      <c r="D942" s="159"/>
    </row>
    <row r="943" spans="4:4" x14ac:dyDescent="0.25">
      <c r="D943" s="159"/>
    </row>
    <row r="944" spans="4:4" x14ac:dyDescent="0.25">
      <c r="D944" s="159"/>
    </row>
    <row r="945" spans="4:4" x14ac:dyDescent="0.25">
      <c r="D945" s="159"/>
    </row>
    <row r="946" spans="4:4" x14ac:dyDescent="0.25">
      <c r="D946" s="159"/>
    </row>
    <row r="947" spans="4:4" x14ac:dyDescent="0.25">
      <c r="D947" s="159"/>
    </row>
    <row r="948" spans="4:4" x14ac:dyDescent="0.25">
      <c r="D948" s="159"/>
    </row>
    <row r="949" spans="4:4" x14ac:dyDescent="0.25">
      <c r="D949" s="159"/>
    </row>
    <row r="950" spans="4:4" x14ac:dyDescent="0.25">
      <c r="D950" s="159"/>
    </row>
    <row r="951" spans="4:4" x14ac:dyDescent="0.25">
      <c r="D951" s="159"/>
    </row>
    <row r="952" spans="4:4" x14ac:dyDescent="0.25">
      <c r="D952" s="159"/>
    </row>
    <row r="953" spans="4:4" x14ac:dyDescent="0.25">
      <c r="D953" s="159"/>
    </row>
    <row r="954" spans="4:4" x14ac:dyDescent="0.25">
      <c r="D954" s="159"/>
    </row>
    <row r="955" spans="4:4" x14ac:dyDescent="0.25">
      <c r="D955" s="159"/>
    </row>
    <row r="956" spans="4:4" x14ac:dyDescent="0.25">
      <c r="D956" s="159"/>
    </row>
    <row r="957" spans="4:4" x14ac:dyDescent="0.25">
      <c r="D957" s="159"/>
    </row>
    <row r="958" spans="4:4" x14ac:dyDescent="0.25">
      <c r="D958" s="159"/>
    </row>
    <row r="959" spans="4:4" x14ac:dyDescent="0.25">
      <c r="D959" s="159"/>
    </row>
    <row r="960" spans="4:4" x14ac:dyDescent="0.25">
      <c r="D960" s="159"/>
    </row>
    <row r="961" spans="4:4" x14ac:dyDescent="0.25">
      <c r="D961" s="159"/>
    </row>
    <row r="962" spans="4:4" x14ac:dyDescent="0.25">
      <c r="D962" s="159"/>
    </row>
    <row r="963" spans="4:4" x14ac:dyDescent="0.25">
      <c r="D963" s="159"/>
    </row>
    <row r="964" spans="4:4" x14ac:dyDescent="0.25">
      <c r="D964" s="159"/>
    </row>
    <row r="965" spans="4:4" x14ac:dyDescent="0.25">
      <c r="D965" s="159"/>
    </row>
    <row r="966" spans="4:4" x14ac:dyDescent="0.25">
      <c r="D966" s="159"/>
    </row>
    <row r="967" spans="4:4" x14ac:dyDescent="0.25">
      <c r="D967" s="159"/>
    </row>
    <row r="968" spans="4:4" x14ac:dyDescent="0.25">
      <c r="D968" s="159"/>
    </row>
    <row r="969" spans="4:4" x14ac:dyDescent="0.25">
      <c r="D969" s="159"/>
    </row>
    <row r="970" spans="4:4" x14ac:dyDescent="0.25">
      <c r="D970" s="159"/>
    </row>
    <row r="971" spans="4:4" x14ac:dyDescent="0.25">
      <c r="D971" s="159"/>
    </row>
    <row r="972" spans="4:4" x14ac:dyDescent="0.25">
      <c r="D972" s="159"/>
    </row>
    <row r="973" spans="4:4" x14ac:dyDescent="0.25">
      <c r="D973" s="159"/>
    </row>
    <row r="974" spans="4:4" x14ac:dyDescent="0.25">
      <c r="D974" s="159"/>
    </row>
    <row r="975" spans="4:4" x14ac:dyDescent="0.25">
      <c r="D975" s="159"/>
    </row>
    <row r="976" spans="4:4" x14ac:dyDescent="0.25">
      <c r="D976" s="159"/>
    </row>
    <row r="977" spans="4:4" x14ac:dyDescent="0.25">
      <c r="D977" s="159"/>
    </row>
    <row r="978" spans="4:4" x14ac:dyDescent="0.25">
      <c r="D978" s="159"/>
    </row>
    <row r="979" spans="4:4" x14ac:dyDescent="0.25">
      <c r="D979" s="159"/>
    </row>
    <row r="980" spans="4:4" x14ac:dyDescent="0.25">
      <c r="D980" s="159"/>
    </row>
    <row r="981" spans="4:4" x14ac:dyDescent="0.25">
      <c r="D981" s="159"/>
    </row>
    <row r="982" spans="4:4" x14ac:dyDescent="0.25">
      <c r="D982" s="159"/>
    </row>
    <row r="983" spans="4:4" x14ac:dyDescent="0.25">
      <c r="D983" s="159"/>
    </row>
    <row r="984" spans="4:4" x14ac:dyDescent="0.25">
      <c r="D984" s="159"/>
    </row>
    <row r="985" spans="4:4" x14ac:dyDescent="0.25">
      <c r="D985" s="159"/>
    </row>
    <row r="986" spans="4:4" x14ac:dyDescent="0.25">
      <c r="D986" s="159"/>
    </row>
    <row r="987" spans="4:4" x14ac:dyDescent="0.25">
      <c r="D987" s="159"/>
    </row>
    <row r="988" spans="4:4" x14ac:dyDescent="0.25">
      <c r="D988" s="159"/>
    </row>
    <row r="989" spans="4:4" x14ac:dyDescent="0.25">
      <c r="D989" s="159"/>
    </row>
    <row r="990" spans="4:4" x14ac:dyDescent="0.25">
      <c r="D990" s="159"/>
    </row>
    <row r="991" spans="4:4" x14ac:dyDescent="0.25">
      <c r="D991" s="159"/>
    </row>
    <row r="992" spans="4:4" x14ac:dyDescent="0.25">
      <c r="D992" s="159"/>
    </row>
    <row r="993" spans="4:4" x14ac:dyDescent="0.25">
      <c r="D993" s="159"/>
    </row>
    <row r="994" spans="4:4" x14ac:dyDescent="0.25">
      <c r="D994" s="159"/>
    </row>
    <row r="995" spans="4:4" x14ac:dyDescent="0.25">
      <c r="D995" s="159"/>
    </row>
    <row r="996" spans="4:4" x14ac:dyDescent="0.25">
      <c r="D996" s="159"/>
    </row>
    <row r="997" spans="4:4" x14ac:dyDescent="0.25">
      <c r="D997" s="159"/>
    </row>
    <row r="998" spans="4:4" x14ac:dyDescent="0.25">
      <c r="D998" s="159"/>
    </row>
    <row r="999" spans="4:4" x14ac:dyDescent="0.25">
      <c r="D999" s="159"/>
    </row>
    <row r="1000" spans="4:4" x14ac:dyDescent="0.25">
      <c r="D1000" s="159"/>
    </row>
    <row r="1001" spans="4:4" x14ac:dyDescent="0.25">
      <c r="D1001" s="159"/>
    </row>
    <row r="1002" spans="4:4" x14ac:dyDescent="0.25">
      <c r="D1002" s="159"/>
    </row>
    <row r="1003" spans="4:4" x14ac:dyDescent="0.25">
      <c r="D1003" s="159"/>
    </row>
    <row r="1004" spans="4:4" x14ac:dyDescent="0.25">
      <c r="D1004" s="159"/>
    </row>
    <row r="1005" spans="4:4" x14ac:dyDescent="0.25">
      <c r="D1005" s="159"/>
    </row>
    <row r="1006" spans="4:4" x14ac:dyDescent="0.25">
      <c r="D1006" s="159"/>
    </row>
    <row r="1007" spans="4:4" x14ac:dyDescent="0.25">
      <c r="D1007" s="159"/>
    </row>
    <row r="1008" spans="4:4" x14ac:dyDescent="0.25">
      <c r="D1008" s="159"/>
    </row>
    <row r="1009" spans="4:4" x14ac:dyDescent="0.25">
      <c r="D1009" s="159"/>
    </row>
    <row r="1010" spans="4:4" x14ac:dyDescent="0.25">
      <c r="D1010" s="159"/>
    </row>
    <row r="1011" spans="4:4" x14ac:dyDescent="0.25">
      <c r="D1011" s="159"/>
    </row>
    <row r="1012" spans="4:4" x14ac:dyDescent="0.25">
      <c r="D1012" s="159"/>
    </row>
    <row r="1013" spans="4:4" x14ac:dyDescent="0.25">
      <c r="D1013" s="159"/>
    </row>
    <row r="1014" spans="4:4" x14ac:dyDescent="0.25">
      <c r="D1014" s="159"/>
    </row>
    <row r="1015" spans="4:4" x14ac:dyDescent="0.25">
      <c r="D1015" s="159"/>
    </row>
    <row r="1016" spans="4:4" x14ac:dyDescent="0.25">
      <c r="D1016" s="159"/>
    </row>
    <row r="1017" spans="4:4" x14ac:dyDescent="0.25">
      <c r="D1017" s="159"/>
    </row>
    <row r="1018" spans="4:4" x14ac:dyDescent="0.25">
      <c r="D1018" s="159"/>
    </row>
    <row r="1019" spans="4:4" x14ac:dyDescent="0.25">
      <c r="D1019" s="159"/>
    </row>
    <row r="1020" spans="4:4" x14ac:dyDescent="0.25">
      <c r="D1020" s="159"/>
    </row>
    <row r="1021" spans="4:4" x14ac:dyDescent="0.25">
      <c r="D1021" s="159"/>
    </row>
    <row r="1022" spans="4:4" x14ac:dyDescent="0.25">
      <c r="D1022" s="159"/>
    </row>
    <row r="1023" spans="4:4" x14ac:dyDescent="0.25">
      <c r="D1023" s="159"/>
    </row>
    <row r="1024" spans="4:4" x14ac:dyDescent="0.25">
      <c r="D1024" s="159"/>
    </row>
    <row r="1025" spans="4:4" x14ac:dyDescent="0.25">
      <c r="D1025" s="159"/>
    </row>
    <row r="1026" spans="4:4" x14ac:dyDescent="0.25">
      <c r="D1026" s="159"/>
    </row>
    <row r="1027" spans="4:4" x14ac:dyDescent="0.25">
      <c r="D1027" s="159"/>
    </row>
    <row r="1028" spans="4:4" x14ac:dyDescent="0.25">
      <c r="D1028" s="159"/>
    </row>
    <row r="1029" spans="4:4" x14ac:dyDescent="0.25">
      <c r="D1029" s="159"/>
    </row>
    <row r="1030" spans="4:4" x14ac:dyDescent="0.25">
      <c r="D1030" s="159"/>
    </row>
    <row r="1031" spans="4:4" x14ac:dyDescent="0.25">
      <c r="D1031" s="159"/>
    </row>
    <row r="1032" spans="4:4" x14ac:dyDescent="0.25">
      <c r="D1032" s="159"/>
    </row>
    <row r="1033" spans="4:4" x14ac:dyDescent="0.25">
      <c r="D1033" s="159"/>
    </row>
    <row r="1034" spans="4:4" x14ac:dyDescent="0.25">
      <c r="D1034" s="159"/>
    </row>
    <row r="1035" spans="4:4" x14ac:dyDescent="0.25">
      <c r="D1035" s="159"/>
    </row>
    <row r="1036" spans="4:4" x14ac:dyDescent="0.25">
      <c r="D1036" s="159"/>
    </row>
    <row r="1037" spans="4:4" x14ac:dyDescent="0.25">
      <c r="D1037" s="159"/>
    </row>
    <row r="1038" spans="4:4" x14ac:dyDescent="0.25">
      <c r="D1038" s="159"/>
    </row>
    <row r="1039" spans="4:4" x14ac:dyDescent="0.25">
      <c r="D1039" s="159"/>
    </row>
    <row r="1040" spans="4:4" x14ac:dyDescent="0.25">
      <c r="D1040" s="159"/>
    </row>
    <row r="1041" spans="4:4" x14ac:dyDescent="0.25">
      <c r="D1041" s="159"/>
    </row>
    <row r="1042" spans="4:4" x14ac:dyDescent="0.25">
      <c r="D1042" s="159"/>
    </row>
    <row r="1043" spans="4:4" x14ac:dyDescent="0.25">
      <c r="D1043" s="159"/>
    </row>
    <row r="1044" spans="4:4" x14ac:dyDescent="0.25">
      <c r="D1044" s="159"/>
    </row>
    <row r="1045" spans="4:4" x14ac:dyDescent="0.25">
      <c r="D1045" s="159"/>
    </row>
    <row r="1046" spans="4:4" x14ac:dyDescent="0.25">
      <c r="D1046" s="159"/>
    </row>
    <row r="1047" spans="4:4" x14ac:dyDescent="0.25">
      <c r="D1047" s="159"/>
    </row>
    <row r="1048" spans="4:4" x14ac:dyDescent="0.25">
      <c r="D1048" s="159"/>
    </row>
    <row r="1049" spans="4:4" x14ac:dyDescent="0.25">
      <c r="D1049" s="159"/>
    </row>
    <row r="1050" spans="4:4" x14ac:dyDescent="0.25">
      <c r="D1050" s="159"/>
    </row>
    <row r="1051" spans="4:4" x14ac:dyDescent="0.25">
      <c r="D1051" s="159"/>
    </row>
    <row r="1052" spans="4:4" x14ac:dyDescent="0.25">
      <c r="D1052" s="159"/>
    </row>
    <row r="1053" spans="4:4" x14ac:dyDescent="0.25">
      <c r="D1053" s="159"/>
    </row>
    <row r="1054" spans="4:4" x14ac:dyDescent="0.25">
      <c r="D1054" s="159"/>
    </row>
    <row r="1055" spans="4:4" x14ac:dyDescent="0.25">
      <c r="D1055" s="159"/>
    </row>
    <row r="1056" spans="4:4" x14ac:dyDescent="0.25">
      <c r="D1056" s="159"/>
    </row>
    <row r="1057" spans="4:4" x14ac:dyDescent="0.25">
      <c r="D1057" s="159"/>
    </row>
    <row r="1058" spans="4:4" x14ac:dyDescent="0.25">
      <c r="D1058" s="159"/>
    </row>
    <row r="1059" spans="4:4" x14ac:dyDescent="0.25">
      <c r="D1059" s="159"/>
    </row>
    <row r="1060" spans="4:4" x14ac:dyDescent="0.25">
      <c r="D1060" s="159"/>
    </row>
    <row r="1061" spans="4:4" x14ac:dyDescent="0.25">
      <c r="D1061" s="159"/>
    </row>
    <row r="1062" spans="4:4" x14ac:dyDescent="0.25">
      <c r="D1062" s="159"/>
    </row>
    <row r="1063" spans="4:4" x14ac:dyDescent="0.25">
      <c r="D1063" s="159"/>
    </row>
    <row r="1064" spans="4:4" x14ac:dyDescent="0.25">
      <c r="D1064" s="159"/>
    </row>
    <row r="1065" spans="4:4" x14ac:dyDescent="0.25">
      <c r="D1065" s="159"/>
    </row>
    <row r="1066" spans="4:4" x14ac:dyDescent="0.25">
      <c r="D1066" s="159"/>
    </row>
    <row r="1067" spans="4:4" x14ac:dyDescent="0.25">
      <c r="D1067" s="159"/>
    </row>
    <row r="1068" spans="4:4" x14ac:dyDescent="0.25">
      <c r="D1068" s="159"/>
    </row>
    <row r="1069" spans="4:4" x14ac:dyDescent="0.25">
      <c r="D1069" s="159"/>
    </row>
    <row r="1070" spans="4:4" x14ac:dyDescent="0.25">
      <c r="D1070" s="159"/>
    </row>
    <row r="1071" spans="4:4" x14ac:dyDescent="0.25">
      <c r="D1071" s="159"/>
    </row>
    <row r="1072" spans="4:4" x14ac:dyDescent="0.25">
      <c r="D1072" s="159"/>
    </row>
    <row r="1073" spans="4:4" x14ac:dyDescent="0.25">
      <c r="D1073" s="159"/>
    </row>
    <row r="1074" spans="4:4" x14ac:dyDescent="0.25">
      <c r="D1074" s="159"/>
    </row>
    <row r="1075" spans="4:4" x14ac:dyDescent="0.25">
      <c r="D1075" s="159"/>
    </row>
    <row r="1076" spans="4:4" x14ac:dyDescent="0.25">
      <c r="D1076" s="159"/>
    </row>
    <row r="1077" spans="4:4" x14ac:dyDescent="0.25">
      <c r="D1077" s="159"/>
    </row>
    <row r="1078" spans="4:4" x14ac:dyDescent="0.25">
      <c r="D1078" s="159"/>
    </row>
    <row r="1079" spans="4:4" x14ac:dyDescent="0.25">
      <c r="D1079" s="159"/>
    </row>
    <row r="1080" spans="4:4" x14ac:dyDescent="0.25">
      <c r="D1080" s="159"/>
    </row>
    <row r="1081" spans="4:4" x14ac:dyDescent="0.25">
      <c r="D1081" s="159"/>
    </row>
    <row r="1082" spans="4:4" x14ac:dyDescent="0.25">
      <c r="D1082" s="159"/>
    </row>
    <row r="1083" spans="4:4" x14ac:dyDescent="0.25">
      <c r="D1083" s="159"/>
    </row>
    <row r="1084" spans="4:4" x14ac:dyDescent="0.25">
      <c r="D1084" s="159"/>
    </row>
    <row r="1085" spans="4:4" x14ac:dyDescent="0.25">
      <c r="D1085" s="159"/>
    </row>
    <row r="1086" spans="4:4" x14ac:dyDescent="0.25">
      <c r="D1086" s="159"/>
    </row>
    <row r="1087" spans="4:4" x14ac:dyDescent="0.25">
      <c r="D1087" s="159"/>
    </row>
    <row r="1088" spans="4:4" x14ac:dyDescent="0.25">
      <c r="D1088" s="159"/>
    </row>
    <row r="1089" spans="4:4" x14ac:dyDescent="0.25">
      <c r="D1089" s="159"/>
    </row>
    <row r="1090" spans="4:4" x14ac:dyDescent="0.25">
      <c r="D1090" s="159"/>
    </row>
    <row r="1091" spans="4:4" x14ac:dyDescent="0.25">
      <c r="D1091" s="159"/>
    </row>
    <row r="1092" spans="4:4" x14ac:dyDescent="0.25">
      <c r="D1092" s="159"/>
    </row>
    <row r="1093" spans="4:4" x14ac:dyDescent="0.25">
      <c r="D1093" s="159"/>
    </row>
    <row r="1094" spans="4:4" x14ac:dyDescent="0.25">
      <c r="D1094" s="159"/>
    </row>
    <row r="1095" spans="4:4" x14ac:dyDescent="0.25">
      <c r="D1095" s="159"/>
    </row>
    <row r="1096" spans="4:4" x14ac:dyDescent="0.25">
      <c r="D1096" s="159"/>
    </row>
    <row r="1097" spans="4:4" x14ac:dyDescent="0.25">
      <c r="D1097" s="159"/>
    </row>
    <row r="1098" spans="4:4" x14ac:dyDescent="0.25">
      <c r="D1098" s="159"/>
    </row>
    <row r="1099" spans="4:4" x14ac:dyDescent="0.25">
      <c r="D1099" s="159"/>
    </row>
    <row r="1100" spans="4:4" x14ac:dyDescent="0.25">
      <c r="D1100" s="159"/>
    </row>
    <row r="1101" spans="4:4" x14ac:dyDescent="0.25">
      <c r="D1101" s="159"/>
    </row>
    <row r="1102" spans="4:4" x14ac:dyDescent="0.25">
      <c r="D1102" s="159"/>
    </row>
    <row r="1103" spans="4:4" x14ac:dyDescent="0.25">
      <c r="D1103" s="159"/>
    </row>
    <row r="1104" spans="4:4" x14ac:dyDescent="0.25">
      <c r="D1104" s="159"/>
    </row>
    <row r="1105" spans="4:4" x14ac:dyDescent="0.25">
      <c r="D1105" s="159"/>
    </row>
    <row r="1106" spans="4:4" x14ac:dyDescent="0.25">
      <c r="D1106" s="159"/>
    </row>
    <row r="1107" spans="4:4" x14ac:dyDescent="0.25">
      <c r="D1107" s="159"/>
    </row>
    <row r="1108" spans="4:4" x14ac:dyDescent="0.25">
      <c r="D1108" s="159"/>
    </row>
    <row r="1109" spans="4:4" x14ac:dyDescent="0.25">
      <c r="D1109" s="159"/>
    </row>
    <row r="1110" spans="4:4" x14ac:dyDescent="0.25">
      <c r="D1110" s="159"/>
    </row>
    <row r="1111" spans="4:4" x14ac:dyDescent="0.25">
      <c r="D1111" s="159"/>
    </row>
    <row r="1112" spans="4:4" x14ac:dyDescent="0.25">
      <c r="D1112" s="159"/>
    </row>
    <row r="1113" spans="4:4" x14ac:dyDescent="0.25">
      <c r="D1113" s="159"/>
    </row>
    <row r="1114" spans="4:4" x14ac:dyDescent="0.25">
      <c r="D1114" s="159"/>
    </row>
    <row r="1115" spans="4:4" x14ac:dyDescent="0.25">
      <c r="D1115" s="159"/>
    </row>
    <row r="1116" spans="4:4" x14ac:dyDescent="0.25">
      <c r="D1116" s="159"/>
    </row>
    <row r="1117" spans="4:4" x14ac:dyDescent="0.25">
      <c r="D1117" s="159"/>
    </row>
    <row r="1118" spans="4:4" x14ac:dyDescent="0.25">
      <c r="D1118" s="159"/>
    </row>
    <row r="1119" spans="4:4" x14ac:dyDescent="0.25">
      <c r="D1119" s="159"/>
    </row>
    <row r="1120" spans="4:4" x14ac:dyDescent="0.25">
      <c r="D1120" s="159"/>
    </row>
    <row r="1121" spans="4:4" x14ac:dyDescent="0.25">
      <c r="D1121" s="159"/>
    </row>
    <row r="1122" spans="4:4" x14ac:dyDescent="0.25">
      <c r="D1122" s="159"/>
    </row>
    <row r="1123" spans="4:4" x14ac:dyDescent="0.25">
      <c r="D1123" s="159"/>
    </row>
    <row r="1124" spans="4:4" x14ac:dyDescent="0.25">
      <c r="D1124" s="159"/>
    </row>
    <row r="1125" spans="4:4" x14ac:dyDescent="0.25">
      <c r="D1125" s="159"/>
    </row>
    <row r="1126" spans="4:4" x14ac:dyDescent="0.25">
      <c r="D1126" s="159"/>
    </row>
    <row r="1127" spans="4:4" x14ac:dyDescent="0.25">
      <c r="D1127" s="159"/>
    </row>
    <row r="1128" spans="4:4" x14ac:dyDescent="0.25">
      <c r="D1128" s="159"/>
    </row>
    <row r="1129" spans="4:4" x14ac:dyDescent="0.25">
      <c r="D1129" s="159"/>
    </row>
    <row r="1130" spans="4:4" x14ac:dyDescent="0.25">
      <c r="D1130" s="159"/>
    </row>
    <row r="1131" spans="4:4" x14ac:dyDescent="0.25">
      <c r="D1131" s="159"/>
    </row>
    <row r="1132" spans="4:4" x14ac:dyDescent="0.25">
      <c r="D1132" s="159"/>
    </row>
    <row r="1133" spans="4:4" x14ac:dyDescent="0.25">
      <c r="D1133" s="159"/>
    </row>
    <row r="1134" spans="4:4" x14ac:dyDescent="0.25">
      <c r="D1134" s="159"/>
    </row>
    <row r="1135" spans="4:4" x14ac:dyDescent="0.25">
      <c r="D1135" s="159"/>
    </row>
    <row r="1136" spans="4:4" x14ac:dyDescent="0.25">
      <c r="D1136" s="159"/>
    </row>
    <row r="1137" spans="4:4" x14ac:dyDescent="0.25">
      <c r="D1137" s="159"/>
    </row>
    <row r="1138" spans="4:4" x14ac:dyDescent="0.25">
      <c r="D1138" s="159"/>
    </row>
    <row r="1139" spans="4:4" x14ac:dyDescent="0.25">
      <c r="D1139" s="159"/>
    </row>
    <row r="1140" spans="4:4" x14ac:dyDescent="0.25">
      <c r="D1140" s="159"/>
    </row>
    <row r="1141" spans="4:4" x14ac:dyDescent="0.25">
      <c r="D1141" s="159"/>
    </row>
    <row r="1142" spans="4:4" x14ac:dyDescent="0.25">
      <c r="D1142" s="159"/>
    </row>
    <row r="1143" spans="4:4" x14ac:dyDescent="0.25">
      <c r="D1143" s="159"/>
    </row>
    <row r="1144" spans="4:4" x14ac:dyDescent="0.25">
      <c r="D1144" s="159"/>
    </row>
    <row r="1145" spans="4:4" x14ac:dyDescent="0.25">
      <c r="D1145" s="159"/>
    </row>
    <row r="1146" spans="4:4" x14ac:dyDescent="0.25">
      <c r="D1146" s="159"/>
    </row>
    <row r="1147" spans="4:4" x14ac:dyDescent="0.25">
      <c r="D1147" s="159"/>
    </row>
    <row r="1148" spans="4:4" x14ac:dyDescent="0.25">
      <c r="D1148" s="159"/>
    </row>
    <row r="1149" spans="4:4" x14ac:dyDescent="0.25">
      <c r="D1149" s="159"/>
    </row>
    <row r="1150" spans="4:4" x14ac:dyDescent="0.25">
      <c r="D1150" s="159"/>
    </row>
    <row r="1151" spans="4:4" x14ac:dyDescent="0.25">
      <c r="D1151" s="159"/>
    </row>
    <row r="1152" spans="4:4" x14ac:dyDescent="0.25">
      <c r="D1152" s="159"/>
    </row>
    <row r="1153" spans="4:4" x14ac:dyDescent="0.25">
      <c r="D1153" s="159"/>
    </row>
    <row r="1154" spans="4:4" x14ac:dyDescent="0.25">
      <c r="D1154" s="159"/>
    </row>
    <row r="1155" spans="4:4" x14ac:dyDescent="0.25">
      <c r="D1155" s="159"/>
    </row>
    <row r="1156" spans="4:4" x14ac:dyDescent="0.25">
      <c r="D1156" s="159"/>
    </row>
    <row r="1157" spans="4:4" x14ac:dyDescent="0.25">
      <c r="D1157" s="159"/>
    </row>
    <row r="1158" spans="4:4" x14ac:dyDescent="0.25">
      <c r="D1158" s="159"/>
    </row>
    <row r="1159" spans="4:4" x14ac:dyDescent="0.25">
      <c r="D1159" s="159"/>
    </row>
    <row r="1160" spans="4:4" x14ac:dyDescent="0.25">
      <c r="D1160" s="159"/>
    </row>
    <row r="1161" spans="4:4" x14ac:dyDescent="0.25">
      <c r="D1161" s="159"/>
    </row>
    <row r="1162" spans="4:4" x14ac:dyDescent="0.25">
      <c r="D1162" s="159"/>
    </row>
    <row r="1163" spans="4:4" x14ac:dyDescent="0.25">
      <c r="D1163" s="159"/>
    </row>
    <row r="1164" spans="4:4" x14ac:dyDescent="0.25">
      <c r="D1164" s="159"/>
    </row>
    <row r="1165" spans="4:4" x14ac:dyDescent="0.25">
      <c r="D1165" s="159"/>
    </row>
    <row r="1166" spans="4:4" x14ac:dyDescent="0.25">
      <c r="D1166" s="159"/>
    </row>
    <row r="1167" spans="4:4" x14ac:dyDescent="0.25">
      <c r="D1167" s="159"/>
    </row>
    <row r="1168" spans="4:4" x14ac:dyDescent="0.25">
      <c r="D1168" s="159"/>
    </row>
    <row r="1169" spans="4:4" x14ac:dyDescent="0.25">
      <c r="D1169" s="159"/>
    </row>
    <row r="1170" spans="4:4" x14ac:dyDescent="0.25">
      <c r="D1170" s="159"/>
    </row>
    <row r="1171" spans="4:4" x14ac:dyDescent="0.25">
      <c r="D1171" s="159"/>
    </row>
    <row r="1172" spans="4:4" x14ac:dyDescent="0.25">
      <c r="D1172" s="159"/>
    </row>
    <row r="1173" spans="4:4" x14ac:dyDescent="0.25">
      <c r="D1173" s="159"/>
    </row>
    <row r="1174" spans="4:4" x14ac:dyDescent="0.25">
      <c r="D1174" s="159"/>
    </row>
    <row r="1175" spans="4:4" x14ac:dyDescent="0.25">
      <c r="D1175" s="159"/>
    </row>
    <row r="1176" spans="4:4" x14ac:dyDescent="0.25">
      <c r="D1176" s="159"/>
    </row>
    <row r="1177" spans="4:4" x14ac:dyDescent="0.25">
      <c r="D1177" s="159"/>
    </row>
    <row r="1178" spans="4:4" x14ac:dyDescent="0.25">
      <c r="D1178" s="159"/>
    </row>
    <row r="1179" spans="4:4" x14ac:dyDescent="0.25">
      <c r="D1179" s="159"/>
    </row>
    <row r="1180" spans="4:4" x14ac:dyDescent="0.25">
      <c r="D1180" s="159"/>
    </row>
    <row r="1181" spans="4:4" x14ac:dyDescent="0.25">
      <c r="D1181" s="159"/>
    </row>
    <row r="1182" spans="4:4" x14ac:dyDescent="0.25">
      <c r="D1182" s="159"/>
    </row>
    <row r="1183" spans="4:4" x14ac:dyDescent="0.25">
      <c r="D1183" s="159"/>
    </row>
    <row r="1184" spans="4:4" x14ac:dyDescent="0.25">
      <c r="D1184" s="159"/>
    </row>
    <row r="1185" spans="4:4" x14ac:dyDescent="0.25">
      <c r="D1185" s="159"/>
    </row>
    <row r="1186" spans="4:4" x14ac:dyDescent="0.25">
      <c r="D1186" s="159"/>
    </row>
    <row r="1187" spans="4:4" x14ac:dyDescent="0.25">
      <c r="D1187" s="159"/>
    </row>
    <row r="1188" spans="4:4" x14ac:dyDescent="0.25">
      <c r="D1188" s="159"/>
    </row>
    <row r="1189" spans="4:4" x14ac:dyDescent="0.25">
      <c r="D1189" s="159"/>
    </row>
    <row r="1190" spans="4:4" x14ac:dyDescent="0.25">
      <c r="D1190" s="159"/>
    </row>
    <row r="1191" spans="4:4" x14ac:dyDescent="0.25">
      <c r="D1191" s="159"/>
    </row>
    <row r="1192" spans="4:4" x14ac:dyDescent="0.25">
      <c r="D1192" s="159"/>
    </row>
    <row r="1193" spans="4:4" x14ac:dyDescent="0.25">
      <c r="D1193" s="159"/>
    </row>
    <row r="1194" spans="4:4" x14ac:dyDescent="0.25">
      <c r="D1194" s="159"/>
    </row>
    <row r="1195" spans="4:4" x14ac:dyDescent="0.25">
      <c r="D1195" s="159"/>
    </row>
    <row r="1196" spans="4:4" x14ac:dyDescent="0.25">
      <c r="D1196" s="159"/>
    </row>
    <row r="1197" spans="4:4" x14ac:dyDescent="0.25">
      <c r="D1197" s="159"/>
    </row>
    <row r="1198" spans="4:4" x14ac:dyDescent="0.25">
      <c r="D1198" s="159"/>
    </row>
    <row r="1199" spans="4:4" x14ac:dyDescent="0.25">
      <c r="D1199" s="159"/>
    </row>
    <row r="1200" spans="4:4" x14ac:dyDescent="0.25">
      <c r="D1200" s="159"/>
    </row>
    <row r="1201" spans="4:4" x14ac:dyDescent="0.25">
      <c r="D1201" s="159"/>
    </row>
    <row r="1202" spans="4:4" x14ac:dyDescent="0.25">
      <c r="D1202" s="159"/>
    </row>
    <row r="1203" spans="4:4" x14ac:dyDescent="0.25">
      <c r="D1203" s="159"/>
    </row>
    <row r="1204" spans="4:4" x14ac:dyDescent="0.25">
      <c r="D1204" s="159"/>
    </row>
    <row r="1205" spans="4:4" x14ac:dyDescent="0.25">
      <c r="D1205" s="159"/>
    </row>
    <row r="1206" spans="4:4" x14ac:dyDescent="0.25">
      <c r="D1206" s="159"/>
    </row>
    <row r="1207" spans="4:4" x14ac:dyDescent="0.25">
      <c r="D1207" s="159"/>
    </row>
    <row r="1208" spans="4:4" x14ac:dyDescent="0.25">
      <c r="D1208" s="159"/>
    </row>
    <row r="1209" spans="4:4" x14ac:dyDescent="0.25">
      <c r="D1209" s="159"/>
    </row>
    <row r="1210" spans="4:4" x14ac:dyDescent="0.25">
      <c r="D1210" s="159"/>
    </row>
    <row r="1211" spans="4:4" x14ac:dyDescent="0.25">
      <c r="D1211" s="159"/>
    </row>
    <row r="1212" spans="4:4" x14ac:dyDescent="0.25">
      <c r="D1212" s="159"/>
    </row>
    <row r="1213" spans="4:4" x14ac:dyDescent="0.25">
      <c r="D1213" s="159"/>
    </row>
    <row r="1214" spans="4:4" x14ac:dyDescent="0.25">
      <c r="D1214" s="159"/>
    </row>
    <row r="1215" spans="4:4" x14ac:dyDescent="0.25">
      <c r="D1215" s="159"/>
    </row>
    <row r="1216" spans="4:4" x14ac:dyDescent="0.25">
      <c r="D1216" s="159"/>
    </row>
    <row r="1217" spans="4:4" x14ac:dyDescent="0.25">
      <c r="D1217" s="159"/>
    </row>
    <row r="1218" spans="4:4" x14ac:dyDescent="0.25">
      <c r="D1218" s="159"/>
    </row>
    <row r="1219" spans="4:4" x14ac:dyDescent="0.25">
      <c r="D1219" s="159"/>
    </row>
    <row r="1220" spans="4:4" x14ac:dyDescent="0.25">
      <c r="D1220" s="159"/>
    </row>
    <row r="1221" spans="4:4" x14ac:dyDescent="0.25">
      <c r="D1221" s="159"/>
    </row>
    <row r="1222" spans="4:4" x14ac:dyDescent="0.25">
      <c r="D1222" s="159"/>
    </row>
    <row r="1223" spans="4:4" x14ac:dyDescent="0.25">
      <c r="D1223" s="159"/>
    </row>
    <row r="1224" spans="4:4" x14ac:dyDescent="0.25">
      <c r="D1224" s="159"/>
    </row>
    <row r="1225" spans="4:4" x14ac:dyDescent="0.25">
      <c r="D1225" s="159"/>
    </row>
    <row r="1226" spans="4:4" x14ac:dyDescent="0.25">
      <c r="D1226" s="159"/>
    </row>
    <row r="1227" spans="4:4" x14ac:dyDescent="0.25">
      <c r="D1227" s="159"/>
    </row>
    <row r="1228" spans="4:4" x14ac:dyDescent="0.25">
      <c r="D1228" s="159"/>
    </row>
    <row r="1229" spans="4:4" x14ac:dyDescent="0.25">
      <c r="D1229" s="159"/>
    </row>
    <row r="1230" spans="4:4" x14ac:dyDescent="0.25">
      <c r="D1230" s="159"/>
    </row>
    <row r="1231" spans="4:4" x14ac:dyDescent="0.25">
      <c r="D1231" s="159"/>
    </row>
    <row r="1232" spans="4:4" x14ac:dyDescent="0.25">
      <c r="D1232" s="159"/>
    </row>
    <row r="1233" spans="4:4" x14ac:dyDescent="0.25">
      <c r="D1233" s="159"/>
    </row>
    <row r="1234" spans="4:4" x14ac:dyDescent="0.25">
      <c r="D1234" s="159"/>
    </row>
    <row r="1235" spans="4:4" x14ac:dyDescent="0.25">
      <c r="D1235" s="159"/>
    </row>
    <row r="1236" spans="4:4" x14ac:dyDescent="0.25">
      <c r="D1236" s="159"/>
    </row>
    <row r="1237" spans="4:4" x14ac:dyDescent="0.25">
      <c r="D1237" s="159"/>
    </row>
    <row r="1238" spans="4:4" x14ac:dyDescent="0.25">
      <c r="D1238" s="159"/>
    </row>
    <row r="1239" spans="4:4" x14ac:dyDescent="0.25">
      <c r="D1239" s="159"/>
    </row>
    <row r="1240" spans="4:4" x14ac:dyDescent="0.25">
      <c r="D1240" s="159"/>
    </row>
    <row r="1241" spans="4:4" x14ac:dyDescent="0.25">
      <c r="D1241" s="159"/>
    </row>
    <row r="1242" spans="4:4" x14ac:dyDescent="0.25">
      <c r="D1242" s="159"/>
    </row>
    <row r="1243" spans="4:4" x14ac:dyDescent="0.25">
      <c r="D1243" s="159"/>
    </row>
    <row r="1244" spans="4:4" x14ac:dyDescent="0.25">
      <c r="D1244" s="159"/>
    </row>
    <row r="1245" spans="4:4" x14ac:dyDescent="0.25">
      <c r="D1245" s="159"/>
    </row>
    <row r="1246" spans="4:4" x14ac:dyDescent="0.25">
      <c r="D1246" s="159"/>
    </row>
    <row r="1247" spans="4:4" x14ac:dyDescent="0.25">
      <c r="D1247" s="159"/>
    </row>
    <row r="1248" spans="4:4" x14ac:dyDescent="0.25">
      <c r="D1248" s="159"/>
    </row>
    <row r="1249" spans="4:4" x14ac:dyDescent="0.25">
      <c r="D1249" s="159"/>
    </row>
    <row r="1250" spans="4:4" x14ac:dyDescent="0.25">
      <c r="D1250" s="159"/>
    </row>
    <row r="1251" spans="4:4" x14ac:dyDescent="0.25">
      <c r="D1251" s="159"/>
    </row>
    <row r="1252" spans="4:4" x14ac:dyDescent="0.25">
      <c r="D1252" s="159"/>
    </row>
    <row r="1253" spans="4:4" x14ac:dyDescent="0.25">
      <c r="D1253" s="159"/>
    </row>
    <row r="1254" spans="4:4" x14ac:dyDescent="0.25">
      <c r="D1254" s="159"/>
    </row>
    <row r="1255" spans="4:4" x14ac:dyDescent="0.25">
      <c r="D1255" s="159"/>
    </row>
    <row r="1256" spans="4:4" x14ac:dyDescent="0.25">
      <c r="D1256" s="159"/>
    </row>
    <row r="1257" spans="4:4" x14ac:dyDescent="0.25">
      <c r="D1257" s="159"/>
    </row>
    <row r="1258" spans="4:4" x14ac:dyDescent="0.25">
      <c r="D1258" s="159"/>
    </row>
    <row r="1259" spans="4:4" x14ac:dyDescent="0.25">
      <c r="D1259" s="159"/>
    </row>
    <row r="1260" spans="4:4" x14ac:dyDescent="0.25">
      <c r="D1260" s="159"/>
    </row>
    <row r="1261" spans="4:4" x14ac:dyDescent="0.25">
      <c r="D1261" s="159"/>
    </row>
    <row r="1262" spans="4:4" x14ac:dyDescent="0.25">
      <c r="D1262" s="159"/>
    </row>
    <row r="1263" spans="4:4" x14ac:dyDescent="0.25">
      <c r="D1263" s="159"/>
    </row>
    <row r="1264" spans="4:4" x14ac:dyDescent="0.25">
      <c r="D1264" s="159"/>
    </row>
    <row r="1265" spans="4:4" x14ac:dyDescent="0.25">
      <c r="D1265" s="159"/>
    </row>
    <row r="1266" spans="4:4" x14ac:dyDescent="0.25">
      <c r="D1266" s="159"/>
    </row>
    <row r="1267" spans="4:4" x14ac:dyDescent="0.25">
      <c r="D1267" s="159"/>
    </row>
    <row r="1268" spans="4:4" x14ac:dyDescent="0.25">
      <c r="D1268" s="159"/>
    </row>
    <row r="1269" spans="4:4" x14ac:dyDescent="0.25">
      <c r="D1269" s="159"/>
    </row>
    <row r="1270" spans="4:4" x14ac:dyDescent="0.25">
      <c r="D1270" s="159"/>
    </row>
    <row r="1271" spans="4:4" x14ac:dyDescent="0.25">
      <c r="D1271" s="159"/>
    </row>
    <row r="1272" spans="4:4" x14ac:dyDescent="0.25">
      <c r="D1272" s="159"/>
    </row>
    <row r="1273" spans="4:4" x14ac:dyDescent="0.25">
      <c r="D1273" s="159"/>
    </row>
    <row r="1274" spans="4:4" x14ac:dyDescent="0.25">
      <c r="D1274" s="159"/>
    </row>
    <row r="1275" spans="4:4" x14ac:dyDescent="0.25">
      <c r="D1275" s="159"/>
    </row>
    <row r="1276" spans="4:4" x14ac:dyDescent="0.25">
      <c r="D1276" s="159"/>
    </row>
    <row r="1277" spans="4:4" x14ac:dyDescent="0.25">
      <c r="D1277" s="159"/>
    </row>
    <row r="1278" spans="4:4" x14ac:dyDescent="0.25">
      <c r="D1278" s="159"/>
    </row>
    <row r="1279" spans="4:4" x14ac:dyDescent="0.25">
      <c r="D1279" s="159"/>
    </row>
    <row r="1280" spans="4:4" x14ac:dyDescent="0.25">
      <c r="D1280" s="159"/>
    </row>
    <row r="1281" spans="4:4" x14ac:dyDescent="0.25">
      <c r="D1281" s="159"/>
    </row>
    <row r="1282" spans="4:4" x14ac:dyDescent="0.25">
      <c r="D1282" s="159"/>
    </row>
    <row r="1283" spans="4:4" x14ac:dyDescent="0.25">
      <c r="D1283" s="159"/>
    </row>
    <row r="1284" spans="4:4" x14ac:dyDescent="0.25">
      <c r="D1284" s="159"/>
    </row>
    <row r="1285" spans="4:4" x14ac:dyDescent="0.25">
      <c r="D1285" s="159"/>
    </row>
    <row r="1286" spans="4:4" x14ac:dyDescent="0.25">
      <c r="D1286" s="159"/>
    </row>
    <row r="1287" spans="4:4" x14ac:dyDescent="0.25">
      <c r="D1287" s="159"/>
    </row>
    <row r="1288" spans="4:4" x14ac:dyDescent="0.25">
      <c r="D1288" s="159"/>
    </row>
    <row r="1289" spans="4:4" x14ac:dyDescent="0.25">
      <c r="D1289" s="159"/>
    </row>
    <row r="1290" spans="4:4" x14ac:dyDescent="0.25">
      <c r="D1290" s="159"/>
    </row>
    <row r="1291" spans="4:4" x14ac:dyDescent="0.25">
      <c r="D1291" s="159"/>
    </row>
    <row r="1292" spans="4:4" x14ac:dyDescent="0.25">
      <c r="D1292" s="159"/>
    </row>
    <row r="1293" spans="4:4" x14ac:dyDescent="0.25">
      <c r="D1293" s="159"/>
    </row>
    <row r="1294" spans="4:4" x14ac:dyDescent="0.25">
      <c r="D1294" s="159"/>
    </row>
    <row r="1295" spans="4:4" x14ac:dyDescent="0.25">
      <c r="D1295" s="159"/>
    </row>
    <row r="1296" spans="4:4" x14ac:dyDescent="0.25">
      <c r="D1296" s="159"/>
    </row>
    <row r="1297" spans="4:4" x14ac:dyDescent="0.25">
      <c r="D1297" s="159"/>
    </row>
    <row r="1298" spans="4:4" x14ac:dyDescent="0.25">
      <c r="D1298" s="159"/>
    </row>
    <row r="1299" spans="4:4" x14ac:dyDescent="0.25">
      <c r="D1299" s="159"/>
    </row>
    <row r="1300" spans="4:4" x14ac:dyDescent="0.25">
      <c r="D1300" s="159"/>
    </row>
    <row r="1301" spans="4:4" x14ac:dyDescent="0.25">
      <c r="D1301" s="159"/>
    </row>
    <row r="1302" spans="4:4" x14ac:dyDescent="0.25">
      <c r="D1302" s="159"/>
    </row>
    <row r="1303" spans="4:4" x14ac:dyDescent="0.25">
      <c r="D1303" s="159"/>
    </row>
    <row r="1304" spans="4:4" x14ac:dyDescent="0.25">
      <c r="D1304" s="159"/>
    </row>
    <row r="1305" spans="4:4" x14ac:dyDescent="0.25">
      <c r="D1305" s="159"/>
    </row>
    <row r="1306" spans="4:4" x14ac:dyDescent="0.25">
      <c r="D1306" s="159"/>
    </row>
    <row r="1307" spans="4:4" x14ac:dyDescent="0.25">
      <c r="D1307" s="159"/>
    </row>
    <row r="1308" spans="4:4" x14ac:dyDescent="0.25">
      <c r="D1308" s="159"/>
    </row>
    <row r="1309" spans="4:4" x14ac:dyDescent="0.25">
      <c r="D1309" s="159"/>
    </row>
    <row r="1310" spans="4:4" x14ac:dyDescent="0.25">
      <c r="D1310" s="159"/>
    </row>
    <row r="1311" spans="4:4" x14ac:dyDescent="0.25">
      <c r="D1311" s="159"/>
    </row>
    <row r="1312" spans="4:4" x14ac:dyDescent="0.25">
      <c r="D1312" s="159"/>
    </row>
    <row r="1313" spans="4:4" x14ac:dyDescent="0.25">
      <c r="D1313" s="159"/>
    </row>
    <row r="1314" spans="4:4" x14ac:dyDescent="0.25">
      <c r="D1314" s="159"/>
    </row>
    <row r="1315" spans="4:4" x14ac:dyDescent="0.25">
      <c r="D1315" s="159"/>
    </row>
    <row r="1316" spans="4:4" x14ac:dyDescent="0.25">
      <c r="D1316" s="159"/>
    </row>
    <row r="1317" spans="4:4" x14ac:dyDescent="0.25">
      <c r="D1317" s="159"/>
    </row>
    <row r="1318" spans="4:4" x14ac:dyDescent="0.25">
      <c r="D1318" s="159"/>
    </row>
    <row r="1319" spans="4:4" x14ac:dyDescent="0.25">
      <c r="D1319" s="159"/>
    </row>
    <row r="1320" spans="4:4" x14ac:dyDescent="0.25">
      <c r="D1320" s="159"/>
    </row>
    <row r="1321" spans="4:4" x14ac:dyDescent="0.25">
      <c r="D1321" s="159"/>
    </row>
    <row r="1322" spans="4:4" x14ac:dyDescent="0.25">
      <c r="D1322" s="159"/>
    </row>
    <row r="1323" spans="4:4" x14ac:dyDescent="0.25">
      <c r="D1323" s="159"/>
    </row>
    <row r="1324" spans="4:4" x14ac:dyDescent="0.25">
      <c r="D1324" s="159"/>
    </row>
    <row r="1325" spans="4:4" x14ac:dyDescent="0.25">
      <c r="D1325" s="159"/>
    </row>
    <row r="1326" spans="4:4" x14ac:dyDescent="0.25">
      <c r="D1326" s="159"/>
    </row>
    <row r="1327" spans="4:4" x14ac:dyDescent="0.25">
      <c r="D1327" s="159"/>
    </row>
    <row r="1328" spans="4:4" x14ac:dyDescent="0.25">
      <c r="D1328" s="159"/>
    </row>
    <row r="1329" spans="4:4" x14ac:dyDescent="0.25">
      <c r="D1329" s="159"/>
    </row>
    <row r="1330" spans="4:4" x14ac:dyDescent="0.25">
      <c r="D1330" s="159"/>
    </row>
    <row r="1331" spans="4:4" x14ac:dyDescent="0.25">
      <c r="D1331" s="159"/>
    </row>
    <row r="1332" spans="4:4" x14ac:dyDescent="0.25">
      <c r="D1332" s="159"/>
    </row>
    <row r="1333" spans="4:4" x14ac:dyDescent="0.25">
      <c r="D1333" s="159"/>
    </row>
    <row r="1334" spans="4:4" x14ac:dyDescent="0.25">
      <c r="D1334" s="159"/>
    </row>
    <row r="1335" spans="4:4" x14ac:dyDescent="0.25">
      <c r="D1335" s="159"/>
    </row>
    <row r="1336" spans="4:4" x14ac:dyDescent="0.25">
      <c r="D1336" s="159"/>
    </row>
    <row r="1337" spans="4:4" x14ac:dyDescent="0.25">
      <c r="D1337" s="159"/>
    </row>
    <row r="1338" spans="4:4" x14ac:dyDescent="0.25">
      <c r="D1338" s="159"/>
    </row>
    <row r="1339" spans="4:4" x14ac:dyDescent="0.25">
      <c r="D1339" s="159"/>
    </row>
    <row r="1340" spans="4:4" x14ac:dyDescent="0.25">
      <c r="D1340" s="159"/>
    </row>
    <row r="1341" spans="4:4" x14ac:dyDescent="0.25">
      <c r="D1341" s="159"/>
    </row>
    <row r="1342" spans="4:4" x14ac:dyDescent="0.25">
      <c r="D1342" s="159"/>
    </row>
    <row r="1343" spans="4:4" x14ac:dyDescent="0.25">
      <c r="D1343" s="159"/>
    </row>
    <row r="1344" spans="4:4" x14ac:dyDescent="0.25">
      <c r="D1344" s="159"/>
    </row>
    <row r="1345" spans="4:4" x14ac:dyDescent="0.25">
      <c r="D1345" s="159"/>
    </row>
    <row r="1346" spans="4:4" x14ac:dyDescent="0.25">
      <c r="D1346" s="159"/>
    </row>
    <row r="1347" spans="4:4" x14ac:dyDescent="0.25">
      <c r="D1347" s="159"/>
    </row>
    <row r="1348" spans="4:4" x14ac:dyDescent="0.25">
      <c r="D1348" s="159"/>
    </row>
    <row r="1349" spans="4:4" x14ac:dyDescent="0.25">
      <c r="D1349" s="159"/>
    </row>
    <row r="1350" spans="4:4" x14ac:dyDescent="0.25">
      <c r="D1350" s="159"/>
    </row>
    <row r="1351" spans="4:4" x14ac:dyDescent="0.25">
      <c r="D1351" s="159"/>
    </row>
    <row r="1352" spans="4:4" x14ac:dyDescent="0.25">
      <c r="D1352" s="159"/>
    </row>
    <row r="1353" spans="4:4" x14ac:dyDescent="0.25">
      <c r="D1353" s="159"/>
    </row>
    <row r="1354" spans="4:4" x14ac:dyDescent="0.25">
      <c r="D1354" s="159"/>
    </row>
    <row r="1355" spans="4:4" x14ac:dyDescent="0.25">
      <c r="D1355" s="159"/>
    </row>
    <row r="1356" spans="4:4" x14ac:dyDescent="0.25">
      <c r="D1356" s="159"/>
    </row>
    <row r="1357" spans="4:4" x14ac:dyDescent="0.25">
      <c r="D1357" s="159"/>
    </row>
    <row r="1358" spans="4:4" x14ac:dyDescent="0.25">
      <c r="D1358" s="159"/>
    </row>
    <row r="1359" spans="4:4" x14ac:dyDescent="0.25">
      <c r="D1359" s="159"/>
    </row>
    <row r="1360" spans="4:4" x14ac:dyDescent="0.25">
      <c r="D1360" s="159"/>
    </row>
    <row r="1361" spans="4:4" x14ac:dyDescent="0.25">
      <c r="D1361" s="159"/>
    </row>
    <row r="1362" spans="4:4" x14ac:dyDescent="0.25">
      <c r="D1362" s="159"/>
    </row>
    <row r="1363" spans="4:4" x14ac:dyDescent="0.25">
      <c r="D1363" s="159"/>
    </row>
    <row r="1364" spans="4:4" x14ac:dyDescent="0.25">
      <c r="D1364" s="159"/>
    </row>
    <row r="1365" spans="4:4" x14ac:dyDescent="0.25">
      <c r="D1365" s="159"/>
    </row>
    <row r="1366" spans="4:4" x14ac:dyDescent="0.25">
      <c r="D1366" s="159"/>
    </row>
    <row r="1367" spans="4:4" x14ac:dyDescent="0.25">
      <c r="D1367" s="159"/>
    </row>
    <row r="1368" spans="4:4" x14ac:dyDescent="0.25">
      <c r="D1368" s="159"/>
    </row>
    <row r="1369" spans="4:4" x14ac:dyDescent="0.25">
      <c r="D1369" s="159"/>
    </row>
    <row r="1370" spans="4:4" x14ac:dyDescent="0.25">
      <c r="D1370" s="159"/>
    </row>
    <row r="1371" spans="4:4" x14ac:dyDescent="0.25">
      <c r="D1371" s="159"/>
    </row>
    <row r="1372" spans="4:4" x14ac:dyDescent="0.25">
      <c r="D1372" s="159"/>
    </row>
    <row r="1373" spans="4:4" x14ac:dyDescent="0.25">
      <c r="D1373" s="159"/>
    </row>
    <row r="1374" spans="4:4" x14ac:dyDescent="0.25">
      <c r="D1374" s="159"/>
    </row>
    <row r="1375" spans="4:4" x14ac:dyDescent="0.25">
      <c r="D1375" s="159"/>
    </row>
    <row r="1376" spans="4:4" x14ac:dyDescent="0.25">
      <c r="D1376" s="159"/>
    </row>
    <row r="1377" spans="4:4" x14ac:dyDescent="0.25">
      <c r="D1377" s="159"/>
    </row>
    <row r="1378" spans="4:4" x14ac:dyDescent="0.25">
      <c r="D1378" s="159"/>
    </row>
    <row r="1379" spans="4:4" x14ac:dyDescent="0.25">
      <c r="D1379" s="159"/>
    </row>
    <row r="1380" spans="4:4" x14ac:dyDescent="0.25">
      <c r="D1380" s="159"/>
    </row>
    <row r="1381" spans="4:4" x14ac:dyDescent="0.25">
      <c r="D1381" s="159"/>
    </row>
    <row r="1382" spans="4:4" x14ac:dyDescent="0.25">
      <c r="D1382" s="159"/>
    </row>
    <row r="1383" spans="4:4" x14ac:dyDescent="0.25">
      <c r="D1383" s="159"/>
    </row>
    <row r="1384" spans="4:4" x14ac:dyDescent="0.25">
      <c r="D1384" s="159"/>
    </row>
    <row r="1385" spans="4:4" x14ac:dyDescent="0.25">
      <c r="D1385" s="159"/>
    </row>
    <row r="1386" spans="4:4" x14ac:dyDescent="0.25">
      <c r="D1386" s="159"/>
    </row>
    <row r="1387" spans="4:4" x14ac:dyDescent="0.25">
      <c r="D1387" s="159"/>
    </row>
    <row r="1388" spans="4:4" x14ac:dyDescent="0.25">
      <c r="D1388" s="159"/>
    </row>
    <row r="1389" spans="4:4" x14ac:dyDescent="0.25">
      <c r="D1389" s="159"/>
    </row>
    <row r="1390" spans="4:4" x14ac:dyDescent="0.25">
      <c r="D1390" s="159"/>
    </row>
    <row r="1391" spans="4:4" x14ac:dyDescent="0.25">
      <c r="D1391" s="159"/>
    </row>
    <row r="1392" spans="4:4" x14ac:dyDescent="0.25">
      <c r="D1392" s="159"/>
    </row>
    <row r="1393" spans="4:4" x14ac:dyDescent="0.25">
      <c r="D1393" s="159"/>
    </row>
    <row r="1394" spans="4:4" x14ac:dyDescent="0.25">
      <c r="D1394" s="159"/>
    </row>
    <row r="1395" spans="4:4" x14ac:dyDescent="0.25">
      <c r="D1395" s="159"/>
    </row>
    <row r="1396" spans="4:4" x14ac:dyDescent="0.25">
      <c r="D1396" s="159"/>
    </row>
    <row r="1397" spans="4:4" x14ac:dyDescent="0.25">
      <c r="D1397" s="159"/>
    </row>
    <row r="1398" spans="4:4" x14ac:dyDescent="0.25">
      <c r="D1398" s="159"/>
    </row>
    <row r="1399" spans="4:4" x14ac:dyDescent="0.25">
      <c r="D1399" s="159"/>
    </row>
    <row r="1400" spans="4:4" x14ac:dyDescent="0.25">
      <c r="D1400" s="159"/>
    </row>
    <row r="1401" spans="4:4" x14ac:dyDescent="0.25">
      <c r="D1401" s="159"/>
    </row>
    <row r="1402" spans="4:4" x14ac:dyDescent="0.25">
      <c r="D1402" s="159"/>
    </row>
    <row r="1403" spans="4:4" x14ac:dyDescent="0.25">
      <c r="D1403" s="159"/>
    </row>
    <row r="1404" spans="4:4" x14ac:dyDescent="0.25">
      <c r="D1404" s="159"/>
    </row>
    <row r="1405" spans="4:4" x14ac:dyDescent="0.25">
      <c r="D1405" s="159"/>
    </row>
    <row r="1406" spans="4:4" x14ac:dyDescent="0.25">
      <c r="D1406" s="159"/>
    </row>
    <row r="1407" spans="4:4" x14ac:dyDescent="0.25">
      <c r="D1407" s="159"/>
    </row>
    <row r="1408" spans="4:4" x14ac:dyDescent="0.25">
      <c r="D1408" s="159"/>
    </row>
    <row r="1409" spans="4:4" x14ac:dyDescent="0.25">
      <c r="D1409" s="159"/>
    </row>
    <row r="1410" spans="4:4" x14ac:dyDescent="0.25">
      <c r="D1410" s="159"/>
    </row>
    <row r="1411" spans="4:4" x14ac:dyDescent="0.25">
      <c r="D1411" s="159"/>
    </row>
    <row r="1412" spans="4:4" x14ac:dyDescent="0.25">
      <c r="D1412" s="159"/>
    </row>
    <row r="1413" spans="4:4" x14ac:dyDescent="0.25">
      <c r="D1413" s="159"/>
    </row>
    <row r="1414" spans="4:4" x14ac:dyDescent="0.25">
      <c r="D1414" s="159"/>
    </row>
    <row r="1415" spans="4:4" x14ac:dyDescent="0.25">
      <c r="D1415" s="159"/>
    </row>
    <row r="1416" spans="4:4" x14ac:dyDescent="0.25">
      <c r="D1416" s="159"/>
    </row>
    <row r="1417" spans="4:4" x14ac:dyDescent="0.25">
      <c r="D1417" s="159"/>
    </row>
    <row r="1418" spans="4:4" x14ac:dyDescent="0.25">
      <c r="D1418" s="159"/>
    </row>
    <row r="1419" spans="4:4" x14ac:dyDescent="0.25">
      <c r="D1419" s="159"/>
    </row>
    <row r="1420" spans="4:4" x14ac:dyDescent="0.25">
      <c r="D1420" s="159"/>
    </row>
    <row r="1421" spans="4:4" x14ac:dyDescent="0.25">
      <c r="D1421" s="159"/>
    </row>
    <row r="1422" spans="4:4" x14ac:dyDescent="0.25">
      <c r="D1422" s="159"/>
    </row>
    <row r="1423" spans="4:4" x14ac:dyDescent="0.25">
      <c r="D1423" s="159"/>
    </row>
    <row r="1424" spans="4:4" x14ac:dyDescent="0.25">
      <c r="D1424" s="159"/>
    </row>
    <row r="1425" spans="4:4" x14ac:dyDescent="0.25">
      <c r="D1425" s="159"/>
    </row>
    <row r="1426" spans="4:4" x14ac:dyDescent="0.25">
      <c r="D1426" s="159"/>
    </row>
    <row r="1427" spans="4:4" x14ac:dyDescent="0.25">
      <c r="D1427" s="159"/>
    </row>
    <row r="1428" spans="4:4" x14ac:dyDescent="0.25">
      <c r="D1428" s="159"/>
    </row>
    <row r="1429" spans="4:4" x14ac:dyDescent="0.25">
      <c r="D1429" s="159"/>
    </row>
    <row r="1430" spans="4:4" x14ac:dyDescent="0.25">
      <c r="D1430" s="159"/>
    </row>
    <row r="1431" spans="4:4" x14ac:dyDescent="0.25">
      <c r="D1431" s="159"/>
    </row>
    <row r="1432" spans="4:4" x14ac:dyDescent="0.25">
      <c r="D1432" s="159"/>
    </row>
    <row r="1433" spans="4:4" x14ac:dyDescent="0.25">
      <c r="D1433" s="159"/>
    </row>
    <row r="1434" spans="4:4" x14ac:dyDescent="0.25">
      <c r="D1434" s="159"/>
    </row>
    <row r="1435" spans="4:4" x14ac:dyDescent="0.25">
      <c r="D1435" s="159"/>
    </row>
    <row r="1436" spans="4:4" x14ac:dyDescent="0.25">
      <c r="D1436" s="159"/>
    </row>
    <row r="1437" spans="4:4" x14ac:dyDescent="0.25">
      <c r="D1437" s="159"/>
    </row>
    <row r="1438" spans="4:4" x14ac:dyDescent="0.25">
      <c r="D1438" s="159"/>
    </row>
    <row r="1439" spans="4:4" x14ac:dyDescent="0.25">
      <c r="D1439" s="159"/>
    </row>
    <row r="1440" spans="4:4" x14ac:dyDescent="0.25">
      <c r="D1440" s="159"/>
    </row>
    <row r="1441" spans="4:4" x14ac:dyDescent="0.25">
      <c r="D1441" s="159"/>
    </row>
    <row r="1442" spans="4:4" x14ac:dyDescent="0.25">
      <c r="D1442" s="159"/>
    </row>
    <row r="1443" spans="4:4" x14ac:dyDescent="0.25">
      <c r="D1443" s="159"/>
    </row>
    <row r="1444" spans="4:4" x14ac:dyDescent="0.25">
      <c r="D1444" s="159"/>
    </row>
    <row r="1445" spans="4:4" x14ac:dyDescent="0.25">
      <c r="D1445" s="159"/>
    </row>
    <row r="1446" spans="4:4" x14ac:dyDescent="0.25">
      <c r="D1446" s="159"/>
    </row>
    <row r="1447" spans="4:4" x14ac:dyDescent="0.25">
      <c r="D1447" s="159"/>
    </row>
    <row r="1448" spans="4:4" x14ac:dyDescent="0.25">
      <c r="D1448" s="159"/>
    </row>
    <row r="1449" spans="4:4" x14ac:dyDescent="0.25">
      <c r="D1449" s="159"/>
    </row>
    <row r="1450" spans="4:4" x14ac:dyDescent="0.25">
      <c r="D1450" s="159"/>
    </row>
    <row r="1451" spans="4:4" x14ac:dyDescent="0.25">
      <c r="D1451" s="159"/>
    </row>
    <row r="1452" spans="4:4" x14ac:dyDescent="0.25">
      <c r="D1452" s="159"/>
    </row>
    <row r="1453" spans="4:4" x14ac:dyDescent="0.25">
      <c r="D1453" s="159"/>
    </row>
    <row r="1454" spans="4:4" x14ac:dyDescent="0.25">
      <c r="D1454" s="159"/>
    </row>
    <row r="1455" spans="4:4" x14ac:dyDescent="0.25">
      <c r="D1455" s="159"/>
    </row>
    <row r="1456" spans="4:4" x14ac:dyDescent="0.25">
      <c r="D1456" s="159"/>
    </row>
    <row r="1457" spans="4:4" x14ac:dyDescent="0.25">
      <c r="D1457" s="159"/>
    </row>
    <row r="1458" spans="4:4" x14ac:dyDescent="0.25">
      <c r="D1458" s="159"/>
    </row>
    <row r="1459" spans="4:4" x14ac:dyDescent="0.25">
      <c r="D1459" s="159"/>
    </row>
    <row r="1460" spans="4:4" x14ac:dyDescent="0.25">
      <c r="D1460" s="159"/>
    </row>
    <row r="1461" spans="4:4" x14ac:dyDescent="0.25">
      <c r="D1461" s="159"/>
    </row>
    <row r="1462" spans="4:4" x14ac:dyDescent="0.25">
      <c r="D1462" s="159"/>
    </row>
    <row r="1463" spans="4:4" x14ac:dyDescent="0.25">
      <c r="D1463" s="159"/>
    </row>
    <row r="1464" spans="4:4" x14ac:dyDescent="0.25">
      <c r="D1464" s="159"/>
    </row>
    <row r="1465" spans="4:4" x14ac:dyDescent="0.25">
      <c r="D1465" s="159"/>
    </row>
    <row r="1466" spans="4:4" x14ac:dyDescent="0.25">
      <c r="D1466" s="159"/>
    </row>
    <row r="1467" spans="4:4" x14ac:dyDescent="0.25">
      <c r="D1467" s="159"/>
    </row>
    <row r="1468" spans="4:4" x14ac:dyDescent="0.25">
      <c r="D1468" s="159"/>
    </row>
    <row r="1469" spans="4:4" x14ac:dyDescent="0.25">
      <c r="D1469" s="159"/>
    </row>
    <row r="1470" spans="4:4" x14ac:dyDescent="0.25">
      <c r="D1470" s="159"/>
    </row>
    <row r="1471" spans="4:4" x14ac:dyDescent="0.25">
      <c r="D1471" s="159"/>
    </row>
    <row r="1472" spans="4:4" x14ac:dyDescent="0.25">
      <c r="D1472" s="159"/>
    </row>
    <row r="1473" spans="4:4" x14ac:dyDescent="0.25">
      <c r="D1473" s="159"/>
    </row>
    <row r="1474" spans="4:4" x14ac:dyDescent="0.25">
      <c r="D1474" s="159"/>
    </row>
    <row r="1475" spans="4:4" x14ac:dyDescent="0.25">
      <c r="D1475" s="159"/>
    </row>
    <row r="1476" spans="4:4" x14ac:dyDescent="0.25">
      <c r="D1476" s="159"/>
    </row>
    <row r="1477" spans="4:4" x14ac:dyDescent="0.25">
      <c r="D1477" s="159"/>
    </row>
    <row r="1478" spans="4:4" x14ac:dyDescent="0.25">
      <c r="D1478" s="159"/>
    </row>
    <row r="1479" spans="4:4" x14ac:dyDescent="0.25">
      <c r="D1479" s="159"/>
    </row>
    <row r="1480" spans="4:4" x14ac:dyDescent="0.25">
      <c r="D1480" s="159"/>
    </row>
    <row r="1481" spans="4:4" x14ac:dyDescent="0.25">
      <c r="D1481" s="159"/>
    </row>
    <row r="1482" spans="4:4" x14ac:dyDescent="0.25">
      <c r="D1482" s="159"/>
    </row>
    <row r="1483" spans="4:4" x14ac:dyDescent="0.25">
      <c r="D1483" s="159"/>
    </row>
    <row r="1484" spans="4:4" x14ac:dyDescent="0.25">
      <c r="D1484" s="159"/>
    </row>
    <row r="1485" spans="4:4" x14ac:dyDescent="0.25">
      <c r="D1485" s="159"/>
    </row>
    <row r="1486" spans="4:4" x14ac:dyDescent="0.25">
      <c r="D1486" s="159"/>
    </row>
    <row r="1487" spans="4:4" x14ac:dyDescent="0.25">
      <c r="D1487" s="159"/>
    </row>
    <row r="1488" spans="4:4" x14ac:dyDescent="0.25">
      <c r="D1488" s="159"/>
    </row>
    <row r="1489" spans="4:4" x14ac:dyDescent="0.25">
      <c r="D1489" s="159"/>
    </row>
    <row r="1490" spans="4:4" x14ac:dyDescent="0.25">
      <c r="D1490" s="159"/>
    </row>
    <row r="1491" spans="4:4" x14ac:dyDescent="0.25">
      <c r="D1491" s="159"/>
    </row>
    <row r="1492" spans="4:4" x14ac:dyDescent="0.25">
      <c r="D1492" s="159"/>
    </row>
    <row r="1493" spans="4:4" x14ac:dyDescent="0.25">
      <c r="D1493" s="159"/>
    </row>
    <row r="1494" spans="4:4" x14ac:dyDescent="0.25">
      <c r="D1494" s="159"/>
    </row>
    <row r="1495" spans="4:4" x14ac:dyDescent="0.25">
      <c r="D1495" s="159"/>
    </row>
    <row r="1496" spans="4:4" x14ac:dyDescent="0.25">
      <c r="D1496" s="159"/>
    </row>
    <row r="1497" spans="4:4" x14ac:dyDescent="0.25">
      <c r="D1497" s="159"/>
    </row>
    <row r="1498" spans="4:4" x14ac:dyDescent="0.25">
      <c r="D1498" s="159"/>
    </row>
    <row r="1499" spans="4:4" x14ac:dyDescent="0.25">
      <c r="D1499" s="159"/>
    </row>
    <row r="1500" spans="4:4" x14ac:dyDescent="0.25">
      <c r="D1500" s="159"/>
    </row>
    <row r="1501" spans="4:4" x14ac:dyDescent="0.25">
      <c r="D1501" s="159"/>
    </row>
    <row r="1502" spans="4:4" x14ac:dyDescent="0.25">
      <c r="D1502" s="159"/>
    </row>
    <row r="1503" spans="4:4" x14ac:dyDescent="0.25">
      <c r="D1503" s="159"/>
    </row>
    <row r="1504" spans="4:4" x14ac:dyDescent="0.25">
      <c r="D1504" s="159"/>
    </row>
    <row r="1505" spans="4:4" x14ac:dyDescent="0.25">
      <c r="D1505" s="159"/>
    </row>
    <row r="1506" spans="4:4" x14ac:dyDescent="0.25">
      <c r="D1506" s="159"/>
    </row>
    <row r="1507" spans="4:4" x14ac:dyDescent="0.25">
      <c r="D1507" s="159"/>
    </row>
    <row r="1508" spans="4:4" x14ac:dyDescent="0.25">
      <c r="D1508" s="159"/>
    </row>
    <row r="1509" spans="4:4" x14ac:dyDescent="0.25">
      <c r="D1509" s="159"/>
    </row>
    <row r="1510" spans="4:4" x14ac:dyDescent="0.25">
      <c r="D1510" s="159"/>
    </row>
    <row r="1511" spans="4:4" x14ac:dyDescent="0.25">
      <c r="D1511" s="159"/>
    </row>
    <row r="1512" spans="4:4" x14ac:dyDescent="0.25">
      <c r="D1512" s="159"/>
    </row>
    <row r="1513" spans="4:4" x14ac:dyDescent="0.25">
      <c r="D1513" s="159"/>
    </row>
    <row r="1514" spans="4:4" x14ac:dyDescent="0.25">
      <c r="D1514" s="159"/>
    </row>
    <row r="1515" spans="4:4" x14ac:dyDescent="0.25">
      <c r="D1515" s="159"/>
    </row>
    <row r="1516" spans="4:4" x14ac:dyDescent="0.25">
      <c r="D1516" s="159"/>
    </row>
    <row r="1517" spans="4:4" x14ac:dyDescent="0.25">
      <c r="D1517" s="159"/>
    </row>
    <row r="1518" spans="4:4" x14ac:dyDescent="0.25">
      <c r="D1518" s="159"/>
    </row>
    <row r="1519" spans="4:4" x14ac:dyDescent="0.25">
      <c r="D1519" s="159"/>
    </row>
    <row r="1520" spans="4:4" x14ac:dyDescent="0.25">
      <c r="D1520" s="159"/>
    </row>
    <row r="1521" spans="4:4" x14ac:dyDescent="0.25">
      <c r="D1521" s="159"/>
    </row>
    <row r="1522" spans="4:4" x14ac:dyDescent="0.25">
      <c r="D1522" s="159"/>
    </row>
    <row r="1523" spans="4:4" x14ac:dyDescent="0.25">
      <c r="D1523" s="159"/>
    </row>
    <row r="1524" spans="4:4" x14ac:dyDescent="0.25">
      <c r="D1524" s="159"/>
    </row>
    <row r="1525" spans="4:4" x14ac:dyDescent="0.25">
      <c r="D1525" s="159"/>
    </row>
    <row r="1526" spans="4:4" x14ac:dyDescent="0.25">
      <c r="D1526" s="159"/>
    </row>
    <row r="1527" spans="4:4" x14ac:dyDescent="0.25">
      <c r="D1527" s="159"/>
    </row>
    <row r="1528" spans="4:4" x14ac:dyDescent="0.25">
      <c r="D1528" s="159"/>
    </row>
    <row r="1529" spans="4:4" x14ac:dyDescent="0.25">
      <c r="D1529" s="159"/>
    </row>
    <row r="1530" spans="4:4" x14ac:dyDescent="0.25">
      <c r="D1530" s="159"/>
    </row>
    <row r="1531" spans="4:4" x14ac:dyDescent="0.25">
      <c r="D1531" s="159"/>
    </row>
    <row r="1532" spans="4:4" x14ac:dyDescent="0.25">
      <c r="D1532" s="159"/>
    </row>
    <row r="1533" spans="4:4" x14ac:dyDescent="0.25">
      <c r="D1533" s="159"/>
    </row>
    <row r="1534" spans="4:4" x14ac:dyDescent="0.25">
      <c r="D1534" s="159"/>
    </row>
    <row r="1535" spans="4:4" x14ac:dyDescent="0.25">
      <c r="D1535" s="159"/>
    </row>
    <row r="1536" spans="4:4" x14ac:dyDescent="0.25">
      <c r="D1536" s="159"/>
    </row>
    <row r="1537" spans="4:4" x14ac:dyDescent="0.25">
      <c r="D1537" s="159"/>
    </row>
    <row r="1538" spans="4:4" x14ac:dyDescent="0.25">
      <c r="D1538" s="159"/>
    </row>
    <row r="1539" spans="4:4" x14ac:dyDescent="0.25">
      <c r="D1539" s="159"/>
    </row>
    <row r="1540" spans="4:4" x14ac:dyDescent="0.25">
      <c r="D1540" s="159"/>
    </row>
    <row r="1541" spans="4:4" x14ac:dyDescent="0.25">
      <c r="D1541" s="159"/>
    </row>
    <row r="1542" spans="4:4" x14ac:dyDescent="0.25">
      <c r="D1542" s="159"/>
    </row>
    <row r="1543" spans="4:4" x14ac:dyDescent="0.25">
      <c r="D1543" s="159"/>
    </row>
    <row r="1544" spans="4:4" x14ac:dyDescent="0.25">
      <c r="D1544" s="159"/>
    </row>
    <row r="1545" spans="4:4" x14ac:dyDescent="0.25">
      <c r="D1545" s="159"/>
    </row>
    <row r="1546" spans="4:4" x14ac:dyDescent="0.25">
      <c r="D1546" s="159"/>
    </row>
    <row r="1547" spans="4:4" x14ac:dyDescent="0.25">
      <c r="D1547" s="159"/>
    </row>
    <row r="1548" spans="4:4" x14ac:dyDescent="0.25">
      <c r="D1548" s="159"/>
    </row>
    <row r="1549" spans="4:4" x14ac:dyDescent="0.25">
      <c r="D1549" s="159"/>
    </row>
    <row r="1550" spans="4:4" x14ac:dyDescent="0.25">
      <c r="D1550" s="159"/>
    </row>
    <row r="1551" spans="4:4" x14ac:dyDescent="0.25">
      <c r="D1551" s="159"/>
    </row>
    <row r="1552" spans="4:4" x14ac:dyDescent="0.25">
      <c r="D1552" s="159"/>
    </row>
    <row r="1553" spans="4:4" x14ac:dyDescent="0.25">
      <c r="D1553" s="159"/>
    </row>
    <row r="1554" spans="4:4" x14ac:dyDescent="0.25">
      <c r="D1554" s="159"/>
    </row>
    <row r="1555" spans="4:4" x14ac:dyDescent="0.25">
      <c r="D1555" s="159"/>
    </row>
    <row r="1556" spans="4:4" x14ac:dyDescent="0.25">
      <c r="D1556" s="159"/>
    </row>
    <row r="1557" spans="4:4" x14ac:dyDescent="0.25">
      <c r="D1557" s="159"/>
    </row>
    <row r="1558" spans="4:4" x14ac:dyDescent="0.25">
      <c r="D1558" s="159"/>
    </row>
    <row r="1559" spans="4:4" x14ac:dyDescent="0.25">
      <c r="D1559" s="159"/>
    </row>
    <row r="1560" spans="4:4" x14ac:dyDescent="0.25">
      <c r="D1560" s="159"/>
    </row>
    <row r="1561" spans="4:4" x14ac:dyDescent="0.25">
      <c r="D1561" s="159"/>
    </row>
    <row r="1562" spans="4:4" x14ac:dyDescent="0.25">
      <c r="D1562" s="159"/>
    </row>
    <row r="1563" spans="4:4" x14ac:dyDescent="0.25">
      <c r="D1563" s="159"/>
    </row>
    <row r="1564" spans="4:4" x14ac:dyDescent="0.25">
      <c r="D1564" s="159"/>
    </row>
    <row r="1565" spans="4:4" x14ac:dyDescent="0.25">
      <c r="D1565" s="159"/>
    </row>
    <row r="1566" spans="4:4" x14ac:dyDescent="0.25">
      <c r="D1566" s="159"/>
    </row>
    <row r="1567" spans="4:4" x14ac:dyDescent="0.25">
      <c r="D1567" s="159"/>
    </row>
    <row r="1568" spans="4:4" x14ac:dyDescent="0.25">
      <c r="D1568" s="159"/>
    </row>
    <row r="1569" spans="4:4" x14ac:dyDescent="0.25">
      <c r="D1569" s="159"/>
    </row>
    <row r="1570" spans="4:4" x14ac:dyDescent="0.25">
      <c r="D1570" s="159"/>
    </row>
    <row r="1571" spans="4:4" x14ac:dyDescent="0.25">
      <c r="D1571" s="159"/>
    </row>
    <row r="1572" spans="4:4" x14ac:dyDescent="0.25">
      <c r="D1572" s="159"/>
    </row>
    <row r="1573" spans="4:4" x14ac:dyDescent="0.25">
      <c r="D1573" s="159"/>
    </row>
    <row r="1574" spans="4:4" x14ac:dyDescent="0.25">
      <c r="D1574" s="159"/>
    </row>
    <row r="1575" spans="4:4" x14ac:dyDescent="0.25">
      <c r="D1575" s="159"/>
    </row>
    <row r="1576" spans="4:4" x14ac:dyDescent="0.25">
      <c r="D1576" s="159"/>
    </row>
    <row r="1577" spans="4:4" x14ac:dyDescent="0.25">
      <c r="D1577" s="159"/>
    </row>
    <row r="1578" spans="4:4" x14ac:dyDescent="0.25">
      <c r="D1578" s="159"/>
    </row>
    <row r="1579" spans="4:4" x14ac:dyDescent="0.25">
      <c r="D1579" s="159"/>
    </row>
    <row r="1580" spans="4:4" x14ac:dyDescent="0.25">
      <c r="D1580" s="159"/>
    </row>
    <row r="1581" spans="4:4" x14ac:dyDescent="0.25">
      <c r="D1581" s="159"/>
    </row>
    <row r="1582" spans="4:4" x14ac:dyDescent="0.25">
      <c r="D1582" s="159"/>
    </row>
    <row r="1583" spans="4:4" x14ac:dyDescent="0.25">
      <c r="D1583" s="159"/>
    </row>
    <row r="1584" spans="4:4" x14ac:dyDescent="0.25">
      <c r="D1584" s="159"/>
    </row>
    <row r="1585" spans="4:4" x14ac:dyDescent="0.25">
      <c r="D1585" s="159"/>
    </row>
    <row r="1586" spans="4:4" x14ac:dyDescent="0.25">
      <c r="D1586" s="159"/>
    </row>
    <row r="1587" spans="4:4" x14ac:dyDescent="0.25">
      <c r="D1587" s="159"/>
    </row>
    <row r="1588" spans="4:4" x14ac:dyDescent="0.25">
      <c r="D1588" s="159"/>
    </row>
    <row r="1589" spans="4:4" x14ac:dyDescent="0.25">
      <c r="D1589" s="159"/>
    </row>
    <row r="1590" spans="4:4" x14ac:dyDescent="0.25">
      <c r="D1590" s="159"/>
    </row>
    <row r="1591" spans="4:4" x14ac:dyDescent="0.25">
      <c r="D1591" s="159"/>
    </row>
    <row r="1592" spans="4:4" x14ac:dyDescent="0.25">
      <c r="D1592" s="159"/>
    </row>
    <row r="1593" spans="4:4" x14ac:dyDescent="0.25">
      <c r="D1593" s="159"/>
    </row>
    <row r="1594" spans="4:4" x14ac:dyDescent="0.25">
      <c r="D1594" s="159"/>
    </row>
    <row r="1595" spans="4:4" x14ac:dyDescent="0.25">
      <c r="D1595" s="159"/>
    </row>
    <row r="1596" spans="4:4" x14ac:dyDescent="0.25">
      <c r="D1596" s="159"/>
    </row>
    <row r="1597" spans="4:4" x14ac:dyDescent="0.25">
      <c r="D1597" s="159"/>
    </row>
    <row r="1598" spans="4:4" x14ac:dyDescent="0.25">
      <c r="D1598" s="159"/>
    </row>
    <row r="1599" spans="4:4" x14ac:dyDescent="0.25">
      <c r="D1599" s="159"/>
    </row>
    <row r="1600" spans="4:4" x14ac:dyDescent="0.25">
      <c r="D1600" s="159"/>
    </row>
    <row r="1601" spans="4:4" x14ac:dyDescent="0.25">
      <c r="D1601" s="159"/>
    </row>
    <row r="1602" spans="4:4" x14ac:dyDescent="0.25">
      <c r="D1602" s="159"/>
    </row>
    <row r="1603" spans="4:4" x14ac:dyDescent="0.25">
      <c r="D1603" s="159"/>
    </row>
    <row r="1604" spans="4:4" x14ac:dyDescent="0.25">
      <c r="D1604" s="159"/>
    </row>
    <row r="1605" spans="4:4" x14ac:dyDescent="0.25">
      <c r="D1605" s="159"/>
    </row>
    <row r="1606" spans="4:4" x14ac:dyDescent="0.25">
      <c r="D1606" s="159"/>
    </row>
    <row r="1607" spans="4:4" x14ac:dyDescent="0.25">
      <c r="D1607" s="159"/>
    </row>
    <row r="1608" spans="4:4" x14ac:dyDescent="0.25">
      <c r="D1608" s="159"/>
    </row>
    <row r="1609" spans="4:4" x14ac:dyDescent="0.25">
      <c r="D1609" s="159"/>
    </row>
    <row r="1610" spans="4:4" x14ac:dyDescent="0.25">
      <c r="D1610" s="159"/>
    </row>
    <row r="1611" spans="4:4" x14ac:dyDescent="0.25">
      <c r="D1611" s="159"/>
    </row>
    <row r="1612" spans="4:4" x14ac:dyDescent="0.25">
      <c r="D1612" s="159"/>
    </row>
    <row r="1613" spans="4:4" x14ac:dyDescent="0.25">
      <c r="D1613" s="159"/>
    </row>
    <row r="1614" spans="4:4" x14ac:dyDescent="0.25">
      <c r="D1614" s="159"/>
    </row>
    <row r="1615" spans="4:4" x14ac:dyDescent="0.25">
      <c r="D1615" s="159"/>
    </row>
    <row r="1616" spans="4:4" x14ac:dyDescent="0.25">
      <c r="D1616" s="159"/>
    </row>
    <row r="1617" spans="4:4" x14ac:dyDescent="0.25">
      <c r="D1617" s="159"/>
    </row>
    <row r="1618" spans="4:4" x14ac:dyDescent="0.25">
      <c r="D1618" s="159"/>
    </row>
    <row r="1619" spans="4:4" x14ac:dyDescent="0.25">
      <c r="D1619" s="159"/>
    </row>
    <row r="1620" spans="4:4" x14ac:dyDescent="0.25">
      <c r="D1620" s="159"/>
    </row>
    <row r="1621" spans="4:4" x14ac:dyDescent="0.25">
      <c r="D1621" s="159"/>
    </row>
    <row r="1622" spans="4:4" x14ac:dyDescent="0.25">
      <c r="D1622" s="159"/>
    </row>
    <row r="1623" spans="4:4" x14ac:dyDescent="0.25">
      <c r="D1623" s="159"/>
    </row>
    <row r="1624" spans="4:4" x14ac:dyDescent="0.25">
      <c r="D1624" s="159"/>
    </row>
    <row r="1625" spans="4:4" x14ac:dyDescent="0.25">
      <c r="D1625" s="159"/>
    </row>
    <row r="1626" spans="4:4" x14ac:dyDescent="0.25">
      <c r="D1626" s="159"/>
    </row>
    <row r="1627" spans="4:4" x14ac:dyDescent="0.25">
      <c r="D1627" s="159"/>
    </row>
    <row r="1628" spans="4:4" x14ac:dyDescent="0.25">
      <c r="D1628" s="159"/>
    </row>
    <row r="1629" spans="4:4" x14ac:dyDescent="0.25">
      <c r="D1629" s="159"/>
    </row>
    <row r="1630" spans="4:4" x14ac:dyDescent="0.25">
      <c r="D1630" s="159"/>
    </row>
    <row r="1631" spans="4:4" x14ac:dyDescent="0.25">
      <c r="D1631" s="159"/>
    </row>
    <row r="1632" spans="4:4" x14ac:dyDescent="0.25">
      <c r="D1632" s="159"/>
    </row>
    <row r="1633" spans="4:4" x14ac:dyDescent="0.25">
      <c r="D1633" s="159"/>
    </row>
    <row r="1634" spans="4:4" x14ac:dyDescent="0.25">
      <c r="D1634" s="159"/>
    </row>
    <row r="1635" spans="4:4" x14ac:dyDescent="0.25">
      <c r="D1635" s="159"/>
    </row>
    <row r="1636" spans="4:4" x14ac:dyDescent="0.25">
      <c r="D1636" s="159"/>
    </row>
    <row r="1637" spans="4:4" x14ac:dyDescent="0.25">
      <c r="D1637" s="159"/>
    </row>
    <row r="1638" spans="4:4" x14ac:dyDescent="0.25">
      <c r="D1638" s="159"/>
    </row>
    <row r="1639" spans="4:4" x14ac:dyDescent="0.25">
      <c r="D1639" s="159"/>
    </row>
    <row r="1640" spans="4:4" x14ac:dyDescent="0.25">
      <c r="D1640" s="159"/>
    </row>
    <row r="1641" spans="4:4" x14ac:dyDescent="0.25">
      <c r="D1641" s="159"/>
    </row>
    <row r="1642" spans="4:4" x14ac:dyDescent="0.25">
      <c r="D1642" s="159"/>
    </row>
    <row r="1643" spans="4:4" x14ac:dyDescent="0.25">
      <c r="D1643" s="159"/>
    </row>
    <row r="1644" spans="4:4" x14ac:dyDescent="0.25">
      <c r="D1644" s="159"/>
    </row>
    <row r="1645" spans="4:4" x14ac:dyDescent="0.25">
      <c r="D1645" s="159"/>
    </row>
    <row r="1646" spans="4:4" x14ac:dyDescent="0.25">
      <c r="D1646" s="159"/>
    </row>
    <row r="1647" spans="4:4" x14ac:dyDescent="0.25">
      <c r="D1647" s="159"/>
    </row>
    <row r="1648" spans="4:4" x14ac:dyDescent="0.25">
      <c r="D1648" s="159"/>
    </row>
    <row r="1649" spans="4:4" x14ac:dyDescent="0.25">
      <c r="D1649" s="159"/>
    </row>
    <row r="1650" spans="4:4" x14ac:dyDescent="0.25">
      <c r="D1650" s="159"/>
    </row>
    <row r="1651" spans="4:4" x14ac:dyDescent="0.25">
      <c r="D1651" s="159"/>
    </row>
    <row r="1652" spans="4:4" x14ac:dyDescent="0.25">
      <c r="D1652" s="159"/>
    </row>
    <row r="1653" spans="4:4" x14ac:dyDescent="0.25">
      <c r="D1653" s="159"/>
    </row>
    <row r="1654" spans="4:4" x14ac:dyDescent="0.25">
      <c r="D1654" s="159"/>
    </row>
    <row r="1655" spans="4:4" x14ac:dyDescent="0.25">
      <c r="D1655" s="159"/>
    </row>
    <row r="1656" spans="4:4" x14ac:dyDescent="0.25">
      <c r="D1656" s="159"/>
    </row>
    <row r="1657" spans="4:4" x14ac:dyDescent="0.25">
      <c r="D1657" s="159"/>
    </row>
    <row r="1658" spans="4:4" x14ac:dyDescent="0.25">
      <c r="D1658" s="159"/>
    </row>
    <row r="1659" spans="4:4" x14ac:dyDescent="0.25">
      <c r="D1659" s="159"/>
    </row>
    <row r="1660" spans="4:4" x14ac:dyDescent="0.25">
      <c r="D1660" s="159"/>
    </row>
    <row r="1661" spans="4:4" x14ac:dyDescent="0.25">
      <c r="D1661" s="159"/>
    </row>
    <row r="1662" spans="4:4" x14ac:dyDescent="0.25">
      <c r="D1662" s="159"/>
    </row>
    <row r="1663" spans="4:4" x14ac:dyDescent="0.25">
      <c r="D1663" s="159"/>
    </row>
    <row r="1664" spans="4:4" x14ac:dyDescent="0.25">
      <c r="D1664" s="159"/>
    </row>
    <row r="1665" spans="4:4" x14ac:dyDescent="0.25">
      <c r="D1665" s="159"/>
    </row>
    <row r="1666" spans="4:4" x14ac:dyDescent="0.25">
      <c r="D1666" s="159"/>
    </row>
    <row r="1667" spans="4:4" x14ac:dyDescent="0.25">
      <c r="D1667" s="159"/>
    </row>
    <row r="1668" spans="4:4" x14ac:dyDescent="0.25">
      <c r="D1668" s="159"/>
    </row>
    <row r="1669" spans="4:4" x14ac:dyDescent="0.25">
      <c r="D1669" s="159"/>
    </row>
    <row r="1670" spans="4:4" x14ac:dyDescent="0.25">
      <c r="D1670" s="159"/>
    </row>
    <row r="1671" spans="4:4" x14ac:dyDescent="0.25">
      <c r="D1671" s="159"/>
    </row>
    <row r="1672" spans="4:4" x14ac:dyDescent="0.25">
      <c r="D1672" s="159"/>
    </row>
    <row r="1673" spans="4:4" x14ac:dyDescent="0.25">
      <c r="D1673" s="159"/>
    </row>
    <row r="1674" spans="4:4" x14ac:dyDescent="0.25">
      <c r="D1674" s="159"/>
    </row>
    <row r="1675" spans="4:4" x14ac:dyDescent="0.25">
      <c r="D1675" s="159"/>
    </row>
    <row r="1676" spans="4:4" x14ac:dyDescent="0.25">
      <c r="D1676" s="159"/>
    </row>
    <row r="1677" spans="4:4" x14ac:dyDescent="0.25">
      <c r="D1677" s="159"/>
    </row>
    <row r="1678" spans="4:4" x14ac:dyDescent="0.25">
      <c r="D1678" s="159"/>
    </row>
    <row r="1679" spans="4:4" x14ac:dyDescent="0.25">
      <c r="D1679" s="159"/>
    </row>
    <row r="1680" spans="4:4" x14ac:dyDescent="0.25">
      <c r="D1680" s="159"/>
    </row>
    <row r="1681" spans="4:4" x14ac:dyDescent="0.25">
      <c r="D1681" s="159"/>
    </row>
    <row r="1682" spans="4:4" x14ac:dyDescent="0.25">
      <c r="D1682" s="159"/>
    </row>
    <row r="1683" spans="4:4" x14ac:dyDescent="0.25">
      <c r="D1683" s="159"/>
    </row>
    <row r="1684" spans="4:4" x14ac:dyDescent="0.25">
      <c r="D1684" s="159"/>
    </row>
    <row r="1685" spans="4:4" x14ac:dyDescent="0.25">
      <c r="D1685" s="159"/>
    </row>
    <row r="1686" spans="4:4" x14ac:dyDescent="0.25">
      <c r="D1686" s="159"/>
    </row>
    <row r="1687" spans="4:4" x14ac:dyDescent="0.25">
      <c r="D1687" s="159"/>
    </row>
    <row r="1688" spans="4:4" x14ac:dyDescent="0.25">
      <c r="D1688" s="159"/>
    </row>
    <row r="1689" spans="4:4" x14ac:dyDescent="0.25">
      <c r="D1689" s="159"/>
    </row>
    <row r="1690" spans="4:4" x14ac:dyDescent="0.25">
      <c r="D1690" s="159"/>
    </row>
    <row r="1691" spans="4:4" x14ac:dyDescent="0.25">
      <c r="D1691" s="159"/>
    </row>
    <row r="1692" spans="4:4" x14ac:dyDescent="0.25">
      <c r="D1692" s="159"/>
    </row>
    <row r="1693" spans="4:4" x14ac:dyDescent="0.25">
      <c r="D1693" s="159"/>
    </row>
    <row r="1694" spans="4:4" x14ac:dyDescent="0.25">
      <c r="D1694" s="159"/>
    </row>
    <row r="1695" spans="4:4" x14ac:dyDescent="0.25">
      <c r="D1695" s="159"/>
    </row>
    <row r="1696" spans="4:4" x14ac:dyDescent="0.25">
      <c r="D1696" s="159"/>
    </row>
    <row r="1697" spans="4:4" x14ac:dyDescent="0.25">
      <c r="D1697" s="159"/>
    </row>
    <row r="1698" spans="4:4" x14ac:dyDescent="0.25">
      <c r="D1698" s="159"/>
    </row>
    <row r="1699" spans="4:4" x14ac:dyDescent="0.25">
      <c r="D1699" s="159"/>
    </row>
    <row r="1700" spans="4:4" x14ac:dyDescent="0.25">
      <c r="D1700" s="159"/>
    </row>
    <row r="1701" spans="4:4" x14ac:dyDescent="0.25">
      <c r="D1701" s="159"/>
    </row>
    <row r="1702" spans="4:4" x14ac:dyDescent="0.25">
      <c r="D1702" s="159"/>
    </row>
    <row r="1703" spans="4:4" x14ac:dyDescent="0.25">
      <c r="D1703" s="159"/>
    </row>
    <row r="1704" spans="4:4" x14ac:dyDescent="0.25">
      <c r="D1704" s="159"/>
    </row>
    <row r="1705" spans="4:4" x14ac:dyDescent="0.25">
      <c r="D1705" s="159"/>
    </row>
    <row r="1706" spans="4:4" x14ac:dyDescent="0.25">
      <c r="D1706" s="159"/>
    </row>
    <row r="1707" spans="4:4" x14ac:dyDescent="0.25">
      <c r="D1707" s="159"/>
    </row>
    <row r="1708" spans="4:4" x14ac:dyDescent="0.25">
      <c r="D1708" s="159"/>
    </row>
    <row r="1709" spans="4:4" x14ac:dyDescent="0.25">
      <c r="D1709" s="159"/>
    </row>
    <row r="1710" spans="4:4" x14ac:dyDescent="0.25">
      <c r="D1710" s="159"/>
    </row>
    <row r="1711" spans="4:4" x14ac:dyDescent="0.25">
      <c r="D1711" s="159"/>
    </row>
    <row r="1712" spans="4:4" x14ac:dyDescent="0.25">
      <c r="D1712" s="159"/>
    </row>
    <row r="1713" spans="4:4" x14ac:dyDescent="0.25">
      <c r="D1713" s="159"/>
    </row>
    <row r="1714" spans="4:4" x14ac:dyDescent="0.25">
      <c r="D1714" s="159"/>
    </row>
    <row r="1715" spans="4:4" x14ac:dyDescent="0.25">
      <c r="D1715" s="159"/>
    </row>
    <row r="1716" spans="4:4" x14ac:dyDescent="0.25">
      <c r="D1716" s="159"/>
    </row>
    <row r="1717" spans="4:4" x14ac:dyDescent="0.25">
      <c r="D1717" s="159"/>
    </row>
    <row r="1718" spans="4:4" x14ac:dyDescent="0.25">
      <c r="D1718" s="159"/>
    </row>
    <row r="1719" spans="4:4" x14ac:dyDescent="0.25">
      <c r="D1719" s="159"/>
    </row>
    <row r="1720" spans="4:4" x14ac:dyDescent="0.25">
      <c r="D1720" s="159"/>
    </row>
    <row r="1721" spans="4:4" x14ac:dyDescent="0.25">
      <c r="D1721" s="159"/>
    </row>
    <row r="1722" spans="4:4" x14ac:dyDescent="0.25">
      <c r="D1722" s="159"/>
    </row>
    <row r="1723" spans="4:4" x14ac:dyDescent="0.25">
      <c r="D1723" s="159"/>
    </row>
    <row r="1724" spans="4:4" x14ac:dyDescent="0.25">
      <c r="D1724" s="159"/>
    </row>
    <row r="1725" spans="4:4" x14ac:dyDescent="0.25">
      <c r="D1725" s="159"/>
    </row>
    <row r="1726" spans="4:4" x14ac:dyDescent="0.25">
      <c r="D1726" s="159"/>
    </row>
    <row r="1727" spans="4:4" x14ac:dyDescent="0.25">
      <c r="D1727" s="159"/>
    </row>
    <row r="1728" spans="4:4" x14ac:dyDescent="0.25">
      <c r="D1728" s="159"/>
    </row>
    <row r="1729" spans="4:4" x14ac:dyDescent="0.25">
      <c r="D1729" s="159"/>
    </row>
    <row r="1730" spans="4:4" x14ac:dyDescent="0.25">
      <c r="D1730" s="159"/>
    </row>
    <row r="1731" spans="4:4" x14ac:dyDescent="0.25">
      <c r="D1731" s="159"/>
    </row>
    <row r="1732" spans="4:4" x14ac:dyDescent="0.25">
      <c r="D1732" s="159"/>
    </row>
    <row r="1733" spans="4:4" x14ac:dyDescent="0.25">
      <c r="D1733" s="159"/>
    </row>
    <row r="1734" spans="4:4" x14ac:dyDescent="0.25">
      <c r="D1734" s="159"/>
    </row>
    <row r="1735" spans="4:4" x14ac:dyDescent="0.25">
      <c r="D1735" s="159"/>
    </row>
    <row r="1736" spans="4:4" x14ac:dyDescent="0.25">
      <c r="D1736" s="159"/>
    </row>
    <row r="1737" spans="4:4" x14ac:dyDescent="0.25">
      <c r="D1737" s="159"/>
    </row>
    <row r="1738" spans="4:4" x14ac:dyDescent="0.25">
      <c r="D1738" s="159"/>
    </row>
    <row r="1739" spans="4:4" x14ac:dyDescent="0.25">
      <c r="D1739" s="159"/>
    </row>
    <row r="1740" spans="4:4" x14ac:dyDescent="0.25">
      <c r="D1740" s="159"/>
    </row>
    <row r="1741" spans="4:4" x14ac:dyDescent="0.25">
      <c r="D1741" s="159"/>
    </row>
    <row r="1742" spans="4:4" x14ac:dyDescent="0.25">
      <c r="D1742" s="159"/>
    </row>
    <row r="1743" spans="4:4" x14ac:dyDescent="0.25">
      <c r="D1743" s="159"/>
    </row>
    <row r="1744" spans="4:4" x14ac:dyDescent="0.25">
      <c r="D1744" s="159"/>
    </row>
    <row r="1745" spans="4:4" x14ac:dyDescent="0.25">
      <c r="D1745" s="159"/>
    </row>
    <row r="1746" spans="4:4" x14ac:dyDescent="0.25">
      <c r="D1746" s="159"/>
    </row>
    <row r="1747" spans="4:4" x14ac:dyDescent="0.25">
      <c r="D1747" s="159"/>
    </row>
    <row r="1748" spans="4:4" x14ac:dyDescent="0.25">
      <c r="D1748" s="159"/>
    </row>
    <row r="1749" spans="4:4" x14ac:dyDescent="0.25">
      <c r="D1749" s="159"/>
    </row>
    <row r="1750" spans="4:4" x14ac:dyDescent="0.25">
      <c r="D1750" s="159"/>
    </row>
    <row r="1751" spans="4:4" x14ac:dyDescent="0.25">
      <c r="D1751" s="159"/>
    </row>
    <row r="1752" spans="4:4" x14ac:dyDescent="0.25">
      <c r="D1752" s="159"/>
    </row>
    <row r="1753" spans="4:4" x14ac:dyDescent="0.25">
      <c r="D1753" s="159"/>
    </row>
    <row r="1754" spans="4:4" x14ac:dyDescent="0.25">
      <c r="D1754" s="159"/>
    </row>
    <row r="1755" spans="4:4" x14ac:dyDescent="0.25">
      <c r="D1755" s="159"/>
    </row>
    <row r="1756" spans="4:4" x14ac:dyDescent="0.25">
      <c r="D1756" s="159"/>
    </row>
    <row r="1757" spans="4:4" x14ac:dyDescent="0.25">
      <c r="D1757" s="159"/>
    </row>
    <row r="1758" spans="4:4" x14ac:dyDescent="0.25">
      <c r="D1758" s="159"/>
    </row>
    <row r="1759" spans="4:4" x14ac:dyDescent="0.25">
      <c r="D1759" s="159"/>
    </row>
    <row r="1760" spans="4:4" x14ac:dyDescent="0.25">
      <c r="D1760" s="159"/>
    </row>
    <row r="1761" spans="4:4" x14ac:dyDescent="0.25">
      <c r="D1761" s="159"/>
    </row>
    <row r="1762" spans="4:4" x14ac:dyDescent="0.25">
      <c r="D1762" s="159"/>
    </row>
    <row r="1763" spans="4:4" x14ac:dyDescent="0.25">
      <c r="D1763" s="159"/>
    </row>
    <row r="1764" spans="4:4" x14ac:dyDescent="0.25">
      <c r="D1764" s="159"/>
    </row>
    <row r="1765" spans="4:4" x14ac:dyDescent="0.25">
      <c r="D1765" s="159"/>
    </row>
    <row r="1766" spans="4:4" x14ac:dyDescent="0.25">
      <c r="D1766" s="159"/>
    </row>
    <row r="1767" spans="4:4" x14ac:dyDescent="0.25">
      <c r="D1767" s="159"/>
    </row>
    <row r="1768" spans="4:4" x14ac:dyDescent="0.25">
      <c r="D1768" s="159"/>
    </row>
    <row r="1769" spans="4:4" x14ac:dyDescent="0.25">
      <c r="D1769" s="159"/>
    </row>
    <row r="1770" spans="4:4" x14ac:dyDescent="0.25">
      <c r="D1770" s="159"/>
    </row>
    <row r="1771" spans="4:4" x14ac:dyDescent="0.25">
      <c r="D1771" s="159"/>
    </row>
    <row r="1772" spans="4:4" x14ac:dyDescent="0.25">
      <c r="D1772" s="159"/>
    </row>
    <row r="1773" spans="4:4" x14ac:dyDescent="0.25">
      <c r="D1773" s="159"/>
    </row>
    <row r="1774" spans="4:4" x14ac:dyDescent="0.25">
      <c r="D1774" s="159"/>
    </row>
    <row r="1775" spans="4:4" x14ac:dyDescent="0.25">
      <c r="D1775" s="159"/>
    </row>
    <row r="1776" spans="4:4" x14ac:dyDescent="0.25">
      <c r="D1776" s="159"/>
    </row>
    <row r="1777" spans="4:4" x14ac:dyDescent="0.25">
      <c r="D1777" s="159"/>
    </row>
    <row r="1778" spans="4:4" x14ac:dyDescent="0.25">
      <c r="D1778" s="159"/>
    </row>
    <row r="1779" spans="4:4" x14ac:dyDescent="0.25">
      <c r="D1779" s="159"/>
    </row>
    <row r="1780" spans="4:4" x14ac:dyDescent="0.25">
      <c r="D1780" s="159"/>
    </row>
    <row r="1781" spans="4:4" x14ac:dyDescent="0.25">
      <c r="D1781" s="159"/>
    </row>
    <row r="1782" spans="4:4" x14ac:dyDescent="0.25">
      <c r="D1782" s="159"/>
    </row>
    <row r="1783" spans="4:4" x14ac:dyDescent="0.25">
      <c r="D1783" s="159"/>
    </row>
    <row r="1784" spans="4:4" x14ac:dyDescent="0.25">
      <c r="D1784" s="159"/>
    </row>
    <row r="1785" spans="4:4" x14ac:dyDescent="0.25">
      <c r="D1785" s="159"/>
    </row>
    <row r="1786" spans="4:4" x14ac:dyDescent="0.25">
      <c r="D1786" s="159"/>
    </row>
    <row r="1787" spans="4:4" x14ac:dyDescent="0.25">
      <c r="D1787" s="159"/>
    </row>
    <row r="1788" spans="4:4" x14ac:dyDescent="0.25">
      <c r="D1788" s="159"/>
    </row>
    <row r="1789" spans="4:4" x14ac:dyDescent="0.25">
      <c r="D1789" s="159"/>
    </row>
    <row r="1790" spans="4:4" x14ac:dyDescent="0.25">
      <c r="D1790" s="159"/>
    </row>
    <row r="1791" spans="4:4" x14ac:dyDescent="0.25">
      <c r="D1791" s="159"/>
    </row>
    <row r="1792" spans="4:4" x14ac:dyDescent="0.25">
      <c r="D1792" s="159"/>
    </row>
    <row r="1793" spans="4:4" x14ac:dyDescent="0.25">
      <c r="D1793" s="159"/>
    </row>
    <row r="1794" spans="4:4" x14ac:dyDescent="0.25">
      <c r="D1794" s="159"/>
    </row>
    <row r="1795" spans="4:4" x14ac:dyDescent="0.25">
      <c r="D1795" s="159"/>
    </row>
    <row r="1796" spans="4:4" x14ac:dyDescent="0.25">
      <c r="D1796" s="159"/>
    </row>
    <row r="1797" spans="4:4" x14ac:dyDescent="0.25">
      <c r="D1797" s="159"/>
    </row>
    <row r="1798" spans="4:4" x14ac:dyDescent="0.25">
      <c r="D1798" s="159"/>
    </row>
    <row r="1799" spans="4:4" x14ac:dyDescent="0.25">
      <c r="D1799" s="159"/>
    </row>
    <row r="1800" spans="4:4" x14ac:dyDescent="0.25">
      <c r="D1800" s="159"/>
    </row>
    <row r="1801" spans="4:4" x14ac:dyDescent="0.25">
      <c r="D1801" s="159"/>
    </row>
    <row r="1802" spans="4:4" x14ac:dyDescent="0.25">
      <c r="D1802" s="159"/>
    </row>
    <row r="1803" spans="4:4" x14ac:dyDescent="0.25">
      <c r="D1803" s="159"/>
    </row>
    <row r="1804" spans="4:4" x14ac:dyDescent="0.25">
      <c r="D1804" s="159"/>
    </row>
    <row r="1805" spans="4:4" x14ac:dyDescent="0.25">
      <c r="D1805" s="159"/>
    </row>
    <row r="1806" spans="4:4" x14ac:dyDescent="0.25">
      <c r="D1806" s="159"/>
    </row>
    <row r="1807" spans="4:4" x14ac:dyDescent="0.25">
      <c r="D1807" s="159"/>
    </row>
    <row r="1808" spans="4:4" x14ac:dyDescent="0.25">
      <c r="D1808" s="159"/>
    </row>
    <row r="1809" spans="4:4" x14ac:dyDescent="0.25">
      <c r="D1809" s="159"/>
    </row>
    <row r="1810" spans="4:4" x14ac:dyDescent="0.25">
      <c r="D1810" s="159"/>
    </row>
    <row r="1811" spans="4:4" x14ac:dyDescent="0.25">
      <c r="D1811" s="159"/>
    </row>
    <row r="1812" spans="4:4" x14ac:dyDescent="0.25">
      <c r="D1812" s="159"/>
    </row>
    <row r="1813" spans="4:4" x14ac:dyDescent="0.25">
      <c r="D1813" s="159"/>
    </row>
    <row r="1814" spans="4:4" x14ac:dyDescent="0.25">
      <c r="D1814" s="159"/>
    </row>
    <row r="1815" spans="4:4" x14ac:dyDescent="0.25">
      <c r="D1815" s="159"/>
    </row>
    <row r="1816" spans="4:4" x14ac:dyDescent="0.25">
      <c r="D1816" s="159"/>
    </row>
    <row r="1817" spans="4:4" x14ac:dyDescent="0.25">
      <c r="D1817" s="159"/>
    </row>
    <row r="1818" spans="4:4" x14ac:dyDescent="0.25">
      <c r="D1818" s="159"/>
    </row>
    <row r="1819" spans="4:4" x14ac:dyDescent="0.25">
      <c r="D1819" s="159"/>
    </row>
    <row r="1820" spans="4:4" x14ac:dyDescent="0.25">
      <c r="D1820" s="159"/>
    </row>
    <row r="1821" spans="4:4" x14ac:dyDescent="0.25">
      <c r="D1821" s="159"/>
    </row>
    <row r="1822" spans="4:4" x14ac:dyDescent="0.25">
      <c r="D1822" s="159"/>
    </row>
    <row r="1823" spans="4:4" x14ac:dyDescent="0.25">
      <c r="D1823" s="159"/>
    </row>
    <row r="1824" spans="4:4" x14ac:dyDescent="0.25">
      <c r="D1824" s="159"/>
    </row>
    <row r="1825" spans="4:4" x14ac:dyDescent="0.25">
      <c r="D1825" s="159"/>
    </row>
    <row r="1826" spans="4:4" x14ac:dyDescent="0.25">
      <c r="D1826" s="159"/>
    </row>
    <row r="1827" spans="4:4" x14ac:dyDescent="0.25">
      <c r="D1827" s="159"/>
    </row>
    <row r="1828" spans="4:4" x14ac:dyDescent="0.25">
      <c r="D1828" s="159"/>
    </row>
    <row r="1829" spans="4:4" x14ac:dyDescent="0.25">
      <c r="D1829" s="159"/>
    </row>
    <row r="1830" spans="4:4" x14ac:dyDescent="0.25">
      <c r="D1830" s="159"/>
    </row>
    <row r="1831" spans="4:4" x14ac:dyDescent="0.25">
      <c r="D1831" s="159"/>
    </row>
    <row r="1832" spans="4:4" x14ac:dyDescent="0.25">
      <c r="D1832" s="159"/>
    </row>
    <row r="1833" spans="4:4" x14ac:dyDescent="0.25">
      <c r="D1833" s="159"/>
    </row>
    <row r="1834" spans="4:4" x14ac:dyDescent="0.25">
      <c r="D1834" s="159"/>
    </row>
    <row r="1835" spans="4:4" x14ac:dyDescent="0.25">
      <c r="D1835" s="159"/>
    </row>
    <row r="1836" spans="4:4" x14ac:dyDescent="0.25">
      <c r="D1836" s="159"/>
    </row>
    <row r="1837" spans="4:4" x14ac:dyDescent="0.25">
      <c r="D1837" s="159"/>
    </row>
    <row r="1838" spans="4:4" x14ac:dyDescent="0.25">
      <c r="D1838" s="159"/>
    </row>
    <row r="1839" spans="4:4" x14ac:dyDescent="0.25">
      <c r="D1839" s="159"/>
    </row>
    <row r="1840" spans="4:4" x14ac:dyDescent="0.25">
      <c r="D1840" s="159"/>
    </row>
    <row r="1841" spans="4:4" x14ac:dyDescent="0.25">
      <c r="D1841" s="159"/>
    </row>
    <row r="1842" spans="4:4" x14ac:dyDescent="0.25">
      <c r="D1842" s="159"/>
    </row>
    <row r="1843" spans="4:4" x14ac:dyDescent="0.25">
      <c r="D1843" s="159"/>
    </row>
    <row r="1844" spans="4:4" x14ac:dyDescent="0.25">
      <c r="D1844" s="159"/>
    </row>
    <row r="1845" spans="4:4" x14ac:dyDescent="0.25">
      <c r="D1845" s="159"/>
    </row>
    <row r="1846" spans="4:4" x14ac:dyDescent="0.25">
      <c r="D1846" s="159"/>
    </row>
    <row r="1847" spans="4:4" x14ac:dyDescent="0.25">
      <c r="D1847" s="159"/>
    </row>
    <row r="1848" spans="4:4" x14ac:dyDescent="0.25">
      <c r="D1848" s="159"/>
    </row>
    <row r="1849" spans="4:4" x14ac:dyDescent="0.25">
      <c r="D1849" s="159"/>
    </row>
    <row r="1850" spans="4:4" x14ac:dyDescent="0.25">
      <c r="D1850" s="159"/>
    </row>
    <row r="1851" spans="4:4" x14ac:dyDescent="0.25">
      <c r="D1851" s="159"/>
    </row>
    <row r="1852" spans="4:4" x14ac:dyDescent="0.25">
      <c r="D1852" s="159"/>
    </row>
    <row r="1853" spans="4:4" x14ac:dyDescent="0.25">
      <c r="D1853" s="159"/>
    </row>
    <row r="1854" spans="4:4" x14ac:dyDescent="0.25">
      <c r="D1854" s="159"/>
    </row>
    <row r="1855" spans="4:4" x14ac:dyDescent="0.25">
      <c r="D1855" s="159"/>
    </row>
    <row r="1856" spans="4:4" x14ac:dyDescent="0.25">
      <c r="D1856" s="159"/>
    </row>
    <row r="1857" spans="4:4" x14ac:dyDescent="0.25">
      <c r="D1857" s="159"/>
    </row>
    <row r="1858" spans="4:4" x14ac:dyDescent="0.25">
      <c r="D1858" s="159"/>
    </row>
    <row r="1859" spans="4:4" x14ac:dyDescent="0.25">
      <c r="D1859" s="159"/>
    </row>
    <row r="1860" spans="4:4" x14ac:dyDescent="0.25">
      <c r="D1860" s="159"/>
    </row>
    <row r="1861" spans="4:4" x14ac:dyDescent="0.25">
      <c r="D1861" s="159"/>
    </row>
    <row r="1862" spans="4:4" x14ac:dyDescent="0.25">
      <c r="D1862" s="159"/>
    </row>
    <row r="1863" spans="4:4" x14ac:dyDescent="0.25">
      <c r="D1863" s="159"/>
    </row>
    <row r="1864" spans="4:4" x14ac:dyDescent="0.25">
      <c r="D1864" s="159"/>
    </row>
    <row r="1865" spans="4:4" x14ac:dyDescent="0.25">
      <c r="D1865" s="159"/>
    </row>
    <row r="1866" spans="4:4" x14ac:dyDescent="0.25">
      <c r="D1866" s="159"/>
    </row>
    <row r="1867" spans="4:4" x14ac:dyDescent="0.25">
      <c r="D1867" s="159"/>
    </row>
    <row r="1868" spans="4:4" x14ac:dyDescent="0.25">
      <c r="D1868" s="159"/>
    </row>
    <row r="1869" spans="4:4" x14ac:dyDescent="0.25">
      <c r="D1869" s="159"/>
    </row>
    <row r="1870" spans="4:4" x14ac:dyDescent="0.25">
      <c r="D1870" s="159"/>
    </row>
    <row r="1871" spans="4:4" x14ac:dyDescent="0.25">
      <c r="D1871" s="159"/>
    </row>
    <row r="1872" spans="4:4" x14ac:dyDescent="0.25">
      <c r="D1872" s="159"/>
    </row>
    <row r="1873" spans="4:4" x14ac:dyDescent="0.25">
      <c r="D1873" s="159"/>
    </row>
    <row r="1874" spans="4:4" x14ac:dyDescent="0.25">
      <c r="D1874" s="159"/>
    </row>
    <row r="1875" spans="4:4" x14ac:dyDescent="0.25">
      <c r="D1875" s="159"/>
    </row>
    <row r="1876" spans="4:4" x14ac:dyDescent="0.25">
      <c r="D1876" s="159"/>
    </row>
    <row r="1877" spans="4:4" x14ac:dyDescent="0.25">
      <c r="D1877" s="159"/>
    </row>
    <row r="1878" spans="4:4" x14ac:dyDescent="0.25">
      <c r="D1878" s="159"/>
    </row>
    <row r="1879" spans="4:4" x14ac:dyDescent="0.25">
      <c r="D1879" s="159"/>
    </row>
    <row r="1880" spans="4:4" x14ac:dyDescent="0.25">
      <c r="D1880" s="159"/>
    </row>
    <row r="1881" spans="4:4" x14ac:dyDescent="0.25">
      <c r="D1881" s="159"/>
    </row>
    <row r="1882" spans="4:4" x14ac:dyDescent="0.25">
      <c r="D1882" s="159"/>
    </row>
    <row r="1883" spans="4:4" x14ac:dyDescent="0.25">
      <c r="D1883" s="159"/>
    </row>
    <row r="1884" spans="4:4" x14ac:dyDescent="0.25">
      <c r="D1884" s="159"/>
    </row>
    <row r="1885" spans="4:4" x14ac:dyDescent="0.25">
      <c r="D1885" s="159"/>
    </row>
    <row r="1886" spans="4:4" x14ac:dyDescent="0.25">
      <c r="D1886" s="159"/>
    </row>
    <row r="1887" spans="4:4" x14ac:dyDescent="0.25">
      <c r="D1887" s="159"/>
    </row>
    <row r="1888" spans="4:4" x14ac:dyDescent="0.25">
      <c r="D1888" s="159"/>
    </row>
    <row r="1889" spans="4:4" x14ac:dyDescent="0.25">
      <c r="D1889" s="159"/>
    </row>
    <row r="1890" spans="4:4" x14ac:dyDescent="0.25">
      <c r="D1890" s="159"/>
    </row>
    <row r="1891" spans="4:4" x14ac:dyDescent="0.25">
      <c r="D1891" s="159"/>
    </row>
    <row r="1892" spans="4:4" x14ac:dyDescent="0.25">
      <c r="D1892" s="159"/>
    </row>
    <row r="1893" spans="4:4" x14ac:dyDescent="0.25">
      <c r="D1893" s="159"/>
    </row>
    <row r="1894" spans="4:4" x14ac:dyDescent="0.25">
      <c r="D1894" s="159"/>
    </row>
    <row r="1895" spans="4:4" x14ac:dyDescent="0.25">
      <c r="D1895" s="159"/>
    </row>
    <row r="1896" spans="4:4" x14ac:dyDescent="0.25">
      <c r="D1896" s="159"/>
    </row>
    <row r="1897" spans="4:4" x14ac:dyDescent="0.25">
      <c r="D1897" s="159"/>
    </row>
    <row r="1898" spans="4:4" x14ac:dyDescent="0.25">
      <c r="D1898" s="159"/>
    </row>
    <row r="1899" spans="4:4" x14ac:dyDescent="0.25">
      <c r="D1899" s="159"/>
    </row>
    <row r="1900" spans="4:4" x14ac:dyDescent="0.25">
      <c r="D1900" s="159"/>
    </row>
    <row r="1901" spans="4:4" x14ac:dyDescent="0.25">
      <c r="D1901" s="159"/>
    </row>
    <row r="1902" spans="4:4" x14ac:dyDescent="0.25">
      <c r="D1902" s="159"/>
    </row>
    <row r="1903" spans="4:4" x14ac:dyDescent="0.25">
      <c r="D1903" s="159"/>
    </row>
    <row r="1904" spans="4:4" x14ac:dyDescent="0.25">
      <c r="D1904" s="159"/>
    </row>
    <row r="1905" spans="4:4" x14ac:dyDescent="0.25">
      <c r="D1905" s="159"/>
    </row>
    <row r="1906" spans="4:4" x14ac:dyDescent="0.25">
      <c r="D1906" s="159"/>
    </row>
    <row r="1907" spans="4:4" x14ac:dyDescent="0.25">
      <c r="D1907" s="159"/>
    </row>
    <row r="1908" spans="4:4" x14ac:dyDescent="0.25">
      <c r="D1908" s="159"/>
    </row>
    <row r="1909" spans="4:4" x14ac:dyDescent="0.25">
      <c r="D1909" s="159"/>
    </row>
    <row r="1910" spans="4:4" x14ac:dyDescent="0.25">
      <c r="D1910" s="159"/>
    </row>
    <row r="1911" spans="4:4" x14ac:dyDescent="0.25">
      <c r="D1911" s="159"/>
    </row>
    <row r="1912" spans="4:4" x14ac:dyDescent="0.25">
      <c r="D1912" s="159"/>
    </row>
    <row r="1913" spans="4:4" x14ac:dyDescent="0.25">
      <c r="D1913" s="159"/>
    </row>
    <row r="1914" spans="4:4" x14ac:dyDescent="0.25">
      <c r="D1914" s="159"/>
    </row>
    <row r="1915" spans="4:4" x14ac:dyDescent="0.25">
      <c r="D1915" s="159"/>
    </row>
    <row r="1916" spans="4:4" x14ac:dyDescent="0.25">
      <c r="D1916" s="159"/>
    </row>
    <row r="1917" spans="4:4" x14ac:dyDescent="0.25">
      <c r="D1917" s="159"/>
    </row>
    <row r="1918" spans="4:4" x14ac:dyDescent="0.25">
      <c r="D1918" s="159"/>
    </row>
    <row r="1919" spans="4:4" x14ac:dyDescent="0.25">
      <c r="D1919" s="159"/>
    </row>
    <row r="1920" spans="4:4" x14ac:dyDescent="0.25">
      <c r="D1920" s="159"/>
    </row>
    <row r="1921" spans="4:4" x14ac:dyDescent="0.25">
      <c r="D1921" s="159"/>
    </row>
    <row r="1922" spans="4:4" x14ac:dyDescent="0.25">
      <c r="D1922" s="159"/>
    </row>
    <row r="1923" spans="4:4" x14ac:dyDescent="0.25">
      <c r="D1923" s="159"/>
    </row>
    <row r="1924" spans="4:4" x14ac:dyDescent="0.25">
      <c r="D1924" s="159"/>
    </row>
    <row r="1925" spans="4:4" x14ac:dyDescent="0.25">
      <c r="D1925" s="159"/>
    </row>
    <row r="1926" spans="4:4" x14ac:dyDescent="0.25">
      <c r="D1926" s="159"/>
    </row>
    <row r="1927" spans="4:4" x14ac:dyDescent="0.25">
      <c r="D1927" s="159"/>
    </row>
    <row r="1928" spans="4:4" x14ac:dyDescent="0.25">
      <c r="D1928" s="159"/>
    </row>
    <row r="1929" spans="4:4" x14ac:dyDescent="0.25">
      <c r="D1929" s="159"/>
    </row>
    <row r="1930" spans="4:4" x14ac:dyDescent="0.25">
      <c r="D1930" s="159"/>
    </row>
    <row r="1931" spans="4:4" x14ac:dyDescent="0.25">
      <c r="D1931" s="159"/>
    </row>
    <row r="1932" spans="4:4" x14ac:dyDescent="0.25">
      <c r="D1932" s="159"/>
    </row>
    <row r="1933" spans="4:4" x14ac:dyDescent="0.25">
      <c r="D1933" s="159"/>
    </row>
    <row r="1934" spans="4:4" x14ac:dyDescent="0.25">
      <c r="D1934" s="159"/>
    </row>
    <row r="1935" spans="4:4" x14ac:dyDescent="0.25">
      <c r="D1935" s="159"/>
    </row>
    <row r="1936" spans="4:4" x14ac:dyDescent="0.25">
      <c r="D1936" s="159"/>
    </row>
    <row r="1937" spans="4:4" x14ac:dyDescent="0.25">
      <c r="D1937" s="159"/>
    </row>
    <row r="1938" spans="4:4" x14ac:dyDescent="0.25">
      <c r="D1938" s="159"/>
    </row>
    <row r="1939" spans="4:4" x14ac:dyDescent="0.25">
      <c r="D1939" s="159"/>
    </row>
    <row r="1940" spans="4:4" x14ac:dyDescent="0.25">
      <c r="D1940" s="159"/>
    </row>
    <row r="1941" spans="4:4" x14ac:dyDescent="0.25">
      <c r="D1941" s="159"/>
    </row>
    <row r="1942" spans="4:4" x14ac:dyDescent="0.25">
      <c r="D1942" s="159"/>
    </row>
    <row r="1943" spans="4:4" x14ac:dyDescent="0.25">
      <c r="D1943" s="159"/>
    </row>
    <row r="1944" spans="4:4" x14ac:dyDescent="0.25">
      <c r="D1944" s="159"/>
    </row>
    <row r="1945" spans="4:4" x14ac:dyDescent="0.25">
      <c r="D1945" s="159"/>
    </row>
    <row r="1946" spans="4:4" x14ac:dyDescent="0.25">
      <c r="D1946" s="159"/>
    </row>
    <row r="1947" spans="4:4" x14ac:dyDescent="0.25">
      <c r="D1947" s="159"/>
    </row>
    <row r="1948" spans="4:4" x14ac:dyDescent="0.25">
      <c r="D1948" s="159"/>
    </row>
    <row r="1949" spans="4:4" x14ac:dyDescent="0.25">
      <c r="D1949" s="159"/>
    </row>
    <row r="1950" spans="4:4" x14ac:dyDescent="0.25">
      <c r="D1950" s="159"/>
    </row>
    <row r="1951" spans="4:4" x14ac:dyDescent="0.25">
      <c r="D1951" s="159"/>
    </row>
    <row r="1952" spans="4:4" x14ac:dyDescent="0.25">
      <c r="D1952" s="159"/>
    </row>
    <row r="1953" spans="4:4" x14ac:dyDescent="0.25">
      <c r="D1953" s="159"/>
    </row>
    <row r="1954" spans="4:4" x14ac:dyDescent="0.25">
      <c r="D1954" s="159"/>
    </row>
    <row r="1955" spans="4:4" x14ac:dyDescent="0.25">
      <c r="D1955" s="159"/>
    </row>
    <row r="1956" spans="4:4" x14ac:dyDescent="0.25">
      <c r="D1956" s="159"/>
    </row>
    <row r="1957" spans="4:4" x14ac:dyDescent="0.25">
      <c r="D1957" s="159"/>
    </row>
    <row r="1958" spans="4:4" x14ac:dyDescent="0.25">
      <c r="D1958" s="159"/>
    </row>
    <row r="1959" spans="4:4" x14ac:dyDescent="0.25">
      <c r="D1959" s="159"/>
    </row>
    <row r="1960" spans="4:4" x14ac:dyDescent="0.25">
      <c r="D1960" s="159"/>
    </row>
    <row r="1961" spans="4:4" x14ac:dyDescent="0.25">
      <c r="D1961" s="159"/>
    </row>
    <row r="1962" spans="4:4" x14ac:dyDescent="0.25">
      <c r="D1962" s="159"/>
    </row>
    <row r="1963" spans="4:4" x14ac:dyDescent="0.25">
      <c r="D1963" s="159"/>
    </row>
    <row r="1964" spans="4:4" x14ac:dyDescent="0.25">
      <c r="D1964" s="159"/>
    </row>
    <row r="1965" spans="4:4" x14ac:dyDescent="0.25">
      <c r="D1965" s="159"/>
    </row>
    <row r="1966" spans="4:4" x14ac:dyDescent="0.25">
      <c r="D1966" s="159"/>
    </row>
    <row r="1967" spans="4:4" x14ac:dyDescent="0.25">
      <c r="D1967" s="159"/>
    </row>
    <row r="1968" spans="4:4" x14ac:dyDescent="0.25">
      <c r="D1968" s="159"/>
    </row>
    <row r="1969" spans="4:4" x14ac:dyDescent="0.25">
      <c r="D1969" s="159"/>
    </row>
    <row r="1970" spans="4:4" x14ac:dyDescent="0.25">
      <c r="D1970" s="159"/>
    </row>
    <row r="1971" spans="4:4" x14ac:dyDescent="0.25">
      <c r="D1971" s="159"/>
    </row>
    <row r="1972" spans="4:4" x14ac:dyDescent="0.25">
      <c r="D1972" s="159"/>
    </row>
    <row r="1973" spans="4:4" x14ac:dyDescent="0.25">
      <c r="D1973" s="159"/>
    </row>
    <row r="1974" spans="4:4" x14ac:dyDescent="0.25">
      <c r="D1974" s="159"/>
    </row>
    <row r="1975" spans="4:4" x14ac:dyDescent="0.25">
      <c r="D1975" s="159"/>
    </row>
    <row r="1976" spans="4:4" x14ac:dyDescent="0.25">
      <c r="D1976" s="159"/>
    </row>
    <row r="1977" spans="4:4" x14ac:dyDescent="0.25">
      <c r="D1977" s="159"/>
    </row>
    <row r="1978" spans="4:4" x14ac:dyDescent="0.25">
      <c r="D1978" s="159"/>
    </row>
    <row r="1979" spans="4:4" x14ac:dyDescent="0.25">
      <c r="D1979" s="159"/>
    </row>
    <row r="1980" spans="4:4" x14ac:dyDescent="0.25">
      <c r="D1980" s="159"/>
    </row>
    <row r="1981" spans="4:4" x14ac:dyDescent="0.25">
      <c r="D1981" s="159"/>
    </row>
    <row r="1982" spans="4:4" x14ac:dyDescent="0.25">
      <c r="D1982" s="159"/>
    </row>
    <row r="1983" spans="4:4" x14ac:dyDescent="0.25">
      <c r="D1983" s="159"/>
    </row>
    <row r="1984" spans="4:4" x14ac:dyDescent="0.25">
      <c r="D1984" s="159"/>
    </row>
    <row r="1985" spans="4:4" x14ac:dyDescent="0.25">
      <c r="D1985" s="159"/>
    </row>
    <row r="1986" spans="4:4" x14ac:dyDescent="0.25">
      <c r="D1986" s="159"/>
    </row>
    <row r="1987" spans="4:4" x14ac:dyDescent="0.25">
      <c r="D1987" s="159"/>
    </row>
    <row r="1988" spans="4:4" x14ac:dyDescent="0.25">
      <c r="D1988" s="159"/>
    </row>
    <row r="1989" spans="4:4" x14ac:dyDescent="0.25">
      <c r="D1989" s="159"/>
    </row>
    <row r="1990" spans="4:4" x14ac:dyDescent="0.25">
      <c r="D1990" s="159"/>
    </row>
    <row r="1991" spans="4:4" x14ac:dyDescent="0.25">
      <c r="D1991" s="159"/>
    </row>
    <row r="1992" spans="4:4" x14ac:dyDescent="0.25">
      <c r="D1992" s="159"/>
    </row>
  </sheetData>
  <mergeCells count="20">
    <mergeCell ref="C5:C8"/>
    <mergeCell ref="B5:B8"/>
    <mergeCell ref="B114:C114"/>
    <mergeCell ref="I5:M6"/>
    <mergeCell ref="D5:H7"/>
    <mergeCell ref="B116:C116"/>
    <mergeCell ref="B115:C115"/>
    <mergeCell ref="I4:R4"/>
    <mergeCell ref="B110:C110"/>
    <mergeCell ref="B118:C118"/>
    <mergeCell ref="B117:C117"/>
    <mergeCell ref="B113:C113"/>
    <mergeCell ref="A9:C9"/>
    <mergeCell ref="A5:A8"/>
    <mergeCell ref="A1:H1"/>
    <mergeCell ref="A2:H2"/>
    <mergeCell ref="A3:H3"/>
    <mergeCell ref="A4:B4"/>
    <mergeCell ref="C4:E4"/>
    <mergeCell ref="F4:H4"/>
  </mergeCells>
  <phoneticPr fontId="13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>
    <tabColor theme="2" tint="-0.499984740745262"/>
  </sheetPr>
  <dimension ref="A1:V2016"/>
  <sheetViews>
    <sheetView topLeftCell="A118" zoomScale="85" zoomScaleNormal="85" workbookViewId="0">
      <selection activeCell="P131" sqref="P131"/>
    </sheetView>
  </sheetViews>
  <sheetFormatPr defaultColWidth="17.140625" defaultRowHeight="15.75" x14ac:dyDescent="0.25"/>
  <cols>
    <col min="1" max="1" width="7.7109375" style="1" bestFit="1" customWidth="1"/>
    <col min="2" max="2" width="32.42578125" style="2" bestFit="1" customWidth="1"/>
    <col min="3" max="3" width="14.28515625" style="37" bestFit="1" customWidth="1"/>
    <col min="4" max="4" width="10.140625" style="1" customWidth="1"/>
    <col min="5" max="5" width="11.140625" style="1" customWidth="1"/>
    <col min="6" max="6" width="12.28515625" style="37" customWidth="1"/>
    <col min="7" max="7" width="12" style="1" customWidth="1"/>
    <col min="8" max="8" width="13.140625" style="37" customWidth="1"/>
    <col min="9" max="9" width="12.42578125" style="1" customWidth="1"/>
    <col min="10" max="15" width="17.140625" style="1" customWidth="1"/>
    <col min="16" max="20" width="17.140625" style="2" customWidth="1"/>
    <col min="21" max="16384" width="17.140625" style="2"/>
  </cols>
  <sheetData>
    <row r="1" spans="1:21" x14ac:dyDescent="0.25">
      <c r="A1" s="45"/>
      <c r="D1" s="45"/>
      <c r="E1" s="45"/>
      <c r="G1" s="45"/>
      <c r="I1" s="45"/>
      <c r="J1" s="45"/>
      <c r="K1" s="45"/>
      <c r="L1" s="45"/>
      <c r="M1" s="45"/>
      <c r="N1" s="45"/>
      <c r="O1" s="45"/>
    </row>
    <row r="2" spans="1:21" x14ac:dyDescent="0.25">
      <c r="A2" s="45"/>
      <c r="D2" s="45"/>
      <c r="E2" s="45"/>
      <c r="G2" s="45"/>
      <c r="I2" s="45"/>
      <c r="J2" s="45"/>
      <c r="K2" s="45"/>
      <c r="L2" s="45"/>
      <c r="M2" s="45"/>
      <c r="N2" s="45"/>
      <c r="O2" s="45"/>
    </row>
    <row r="3" spans="1:21" x14ac:dyDescent="0.25">
      <c r="A3" s="45"/>
      <c r="D3" s="45"/>
      <c r="E3" s="45"/>
      <c r="G3" s="45"/>
      <c r="I3" s="45"/>
      <c r="J3" s="45"/>
      <c r="K3" s="45"/>
      <c r="L3" s="45"/>
      <c r="M3" s="45"/>
      <c r="N3" s="45"/>
      <c r="O3" s="45"/>
    </row>
    <row r="4" spans="1:21" x14ac:dyDescent="0.25">
      <c r="A4" s="45"/>
      <c r="D4" s="45"/>
      <c r="E4" s="45"/>
      <c r="G4" s="45"/>
      <c r="I4" s="45"/>
      <c r="J4" s="45"/>
      <c r="K4" s="45"/>
      <c r="L4" s="45"/>
      <c r="M4" s="45"/>
      <c r="N4" s="45"/>
      <c r="O4" s="45"/>
    </row>
    <row r="5" spans="1:21" x14ac:dyDescent="0.25">
      <c r="A5" s="45"/>
      <c r="D5" s="45"/>
      <c r="E5" s="45"/>
      <c r="G5" s="45"/>
      <c r="I5" s="45"/>
      <c r="J5" s="45"/>
      <c r="K5" s="45"/>
      <c r="L5" s="45"/>
      <c r="M5" s="45"/>
      <c r="N5" s="45"/>
      <c r="O5" s="45"/>
    </row>
    <row r="6" spans="1:21" ht="10.9" customHeight="1" x14ac:dyDescent="0.25">
      <c r="A6" s="271" t="s">
        <v>162</v>
      </c>
      <c r="B6" s="271" t="s">
        <v>156</v>
      </c>
      <c r="C6" s="274" t="s">
        <v>157</v>
      </c>
      <c r="D6" s="277"/>
      <c r="E6" s="278"/>
      <c r="F6" s="277"/>
      <c r="G6" s="278"/>
      <c r="H6" s="277"/>
      <c r="I6" s="281"/>
      <c r="J6" s="283" t="s">
        <v>174</v>
      </c>
      <c r="K6" s="283"/>
      <c r="L6" s="283"/>
      <c r="M6" s="283"/>
      <c r="N6" s="283"/>
      <c r="O6" s="283"/>
      <c r="P6" s="270" t="s">
        <v>175</v>
      </c>
      <c r="Q6" s="270"/>
      <c r="R6" s="270"/>
      <c r="S6" s="270"/>
      <c r="T6" s="270"/>
      <c r="U6" s="270"/>
    </row>
    <row r="7" spans="1:21" ht="15" customHeight="1" x14ac:dyDescent="0.25">
      <c r="A7" s="272"/>
      <c r="B7" s="272"/>
      <c r="C7" s="275"/>
      <c r="D7" s="279"/>
      <c r="E7" s="280"/>
      <c r="F7" s="279"/>
      <c r="G7" s="280"/>
      <c r="H7" s="279"/>
      <c r="I7" s="282"/>
      <c r="J7" s="283"/>
      <c r="K7" s="283"/>
      <c r="L7" s="283"/>
      <c r="M7" s="283"/>
      <c r="N7" s="283"/>
      <c r="O7" s="283"/>
      <c r="P7" s="270"/>
      <c r="Q7" s="270"/>
      <c r="R7" s="270"/>
      <c r="S7" s="270"/>
      <c r="T7" s="270"/>
      <c r="U7" s="270"/>
    </row>
    <row r="8" spans="1:21" ht="28.15" customHeight="1" x14ac:dyDescent="0.25">
      <c r="A8" s="272"/>
      <c r="B8" s="272"/>
      <c r="C8" s="275"/>
      <c r="D8" s="35" t="s">
        <v>37</v>
      </c>
      <c r="E8" s="35" t="s">
        <v>37</v>
      </c>
      <c r="F8" s="35" t="s">
        <v>171</v>
      </c>
      <c r="G8" s="35" t="s">
        <v>171</v>
      </c>
      <c r="H8" s="35" t="s">
        <v>172</v>
      </c>
      <c r="I8" s="35" t="s">
        <v>172</v>
      </c>
      <c r="J8" s="35">
        <f>'FINAL EXAM'!D110</f>
        <v>0</v>
      </c>
      <c r="K8" s="35">
        <f>'FINAL EXAM'!E110</f>
        <v>0</v>
      </c>
      <c r="L8" s="35">
        <f>'FINAL EXAM'!F110</f>
        <v>0</v>
      </c>
      <c r="M8" s="35">
        <f>'FINAL EXAM'!G110</f>
        <v>0</v>
      </c>
      <c r="N8" s="35">
        <f>'FINAL EXAM'!H110</f>
        <v>0</v>
      </c>
      <c r="O8" s="35" t="e">
        <f>'FINAL EXAM'!#REF!</f>
        <v>#REF!</v>
      </c>
      <c r="P8" s="35" t="s">
        <v>37</v>
      </c>
      <c r="Q8" s="35" t="s">
        <v>37</v>
      </c>
      <c r="R8" s="35" t="s">
        <v>192</v>
      </c>
      <c r="S8" s="35" t="s">
        <v>192</v>
      </c>
      <c r="T8" s="35" t="s">
        <v>172</v>
      </c>
      <c r="U8" s="35" t="s">
        <v>172</v>
      </c>
    </row>
    <row r="9" spans="1:21" s="72" customFormat="1" ht="30.6" customHeight="1" x14ac:dyDescent="0.2">
      <c r="A9" s="273"/>
      <c r="B9" s="273"/>
      <c r="C9" s="276"/>
      <c r="D9" s="69" t="s">
        <v>23</v>
      </c>
      <c r="E9" s="69" t="s">
        <v>24</v>
      </c>
      <c r="F9" s="69" t="s">
        <v>25</v>
      </c>
      <c r="G9" s="69" t="s">
        <v>26</v>
      </c>
      <c r="H9" s="69" t="s">
        <v>169</v>
      </c>
      <c r="I9" s="69" t="s">
        <v>191</v>
      </c>
      <c r="J9" s="69" t="s">
        <v>23</v>
      </c>
      <c r="K9" s="69" t="s">
        <v>24</v>
      </c>
      <c r="L9" s="69" t="str">
        <f t="shared" ref="L9:U9" si="0">F9</f>
        <v>CO3</v>
      </c>
      <c r="M9" s="69" t="str">
        <f t="shared" si="0"/>
        <v>CO4</v>
      </c>
      <c r="N9" s="69" t="str">
        <f t="shared" si="0"/>
        <v>CO5</v>
      </c>
      <c r="O9" s="69" t="str">
        <f t="shared" si="0"/>
        <v>CO6</v>
      </c>
      <c r="P9" s="70" t="str">
        <f t="shared" si="0"/>
        <v>CO1</v>
      </c>
      <c r="Q9" s="70" t="str">
        <f t="shared" si="0"/>
        <v>CO2</v>
      </c>
      <c r="R9" s="70" t="str">
        <f t="shared" si="0"/>
        <v>CO3</v>
      </c>
      <c r="S9" s="70" t="str">
        <f t="shared" si="0"/>
        <v>CO4</v>
      </c>
      <c r="T9" s="70" t="str">
        <f t="shared" si="0"/>
        <v>CO5</v>
      </c>
      <c r="U9" s="70" t="str">
        <f t="shared" si="0"/>
        <v>CO6</v>
      </c>
    </row>
    <row r="10" spans="1:21" s="73" customFormat="1" x14ac:dyDescent="0.25">
      <c r="A10" s="39">
        <f>'FINAL EXAM'!A10</f>
        <v>1</v>
      </c>
      <c r="B10" s="39" t="str">
        <f>'FINAL EXAM'!B10</f>
        <v>ABHILASH Y</v>
      </c>
      <c r="C10" s="39" t="str">
        <f>'FINAL EXAM'!C10</f>
        <v>1SG15EE001</v>
      </c>
      <c r="D10" s="49">
        <f>SUMIF('FINAL EXAM'!$D$8:$H$8,$D$9,'FINAL EXAM'!D10:H10)</f>
        <v>60</v>
      </c>
      <c r="E10" s="49">
        <f>SUMIF('FINAL EXAM'!$D$8:$H$8,$E$9,'FINAL EXAM'!D10:H10)</f>
        <v>60</v>
      </c>
      <c r="F10" s="49">
        <f>SUMIF('FINAL EXAM'!$D$8:$H$8,$F$9,'FINAL EXAM'!D10:H10)</f>
        <v>60</v>
      </c>
      <c r="G10" s="49">
        <f>SUMIF('FINAL EXAM'!$D$8:$H$8,$G$9,'FINAL EXAM'!D10:H10)</f>
        <v>120</v>
      </c>
      <c r="H10" s="49">
        <f>SUMIF('FINAL EXAM'!$D$8:$H$8,$H$9,'FINAL EXAM'!D10:H10)</f>
        <v>0</v>
      </c>
      <c r="I10" s="74">
        <f>SUMIF('FINAL EXAM'!$D$8:$H$8,$I$9,'FINAL EXAM'!D10:H10)</f>
        <v>0</v>
      </c>
      <c r="J10" s="50" t="e">
        <f>D10*100/$J$8</f>
        <v>#DIV/0!</v>
      </c>
      <c r="K10" s="75" t="e">
        <f>E10*100/$K$8</f>
        <v>#DIV/0!</v>
      </c>
      <c r="L10" s="75" t="e">
        <f>F10*100/$L$8</f>
        <v>#DIV/0!</v>
      </c>
      <c r="M10" s="75" t="e">
        <f>G10*100/$M$8</f>
        <v>#DIV/0!</v>
      </c>
      <c r="N10" s="75" t="e">
        <f>H10*100/$N$8</f>
        <v>#DIV/0!</v>
      </c>
      <c r="O10" s="75" t="e">
        <f>I10*100/$O$8</f>
        <v>#REF!</v>
      </c>
      <c r="P10" s="76" t="e">
        <f>IF(J10&lt;'FINAL EXAM'!$D$114,"N","Y")</f>
        <v>#DIV/0!</v>
      </c>
      <c r="Q10" s="76" t="e">
        <f>IF(K10&lt;'FINAL EXAM'!$D$114,"N","Y")</f>
        <v>#DIV/0!</v>
      </c>
      <c r="R10" s="76" t="e">
        <f>IF(L10&lt;'FINAL EXAM'!$D$114,"N","Y")</f>
        <v>#DIV/0!</v>
      </c>
      <c r="S10" s="76" t="e">
        <f>IF(M10&lt;'FINAL EXAM'!$D$114,"N","Y")</f>
        <v>#DIV/0!</v>
      </c>
      <c r="T10" s="76" t="e">
        <f>IF(N10&lt;'FINAL EXAM'!$D$114,"N","Y")</f>
        <v>#DIV/0!</v>
      </c>
      <c r="U10" s="76" t="e">
        <f>IF(O10&lt;'FINAL EXAM'!$D$114,"N","Y")</f>
        <v>#REF!</v>
      </c>
    </row>
    <row r="11" spans="1:21" s="73" customFormat="1" x14ac:dyDescent="0.25">
      <c r="A11" s="39">
        <v>2</v>
      </c>
      <c r="B11" s="39" t="str">
        <f>'FINAL EXAM'!B11</f>
        <v>ADITHYA G.T</v>
      </c>
      <c r="C11" s="39" t="str">
        <f>'FINAL EXAM'!C11</f>
        <v>1SG15EE002</v>
      </c>
      <c r="D11" s="49">
        <f>SUMIF('FINAL EXAM'!$D$8:$H$8,$D$9,'FINAL EXAM'!D11:H11)</f>
        <v>30</v>
      </c>
      <c r="E11" s="49">
        <f>SUMIF('FINAL EXAM'!$D$8:$H$8,$E$9,'FINAL EXAM'!D11:H11)</f>
        <v>30</v>
      </c>
      <c r="F11" s="49">
        <f>SUMIF('FINAL EXAM'!$D$8:$H$8,$F$9,'FINAL EXAM'!D11:H11)</f>
        <v>30</v>
      </c>
      <c r="G11" s="49">
        <f>SUMIF('FINAL EXAM'!$D$8:$H$8,$G$9,'FINAL EXAM'!D11:H11)</f>
        <v>60</v>
      </c>
      <c r="H11" s="49">
        <f>SUMIF('FINAL EXAM'!$D$8:$H$8,$H$9,'FINAL EXAM'!D11:H11)</f>
        <v>0</v>
      </c>
      <c r="I11" s="74">
        <f>SUMIF('FINAL EXAM'!$D$8:$H$8,$I$9,'FINAL EXAM'!D11:H11)</f>
        <v>0</v>
      </c>
      <c r="J11" s="50" t="e">
        <f t="shared" ref="J11:J74" si="1">D11*100/$J$8</f>
        <v>#DIV/0!</v>
      </c>
      <c r="K11" s="75" t="e">
        <f t="shared" ref="K11:K74" si="2">E11*100/$K$8</f>
        <v>#DIV/0!</v>
      </c>
      <c r="L11" s="75" t="e">
        <f t="shared" ref="L11:L74" si="3">F11*100/$L$8</f>
        <v>#DIV/0!</v>
      </c>
      <c r="M11" s="75" t="e">
        <f t="shared" ref="M11:M74" si="4">G11*100/$M$8</f>
        <v>#DIV/0!</v>
      </c>
      <c r="N11" s="75" t="e">
        <f t="shared" ref="N11:N74" si="5">H11*100/$N$8</f>
        <v>#DIV/0!</v>
      </c>
      <c r="O11" s="75" t="e">
        <f t="shared" ref="O11:O74" si="6">I11*100/$O$8</f>
        <v>#REF!</v>
      </c>
      <c r="P11" s="76" t="e">
        <f>IF(J11&lt;'FINAL EXAM'!$D$114,"N","Y")</f>
        <v>#DIV/0!</v>
      </c>
      <c r="Q11" s="76" t="e">
        <f>IF(K11&lt;'FINAL EXAM'!$D$114,"N","Y")</f>
        <v>#DIV/0!</v>
      </c>
      <c r="R11" s="76" t="e">
        <f>IF(L11&lt;'FINAL EXAM'!$D$114,"N","Y")</f>
        <v>#DIV/0!</v>
      </c>
      <c r="S11" s="76" t="e">
        <f>IF(M11&lt;'FINAL EXAM'!$D$114,"N","Y")</f>
        <v>#DIV/0!</v>
      </c>
      <c r="T11" s="76" t="e">
        <f>IF(N11&lt;'FINAL EXAM'!$D$114,"N","Y")</f>
        <v>#DIV/0!</v>
      </c>
      <c r="U11" s="76" t="e">
        <f>IF(O11&lt;'FINAL EXAM'!$D$114,"N","Y")</f>
        <v>#REF!</v>
      </c>
    </row>
    <row r="12" spans="1:21" s="73" customFormat="1" x14ac:dyDescent="0.25">
      <c r="A12" s="39">
        <v>3</v>
      </c>
      <c r="B12" s="39" t="str">
        <f>'FINAL EXAM'!B12</f>
        <v>AJAY M</v>
      </c>
      <c r="C12" s="39" t="str">
        <f>'FINAL EXAM'!C12</f>
        <v>1SG15EE003</v>
      </c>
      <c r="D12" s="49">
        <f>SUMIF('FINAL EXAM'!$D$8:$H$8,$D$9,'FINAL EXAM'!D12:H12)</f>
        <v>36</v>
      </c>
      <c r="E12" s="49">
        <f>SUMIF('FINAL EXAM'!$D$8:$H$8,$E$9,'FINAL EXAM'!D12:H12)</f>
        <v>36</v>
      </c>
      <c r="F12" s="49">
        <f>SUMIF('FINAL EXAM'!$D$8:$H$8,$F$9,'FINAL EXAM'!D12:H12)</f>
        <v>36</v>
      </c>
      <c r="G12" s="49">
        <f>SUMIF('FINAL EXAM'!$D$8:$H$8,$G$9,'FINAL EXAM'!D12:H12)</f>
        <v>72</v>
      </c>
      <c r="H12" s="49">
        <f>SUMIF('FINAL EXAM'!$D$8:$H$8,$H$9,'FINAL EXAM'!D12:H12)</f>
        <v>0</v>
      </c>
      <c r="I12" s="74">
        <f>SUMIF('FINAL EXAM'!$D$8:$H$8,$I$9,'FINAL EXAM'!D12:H12)</f>
        <v>0</v>
      </c>
      <c r="J12" s="71" t="e">
        <f t="shared" si="1"/>
        <v>#DIV/0!</v>
      </c>
      <c r="K12" s="75" t="e">
        <f t="shared" si="2"/>
        <v>#DIV/0!</v>
      </c>
      <c r="L12" s="75" t="e">
        <f t="shared" si="3"/>
        <v>#DIV/0!</v>
      </c>
      <c r="M12" s="75" t="e">
        <f t="shared" si="4"/>
        <v>#DIV/0!</v>
      </c>
      <c r="N12" s="75" t="e">
        <f t="shared" si="5"/>
        <v>#DIV/0!</v>
      </c>
      <c r="O12" s="75" t="e">
        <f t="shared" si="6"/>
        <v>#REF!</v>
      </c>
      <c r="P12" s="76" t="e">
        <f>IF(J12&lt;'FINAL EXAM'!$D$114,"N","Y")</f>
        <v>#DIV/0!</v>
      </c>
      <c r="Q12" s="76" t="e">
        <f>IF(K12&lt;'FINAL EXAM'!$D$114,"N","Y")</f>
        <v>#DIV/0!</v>
      </c>
      <c r="R12" s="76" t="e">
        <f>IF(L12&lt;'FINAL EXAM'!$D$114,"N","Y")</f>
        <v>#DIV/0!</v>
      </c>
      <c r="S12" s="76" t="e">
        <f>IF(M12&lt;'FINAL EXAM'!$D$114,"N","Y")</f>
        <v>#DIV/0!</v>
      </c>
      <c r="T12" s="76" t="e">
        <f>IF(N12&lt;'FINAL EXAM'!$D$114,"N","Y")</f>
        <v>#DIV/0!</v>
      </c>
      <c r="U12" s="76" t="e">
        <f>IF(O12&lt;'FINAL EXAM'!$D$114,"N","Y")</f>
        <v>#REF!</v>
      </c>
    </row>
    <row r="13" spans="1:21" s="73" customFormat="1" x14ac:dyDescent="0.25">
      <c r="A13" s="39">
        <v>4</v>
      </c>
      <c r="B13" s="39" t="str">
        <f>'FINAL EXAM'!B13</f>
        <v>AMITH RAUNIYAR</v>
      </c>
      <c r="C13" s="39" t="str">
        <f>'FINAL EXAM'!C13</f>
        <v>1SG15EE004</v>
      </c>
      <c r="D13" s="49">
        <f>SUMIF('FINAL EXAM'!$D$8:$H$8,$D$9,'FINAL EXAM'!D13:H13)</f>
        <v>44</v>
      </c>
      <c r="E13" s="49">
        <f>SUMIF('FINAL EXAM'!$D$8:$H$8,$E$9,'FINAL EXAM'!D13:H13)</f>
        <v>44</v>
      </c>
      <c r="F13" s="49">
        <f>SUMIF('FINAL EXAM'!$D$8:$H$8,$F$9,'FINAL EXAM'!D13:H13)</f>
        <v>44</v>
      </c>
      <c r="G13" s="49">
        <f>SUMIF('FINAL EXAM'!$D$8:$H$8,$G$9,'FINAL EXAM'!D13:H13)</f>
        <v>88</v>
      </c>
      <c r="H13" s="49">
        <f>SUMIF('FINAL EXAM'!$D$8:$H$8,$H$9,'FINAL EXAM'!D13:H13)</f>
        <v>0</v>
      </c>
      <c r="I13" s="49">
        <f>SUMIF('FINAL EXAM'!$D$8:$H$8,$I$9,'FINAL EXAM'!D13:H13)</f>
        <v>0</v>
      </c>
      <c r="J13" s="71" t="e">
        <f t="shared" si="1"/>
        <v>#DIV/0!</v>
      </c>
      <c r="K13" s="75" t="e">
        <f t="shared" si="2"/>
        <v>#DIV/0!</v>
      </c>
      <c r="L13" s="75" t="e">
        <f t="shared" si="3"/>
        <v>#DIV/0!</v>
      </c>
      <c r="M13" s="75" t="e">
        <f t="shared" si="4"/>
        <v>#DIV/0!</v>
      </c>
      <c r="N13" s="75" t="e">
        <f t="shared" si="5"/>
        <v>#DIV/0!</v>
      </c>
      <c r="O13" s="75" t="e">
        <f t="shared" si="6"/>
        <v>#REF!</v>
      </c>
      <c r="P13" s="76" t="e">
        <f>IF(J13&lt;'FINAL EXAM'!$D$114,"N","Y")</f>
        <v>#DIV/0!</v>
      </c>
      <c r="Q13" s="76" t="e">
        <f>IF(K13&lt;'FINAL EXAM'!$D$114,"N","Y")</f>
        <v>#DIV/0!</v>
      </c>
      <c r="R13" s="76" t="e">
        <f>IF(L13&lt;'FINAL EXAM'!$D$114,"N","Y")</f>
        <v>#DIV/0!</v>
      </c>
      <c r="S13" s="76" t="e">
        <f>IF(M13&lt;'FINAL EXAM'!$D$114,"N","Y")</f>
        <v>#DIV/0!</v>
      </c>
      <c r="T13" s="76" t="e">
        <f>IF(N13&lt;'FINAL EXAM'!$D$114,"N","Y")</f>
        <v>#DIV/0!</v>
      </c>
      <c r="U13" s="76" t="e">
        <f>IF(O13&lt;'FINAL EXAM'!$D$114,"N","Y")</f>
        <v>#REF!</v>
      </c>
    </row>
    <row r="14" spans="1:21" s="73" customFormat="1" x14ac:dyDescent="0.25">
      <c r="A14" s="39">
        <v>5</v>
      </c>
      <c r="B14" s="39" t="str">
        <f>'FINAL EXAM'!B14</f>
        <v>ANNAPURNA SINGH</v>
      </c>
      <c r="C14" s="39" t="str">
        <f>'FINAL EXAM'!C14</f>
        <v>1SG15EE005</v>
      </c>
      <c r="D14" s="49">
        <f>SUMIF('FINAL EXAM'!$D$8:$H$8,$D$9,'FINAL EXAM'!D14:H14)</f>
        <v>60</v>
      </c>
      <c r="E14" s="49">
        <f>SUMIF('FINAL EXAM'!$D$8:$H$8,$E$9,'FINAL EXAM'!D14:H14)</f>
        <v>60</v>
      </c>
      <c r="F14" s="49">
        <f>SUMIF('FINAL EXAM'!$D$8:$H$8,$F$9,'FINAL EXAM'!D14:H14)</f>
        <v>60</v>
      </c>
      <c r="G14" s="49">
        <f>SUMIF('FINAL EXAM'!$D$8:$H$8,$G$9,'FINAL EXAM'!D14:H14)</f>
        <v>120</v>
      </c>
      <c r="H14" s="49">
        <f>SUMIF('FINAL EXAM'!$D$8:$H$8,$H$9,'FINAL EXAM'!D14:H14)</f>
        <v>0</v>
      </c>
      <c r="I14" s="49">
        <f>SUMIF('FINAL EXAM'!$D$8:$H$8,$I$9,'FINAL EXAM'!D14:H14)</f>
        <v>0</v>
      </c>
      <c r="J14" s="71" t="e">
        <f t="shared" si="1"/>
        <v>#DIV/0!</v>
      </c>
      <c r="K14" s="75" t="e">
        <f t="shared" si="2"/>
        <v>#DIV/0!</v>
      </c>
      <c r="L14" s="75" t="e">
        <f t="shared" si="3"/>
        <v>#DIV/0!</v>
      </c>
      <c r="M14" s="75" t="e">
        <f t="shared" si="4"/>
        <v>#DIV/0!</v>
      </c>
      <c r="N14" s="75" t="e">
        <f t="shared" si="5"/>
        <v>#DIV/0!</v>
      </c>
      <c r="O14" s="75" t="e">
        <f t="shared" si="6"/>
        <v>#REF!</v>
      </c>
      <c r="P14" s="76" t="e">
        <f>IF(J14&lt;'FINAL EXAM'!$D$114,"N","Y")</f>
        <v>#DIV/0!</v>
      </c>
      <c r="Q14" s="76" t="e">
        <f>IF(K14&lt;'FINAL EXAM'!$D$114,"N","Y")</f>
        <v>#DIV/0!</v>
      </c>
      <c r="R14" s="76" t="e">
        <f>IF(L14&lt;'FINAL EXAM'!$D$114,"N","Y")</f>
        <v>#DIV/0!</v>
      </c>
      <c r="S14" s="76" t="e">
        <f>IF(M14&lt;'FINAL EXAM'!$D$114,"N","Y")</f>
        <v>#DIV/0!</v>
      </c>
      <c r="T14" s="76" t="e">
        <f>IF(N14&lt;'FINAL EXAM'!$D$114,"N","Y")</f>
        <v>#DIV/0!</v>
      </c>
      <c r="U14" s="76" t="e">
        <f>IF(O14&lt;'FINAL EXAM'!$D$114,"N","Y")</f>
        <v>#REF!</v>
      </c>
    </row>
    <row r="15" spans="1:21" s="73" customFormat="1" x14ac:dyDescent="0.25">
      <c r="A15" s="39">
        <v>6</v>
      </c>
      <c r="B15" s="39" t="str">
        <f>'FINAL EXAM'!B15</f>
        <v>ANTONY ROSHAN J D</v>
      </c>
      <c r="C15" s="39" t="str">
        <f>'FINAL EXAM'!C15</f>
        <v>1SG15EE006</v>
      </c>
      <c r="D15" s="49">
        <f>SUMIF('FINAL EXAM'!$D$8:$H$8,$D$9,'FINAL EXAM'!D15:H15)</f>
        <v>36</v>
      </c>
      <c r="E15" s="49">
        <f>SUMIF('FINAL EXAM'!$D$8:$H$8,$E$9,'FINAL EXAM'!D15:H15)</f>
        <v>36</v>
      </c>
      <c r="F15" s="49">
        <f>SUMIF('FINAL EXAM'!$D$8:$H$8,$F$9,'FINAL EXAM'!D15:H15)</f>
        <v>36</v>
      </c>
      <c r="G15" s="49">
        <f>SUMIF('FINAL EXAM'!$D$8:$H$8,$G$9,'FINAL EXAM'!D15:H15)</f>
        <v>72</v>
      </c>
      <c r="H15" s="49">
        <f>SUMIF('FINAL EXAM'!$D$8:$H$8,$H$9,'FINAL EXAM'!D15:H15)</f>
        <v>0</v>
      </c>
      <c r="I15" s="49">
        <f>SUMIF('FINAL EXAM'!$D$8:$H$8,$I$9,'FINAL EXAM'!D15:H15)</f>
        <v>0</v>
      </c>
      <c r="J15" s="71" t="e">
        <f t="shared" si="1"/>
        <v>#DIV/0!</v>
      </c>
      <c r="K15" s="75" t="e">
        <f t="shared" si="2"/>
        <v>#DIV/0!</v>
      </c>
      <c r="L15" s="75" t="e">
        <f t="shared" si="3"/>
        <v>#DIV/0!</v>
      </c>
      <c r="M15" s="75" t="e">
        <f t="shared" si="4"/>
        <v>#DIV/0!</v>
      </c>
      <c r="N15" s="75" t="e">
        <f t="shared" si="5"/>
        <v>#DIV/0!</v>
      </c>
      <c r="O15" s="75" t="e">
        <f t="shared" si="6"/>
        <v>#REF!</v>
      </c>
      <c r="P15" s="76" t="e">
        <f>IF(J15&lt;'FINAL EXAM'!$D$114,"N","Y")</f>
        <v>#DIV/0!</v>
      </c>
      <c r="Q15" s="76" t="e">
        <f>IF(K15&lt;'FINAL EXAM'!$D$114,"N","Y")</f>
        <v>#DIV/0!</v>
      </c>
      <c r="R15" s="76" t="e">
        <f>IF(L15&lt;'FINAL EXAM'!$D$114,"N","Y")</f>
        <v>#DIV/0!</v>
      </c>
      <c r="S15" s="76" t="e">
        <f>IF(M15&lt;'FINAL EXAM'!$D$114,"N","Y")</f>
        <v>#DIV/0!</v>
      </c>
      <c r="T15" s="76" t="e">
        <f>IF(N15&lt;'FINAL EXAM'!$D$114,"N","Y")</f>
        <v>#DIV/0!</v>
      </c>
      <c r="U15" s="76" t="e">
        <f>IF(O15&lt;'FINAL EXAM'!$D$114,"N","Y")</f>
        <v>#REF!</v>
      </c>
    </row>
    <row r="16" spans="1:21" s="73" customFormat="1" x14ac:dyDescent="0.25">
      <c r="A16" s="39">
        <v>7</v>
      </c>
      <c r="B16" s="39" t="str">
        <f>'FINAL EXAM'!B16</f>
        <v>ANUP H V</v>
      </c>
      <c r="C16" s="39">
        <f>SUMIF('FINAL EXAM'!B14:G14,C15,'FINAL EXAM'!B16:G16)</f>
        <v>0</v>
      </c>
      <c r="D16" s="49">
        <f>SUMIF('FINAL EXAM'!$D$8:$H$8,$D$9,'FINAL EXAM'!D16:H16)</f>
        <v>52</v>
      </c>
      <c r="E16" s="49">
        <f>SUMIF('FINAL EXAM'!$D$8:$H$8,$E$9,'FINAL EXAM'!D16:H16)</f>
        <v>52</v>
      </c>
      <c r="F16" s="49">
        <f>SUMIF('FINAL EXAM'!$D$8:$H$8,$F$9,'FINAL EXAM'!D16:H16)</f>
        <v>52</v>
      </c>
      <c r="G16" s="49">
        <f>SUMIF('FINAL EXAM'!$D$8:$H$8,$G$9,'FINAL EXAM'!D16:H16)</f>
        <v>104</v>
      </c>
      <c r="H16" s="49">
        <f>SUMIF('FINAL EXAM'!$D$8:$H$8,$H$9,'FINAL EXAM'!D16:H16)</f>
        <v>0</v>
      </c>
      <c r="I16" s="49">
        <f>SUMIF('FINAL EXAM'!$D$8:$H$8,$I$9,'FINAL EXAM'!D16:H16)</f>
        <v>0</v>
      </c>
      <c r="J16" s="71" t="e">
        <f t="shared" si="1"/>
        <v>#DIV/0!</v>
      </c>
      <c r="K16" s="75" t="e">
        <f t="shared" si="2"/>
        <v>#DIV/0!</v>
      </c>
      <c r="L16" s="75" t="e">
        <f t="shared" si="3"/>
        <v>#DIV/0!</v>
      </c>
      <c r="M16" s="75" t="e">
        <f t="shared" si="4"/>
        <v>#DIV/0!</v>
      </c>
      <c r="N16" s="75" t="e">
        <f t="shared" si="5"/>
        <v>#DIV/0!</v>
      </c>
      <c r="O16" s="75" t="e">
        <f t="shared" si="6"/>
        <v>#REF!</v>
      </c>
      <c r="P16" s="76" t="e">
        <f>IF(J16&lt;'FINAL EXAM'!$D$114,"N","Y")</f>
        <v>#DIV/0!</v>
      </c>
      <c r="Q16" s="76" t="e">
        <f>IF(K16&lt;'FINAL EXAM'!$D$114,"N","Y")</f>
        <v>#DIV/0!</v>
      </c>
      <c r="R16" s="76" t="e">
        <f>IF(L16&lt;'FINAL EXAM'!$D$114,"N","Y")</f>
        <v>#DIV/0!</v>
      </c>
      <c r="S16" s="76" t="e">
        <f>IF(M16&lt;'FINAL EXAM'!$D$114,"N","Y")</f>
        <v>#DIV/0!</v>
      </c>
      <c r="T16" s="76" t="e">
        <f>IF(N16&lt;'FINAL EXAM'!$D$114,"N","Y")</f>
        <v>#DIV/0!</v>
      </c>
      <c r="U16" s="76" t="e">
        <f>IF(O16&lt;'FINAL EXAM'!$D$114,"N","Y")</f>
        <v>#REF!</v>
      </c>
    </row>
    <row r="17" spans="1:21" s="73" customFormat="1" x14ac:dyDescent="0.25">
      <c r="A17" s="39">
        <f>SUMIF('FINAL EXAM'!A15:F15,A16,'FINAL EXAM'!A17:F17)</f>
        <v>0</v>
      </c>
      <c r="B17" s="39">
        <f>SUMIF('FINAL EXAM'!B15:G15,B16,'FINAL EXAM'!B17:G17)</f>
        <v>0</v>
      </c>
      <c r="C17" s="39">
        <f>SUMIF('FINAL EXAM'!C15:H15,C16,'FINAL EXAM'!C17:H17)</f>
        <v>0</v>
      </c>
      <c r="D17" s="49">
        <f>SUMIF('FINAL EXAM'!$D$8:$H$8,$D$9,'FINAL EXAM'!D17:H17)</f>
        <v>24</v>
      </c>
      <c r="E17" s="49">
        <f>SUMIF('FINAL EXAM'!$D$8:$H$8,$E$9,'FINAL EXAM'!D17:H17)</f>
        <v>24</v>
      </c>
      <c r="F17" s="49">
        <f>SUMIF('FINAL EXAM'!$D$8:$H$8,$F$9,'FINAL EXAM'!D17:H17)</f>
        <v>24</v>
      </c>
      <c r="G17" s="49">
        <f>SUMIF('FINAL EXAM'!$D$8:$H$8,$G$9,'FINAL EXAM'!D17:H17)</f>
        <v>48</v>
      </c>
      <c r="H17" s="49">
        <f>SUMIF('FINAL EXAM'!$D$8:$H$8,$H$9,'FINAL EXAM'!D17:H17)</f>
        <v>0</v>
      </c>
      <c r="I17" s="49">
        <f>SUMIF('FINAL EXAM'!$D$8:$H$8,$I$9,'FINAL EXAM'!D17:H17)</f>
        <v>0</v>
      </c>
      <c r="J17" s="71" t="e">
        <f t="shared" si="1"/>
        <v>#DIV/0!</v>
      </c>
      <c r="K17" s="75" t="e">
        <f t="shared" si="2"/>
        <v>#DIV/0!</v>
      </c>
      <c r="L17" s="75" t="e">
        <f t="shared" si="3"/>
        <v>#DIV/0!</v>
      </c>
      <c r="M17" s="75" t="e">
        <f t="shared" si="4"/>
        <v>#DIV/0!</v>
      </c>
      <c r="N17" s="75" t="e">
        <f t="shared" si="5"/>
        <v>#DIV/0!</v>
      </c>
      <c r="O17" s="75" t="e">
        <f t="shared" si="6"/>
        <v>#REF!</v>
      </c>
      <c r="P17" s="76" t="e">
        <f>IF(J17&lt;'FINAL EXAM'!$D$114,"N","Y")</f>
        <v>#DIV/0!</v>
      </c>
      <c r="Q17" s="76" t="e">
        <f>IF(K17&lt;'FINAL EXAM'!$D$114,"N","Y")</f>
        <v>#DIV/0!</v>
      </c>
      <c r="R17" s="76" t="e">
        <f>IF(L17&lt;'FINAL EXAM'!$D$114,"N","Y")</f>
        <v>#DIV/0!</v>
      </c>
      <c r="S17" s="76" t="e">
        <f>IF(M17&lt;'FINAL EXAM'!$D$114,"N","Y")</f>
        <v>#DIV/0!</v>
      </c>
      <c r="T17" s="76" t="e">
        <f>IF(N17&lt;'FINAL EXAM'!$D$114,"N","Y")</f>
        <v>#DIV/0!</v>
      </c>
      <c r="U17" s="76" t="e">
        <f>IF(O17&lt;'FINAL EXAM'!$D$114,"N","Y")</f>
        <v>#REF!</v>
      </c>
    </row>
    <row r="18" spans="1:21" s="73" customFormat="1" x14ac:dyDescent="0.25">
      <c r="A18" s="39">
        <v>9</v>
      </c>
      <c r="B18" s="39" t="str">
        <f>'FINAL EXAM'!B18</f>
        <v>ANUSHA K</v>
      </c>
      <c r="C18" s="39" t="str">
        <f>'FINAL EXAM'!C18</f>
        <v>1SG15EE009</v>
      </c>
      <c r="D18" s="49">
        <f>SUMIF('FINAL EXAM'!$D$8:$H$8,$D$9,'FINAL EXAM'!D18:H18)</f>
        <v>52</v>
      </c>
      <c r="E18" s="49">
        <f>SUMIF('FINAL EXAM'!$D$8:$H$8,$E$9,'FINAL EXAM'!D18:H18)</f>
        <v>52</v>
      </c>
      <c r="F18" s="49">
        <f>SUMIF('FINAL EXAM'!$D$8:$H$8,$F$9,'FINAL EXAM'!D18:H18)</f>
        <v>52</v>
      </c>
      <c r="G18" s="49">
        <f>SUMIF('FINAL EXAM'!$D$8:$H$8,$G$9,'FINAL EXAM'!D18:H18)</f>
        <v>104</v>
      </c>
      <c r="H18" s="49">
        <f>SUMIF('FINAL EXAM'!$D$8:$H$8,$H$9,'FINAL EXAM'!D18:H18)</f>
        <v>0</v>
      </c>
      <c r="I18" s="49">
        <f>SUMIF('FINAL EXAM'!$D$8:$H$8,$I$9,'FINAL EXAM'!D18:H18)</f>
        <v>0</v>
      </c>
      <c r="J18" s="71" t="e">
        <f t="shared" si="1"/>
        <v>#DIV/0!</v>
      </c>
      <c r="K18" s="75" t="e">
        <f t="shared" si="2"/>
        <v>#DIV/0!</v>
      </c>
      <c r="L18" s="75" t="e">
        <f t="shared" si="3"/>
        <v>#DIV/0!</v>
      </c>
      <c r="M18" s="75" t="e">
        <f t="shared" si="4"/>
        <v>#DIV/0!</v>
      </c>
      <c r="N18" s="75" t="e">
        <f t="shared" si="5"/>
        <v>#DIV/0!</v>
      </c>
      <c r="O18" s="75" t="e">
        <f t="shared" si="6"/>
        <v>#REF!</v>
      </c>
      <c r="P18" s="76" t="e">
        <f>IF(J18&lt;'FINAL EXAM'!$D$114,"N","Y")</f>
        <v>#DIV/0!</v>
      </c>
      <c r="Q18" s="76" t="e">
        <f>IF(K18&lt;'FINAL EXAM'!$D$114,"N","Y")</f>
        <v>#DIV/0!</v>
      </c>
      <c r="R18" s="76" t="e">
        <f>IF(L18&lt;'FINAL EXAM'!$D$114,"N","Y")</f>
        <v>#DIV/0!</v>
      </c>
      <c r="S18" s="76" t="e">
        <f>IF(M18&lt;'FINAL EXAM'!$D$114,"N","Y")</f>
        <v>#DIV/0!</v>
      </c>
      <c r="T18" s="76" t="e">
        <f>IF(N18&lt;'FINAL EXAM'!$D$114,"N","Y")</f>
        <v>#DIV/0!</v>
      </c>
      <c r="U18" s="76" t="e">
        <f>IF(O18&lt;'FINAL EXAM'!$D$114,"N","Y")</f>
        <v>#REF!</v>
      </c>
    </row>
    <row r="19" spans="1:21" s="73" customFormat="1" x14ac:dyDescent="0.25">
      <c r="A19" s="39">
        <v>10</v>
      </c>
      <c r="B19" s="39" t="str">
        <f>'FINAL EXAM'!B19</f>
        <v>APOORVA K.G</v>
      </c>
      <c r="C19" s="39" t="str">
        <f>'FINAL EXAM'!C19</f>
        <v>1SG15EE010</v>
      </c>
      <c r="D19" s="49">
        <f>SUMIF('FINAL EXAM'!$D$8:$H$8,$D$9,'FINAL EXAM'!D19:H19)</f>
        <v>44</v>
      </c>
      <c r="E19" s="49">
        <f>SUMIF('FINAL EXAM'!$D$8:$H$8,$E$9,'FINAL EXAM'!D19:H19)</f>
        <v>44</v>
      </c>
      <c r="F19" s="49">
        <f>SUMIF('FINAL EXAM'!$D$8:$H$8,$F$9,'FINAL EXAM'!D19:H19)</f>
        <v>44</v>
      </c>
      <c r="G19" s="49">
        <f>SUMIF('FINAL EXAM'!$D$8:$H$8,$G$9,'FINAL EXAM'!D19:H19)</f>
        <v>88</v>
      </c>
      <c r="H19" s="49">
        <f>SUMIF('FINAL EXAM'!$D$8:$H$8,$H$9,'FINAL EXAM'!D19:H19)</f>
        <v>0</v>
      </c>
      <c r="I19" s="49">
        <f>SUMIF('FINAL EXAM'!$D$8:$H$8,$I$9,'FINAL EXAM'!D19:H19)</f>
        <v>0</v>
      </c>
      <c r="J19" s="71" t="e">
        <f t="shared" si="1"/>
        <v>#DIV/0!</v>
      </c>
      <c r="K19" s="75" t="e">
        <f t="shared" si="2"/>
        <v>#DIV/0!</v>
      </c>
      <c r="L19" s="75" t="e">
        <f t="shared" si="3"/>
        <v>#DIV/0!</v>
      </c>
      <c r="M19" s="75" t="e">
        <f t="shared" si="4"/>
        <v>#DIV/0!</v>
      </c>
      <c r="N19" s="75" t="e">
        <f t="shared" si="5"/>
        <v>#DIV/0!</v>
      </c>
      <c r="O19" s="75" t="e">
        <f t="shared" si="6"/>
        <v>#REF!</v>
      </c>
      <c r="P19" s="76" t="e">
        <f>IF(J19&lt;'FINAL EXAM'!$D$114,"N","Y")</f>
        <v>#DIV/0!</v>
      </c>
      <c r="Q19" s="76" t="e">
        <f>IF(K19&lt;'FINAL EXAM'!$D$114,"N","Y")</f>
        <v>#DIV/0!</v>
      </c>
      <c r="R19" s="76" t="e">
        <f>IF(L19&lt;'FINAL EXAM'!$D$114,"N","Y")</f>
        <v>#DIV/0!</v>
      </c>
      <c r="S19" s="76" t="e">
        <f>IF(M19&lt;'FINAL EXAM'!$D$114,"N","Y")</f>
        <v>#DIV/0!</v>
      </c>
      <c r="T19" s="76" t="e">
        <f>IF(N19&lt;'FINAL EXAM'!$D$114,"N","Y")</f>
        <v>#DIV/0!</v>
      </c>
      <c r="U19" s="76" t="e">
        <f>IF(O19&lt;'FINAL EXAM'!$D$114,"N","Y")</f>
        <v>#REF!</v>
      </c>
    </row>
    <row r="20" spans="1:21" s="73" customFormat="1" x14ac:dyDescent="0.25">
      <c r="A20" s="39">
        <v>11</v>
      </c>
      <c r="B20" s="39" t="str">
        <f>'FINAL EXAM'!B20</f>
        <v>ARPITHA SHARMA</v>
      </c>
      <c r="C20" s="39" t="str">
        <f>'FINAL EXAM'!C20</f>
        <v>1SG15EE011</v>
      </c>
      <c r="D20" s="49">
        <f>SUMIF('FINAL EXAM'!$D$8:$H$8,$D$9,'FINAL EXAM'!D20:H20)</f>
        <v>52</v>
      </c>
      <c r="E20" s="49">
        <f>SUMIF('FINAL EXAM'!$D$8:$H$8,$E$9,'FINAL EXAM'!D20:H20)</f>
        <v>52</v>
      </c>
      <c r="F20" s="49">
        <f>SUMIF('FINAL EXAM'!$D$8:$H$8,$F$9,'FINAL EXAM'!D20:H20)</f>
        <v>52</v>
      </c>
      <c r="G20" s="49">
        <f>SUMIF('FINAL EXAM'!$D$8:$H$8,$G$9,'FINAL EXAM'!D20:H20)</f>
        <v>104</v>
      </c>
      <c r="H20" s="49">
        <f>SUMIF('FINAL EXAM'!$D$8:$H$8,$H$9,'FINAL EXAM'!D20:H20)</f>
        <v>0</v>
      </c>
      <c r="I20" s="49">
        <f>SUMIF('FINAL EXAM'!$D$8:$H$8,$I$9,'FINAL EXAM'!D20:H20)</f>
        <v>0</v>
      </c>
      <c r="J20" s="71" t="e">
        <f t="shared" si="1"/>
        <v>#DIV/0!</v>
      </c>
      <c r="K20" s="75" t="e">
        <f t="shared" si="2"/>
        <v>#DIV/0!</v>
      </c>
      <c r="L20" s="75" t="e">
        <f t="shared" si="3"/>
        <v>#DIV/0!</v>
      </c>
      <c r="M20" s="75" t="e">
        <f t="shared" si="4"/>
        <v>#DIV/0!</v>
      </c>
      <c r="N20" s="75" t="e">
        <f t="shared" si="5"/>
        <v>#DIV/0!</v>
      </c>
      <c r="O20" s="75" t="e">
        <f t="shared" si="6"/>
        <v>#REF!</v>
      </c>
      <c r="P20" s="76" t="e">
        <f>IF(J20&lt;'FINAL EXAM'!$D$114,"N","Y")</f>
        <v>#DIV/0!</v>
      </c>
      <c r="Q20" s="76" t="e">
        <f>IF(K20&lt;'FINAL EXAM'!$D$114,"N","Y")</f>
        <v>#DIV/0!</v>
      </c>
      <c r="R20" s="76" t="e">
        <f>IF(L20&lt;'FINAL EXAM'!$D$114,"N","Y")</f>
        <v>#DIV/0!</v>
      </c>
      <c r="S20" s="76" t="e">
        <f>IF(M20&lt;'FINAL EXAM'!$D$114,"N","Y")</f>
        <v>#DIV/0!</v>
      </c>
      <c r="T20" s="76" t="e">
        <f>IF(N20&lt;'FINAL EXAM'!$D$114,"N","Y")</f>
        <v>#DIV/0!</v>
      </c>
      <c r="U20" s="76" t="e">
        <f>IF(O20&lt;'FINAL EXAM'!$D$114,"N","Y")</f>
        <v>#REF!</v>
      </c>
    </row>
    <row r="21" spans="1:21" s="73" customFormat="1" ht="31.5" x14ac:dyDescent="0.25">
      <c r="A21" s="39">
        <v>12</v>
      </c>
      <c r="B21" s="39" t="str">
        <f>'FINAL EXAM'!B21</f>
        <v>ARPITHA SRINIVASA MURTHY</v>
      </c>
      <c r="C21" s="39" t="str">
        <f>'FINAL EXAM'!C21</f>
        <v>1SG15EE012</v>
      </c>
      <c r="D21" s="49">
        <f>SUMIF('FINAL EXAM'!$D$8:$H$8,$D$9,'FINAL EXAM'!D21:H21)</f>
        <v>44</v>
      </c>
      <c r="E21" s="49">
        <f>SUMIF('FINAL EXAM'!$D$8:$H$8,$E$9,'FINAL EXAM'!D21:H21)</f>
        <v>44</v>
      </c>
      <c r="F21" s="49">
        <f>SUMIF('FINAL EXAM'!$D$8:$H$8,$F$9,'FINAL EXAM'!D21:H21)</f>
        <v>44</v>
      </c>
      <c r="G21" s="49">
        <f>SUMIF('FINAL EXAM'!$D$8:$H$8,$G$9,'FINAL EXAM'!D21:H21)</f>
        <v>88</v>
      </c>
      <c r="H21" s="49">
        <f>SUMIF('FINAL EXAM'!$D$8:$H$8,$H$9,'FINAL EXAM'!D21:H21)</f>
        <v>0</v>
      </c>
      <c r="I21" s="49">
        <f>SUMIF('FINAL EXAM'!$D$8:$H$8,$I$9,'FINAL EXAM'!D21:H21)</f>
        <v>0</v>
      </c>
      <c r="J21" s="71" t="e">
        <f t="shared" si="1"/>
        <v>#DIV/0!</v>
      </c>
      <c r="K21" s="75" t="e">
        <f t="shared" si="2"/>
        <v>#DIV/0!</v>
      </c>
      <c r="L21" s="75" t="e">
        <f t="shared" si="3"/>
        <v>#DIV/0!</v>
      </c>
      <c r="M21" s="75" t="e">
        <f t="shared" si="4"/>
        <v>#DIV/0!</v>
      </c>
      <c r="N21" s="75" t="e">
        <f t="shared" si="5"/>
        <v>#DIV/0!</v>
      </c>
      <c r="O21" s="75" t="e">
        <f t="shared" si="6"/>
        <v>#REF!</v>
      </c>
      <c r="P21" s="76" t="e">
        <f>IF(J21&lt;'FINAL EXAM'!$D$114,"N","Y")</f>
        <v>#DIV/0!</v>
      </c>
      <c r="Q21" s="76" t="e">
        <f>IF(K21&lt;'FINAL EXAM'!$D$114,"N","Y")</f>
        <v>#DIV/0!</v>
      </c>
      <c r="R21" s="76" t="e">
        <f>IF(L21&lt;'FINAL EXAM'!$D$114,"N","Y")</f>
        <v>#DIV/0!</v>
      </c>
      <c r="S21" s="76" t="e">
        <f>IF(M21&lt;'FINAL EXAM'!$D$114,"N","Y")</f>
        <v>#DIV/0!</v>
      </c>
      <c r="T21" s="76" t="e">
        <f>IF(N21&lt;'FINAL EXAM'!$D$114,"N","Y")</f>
        <v>#DIV/0!</v>
      </c>
      <c r="U21" s="76" t="e">
        <f>IF(O21&lt;'FINAL EXAM'!$D$114,"N","Y")</f>
        <v>#REF!</v>
      </c>
    </row>
    <row r="22" spans="1:21" s="73" customFormat="1" x14ac:dyDescent="0.25">
      <c r="A22" s="39">
        <v>13</v>
      </c>
      <c r="B22" s="39" t="str">
        <f>'FINAL EXAM'!B22</f>
        <v>ARUNA B.P</v>
      </c>
      <c r="C22" s="39" t="str">
        <f>'FINAL EXAM'!C22</f>
        <v>1SG15EE013</v>
      </c>
      <c r="D22" s="49">
        <f>SUMIF('FINAL EXAM'!$D$8:$H$8,$D$9,'FINAL EXAM'!D22:H22)</f>
        <v>30</v>
      </c>
      <c r="E22" s="49">
        <f>SUMIF('FINAL EXAM'!$D$8:$H$8,$E$9,'FINAL EXAM'!D22:H22)</f>
        <v>30</v>
      </c>
      <c r="F22" s="49">
        <f>SUMIF('FINAL EXAM'!$D$8:$H$8,$F$9,'FINAL EXAM'!D22:H22)</f>
        <v>30</v>
      </c>
      <c r="G22" s="49">
        <f>SUMIF('FINAL EXAM'!$D$8:$H$8,$G$9,'FINAL EXAM'!D22:H22)</f>
        <v>60</v>
      </c>
      <c r="H22" s="49">
        <f>SUMIF('FINAL EXAM'!$D$8:$H$8,$H$9,'FINAL EXAM'!D22:H22)</f>
        <v>0</v>
      </c>
      <c r="I22" s="49">
        <f>SUMIF('FINAL EXAM'!$D$8:$H$8,$I$9,'FINAL EXAM'!D22:H22)</f>
        <v>0</v>
      </c>
      <c r="J22" s="71" t="e">
        <f t="shared" si="1"/>
        <v>#DIV/0!</v>
      </c>
      <c r="K22" s="75" t="e">
        <f t="shared" si="2"/>
        <v>#DIV/0!</v>
      </c>
      <c r="L22" s="75" t="e">
        <f t="shared" si="3"/>
        <v>#DIV/0!</v>
      </c>
      <c r="M22" s="75" t="e">
        <f t="shared" si="4"/>
        <v>#DIV/0!</v>
      </c>
      <c r="N22" s="75" t="e">
        <f t="shared" si="5"/>
        <v>#DIV/0!</v>
      </c>
      <c r="O22" s="75" t="e">
        <f t="shared" si="6"/>
        <v>#REF!</v>
      </c>
      <c r="P22" s="76" t="e">
        <f>IF(J22&lt;'FINAL EXAM'!$D$114,"N","Y")</f>
        <v>#DIV/0!</v>
      </c>
      <c r="Q22" s="76" t="e">
        <f>IF(K22&lt;'FINAL EXAM'!$D$114,"N","Y")</f>
        <v>#DIV/0!</v>
      </c>
      <c r="R22" s="76" t="e">
        <f>IF(L22&lt;'FINAL EXAM'!$D$114,"N","Y")</f>
        <v>#DIV/0!</v>
      </c>
      <c r="S22" s="76" t="e">
        <f>IF(M22&lt;'FINAL EXAM'!$D$114,"N","Y")</f>
        <v>#DIV/0!</v>
      </c>
      <c r="T22" s="76" t="e">
        <f>IF(N22&lt;'FINAL EXAM'!$D$114,"N","Y")</f>
        <v>#DIV/0!</v>
      </c>
      <c r="U22" s="76" t="e">
        <f>IF(O22&lt;'FINAL EXAM'!$D$114,"N","Y")</f>
        <v>#REF!</v>
      </c>
    </row>
    <row r="23" spans="1:21" s="73" customFormat="1" x14ac:dyDescent="0.25">
      <c r="A23" s="39">
        <v>14</v>
      </c>
      <c r="B23" s="39" t="str">
        <f>'FINAL EXAM'!B23</f>
        <v>ATHIYA MOHAMMADI</v>
      </c>
      <c r="C23" s="39" t="str">
        <f>'FINAL EXAM'!C23</f>
        <v>1SG15EE014</v>
      </c>
      <c r="D23" s="49">
        <f>SUMIF('FINAL EXAM'!$D$8:$H$8,$D$9,'FINAL EXAM'!D23:H23)</f>
        <v>52</v>
      </c>
      <c r="E23" s="49">
        <f>SUMIF('FINAL EXAM'!$D$8:$H$8,$E$9,'FINAL EXAM'!D23:H23)</f>
        <v>52</v>
      </c>
      <c r="F23" s="49">
        <f>SUMIF('FINAL EXAM'!$D$8:$H$8,$F$9,'FINAL EXAM'!D23:H23)</f>
        <v>52</v>
      </c>
      <c r="G23" s="49">
        <f>SUMIF('FINAL EXAM'!$D$8:$H$8,$G$9,'FINAL EXAM'!D23:H23)</f>
        <v>104</v>
      </c>
      <c r="H23" s="49">
        <f>SUMIF('FINAL EXAM'!$D$8:$H$8,$H$9,'FINAL EXAM'!D23:H23)</f>
        <v>0</v>
      </c>
      <c r="I23" s="49">
        <f>SUMIF('FINAL EXAM'!$D$8:$H$8,$I$9,'FINAL EXAM'!D23:H23)</f>
        <v>0</v>
      </c>
      <c r="J23" s="71" t="e">
        <f t="shared" si="1"/>
        <v>#DIV/0!</v>
      </c>
      <c r="K23" s="75" t="e">
        <f t="shared" si="2"/>
        <v>#DIV/0!</v>
      </c>
      <c r="L23" s="75" t="e">
        <f t="shared" si="3"/>
        <v>#DIV/0!</v>
      </c>
      <c r="M23" s="75" t="e">
        <f t="shared" si="4"/>
        <v>#DIV/0!</v>
      </c>
      <c r="N23" s="75" t="e">
        <f t="shared" si="5"/>
        <v>#DIV/0!</v>
      </c>
      <c r="O23" s="75" t="e">
        <f t="shared" si="6"/>
        <v>#REF!</v>
      </c>
      <c r="P23" s="76" t="e">
        <f>IF(J23&lt;'FINAL EXAM'!$D$114,"N","Y")</f>
        <v>#DIV/0!</v>
      </c>
      <c r="Q23" s="76" t="e">
        <f>IF(K23&lt;'FINAL EXAM'!$D$114,"N","Y")</f>
        <v>#DIV/0!</v>
      </c>
      <c r="R23" s="76" t="e">
        <f>IF(L23&lt;'FINAL EXAM'!$D$114,"N","Y")</f>
        <v>#DIV/0!</v>
      </c>
      <c r="S23" s="76" t="e">
        <f>IF(M23&lt;'FINAL EXAM'!$D$114,"N","Y")</f>
        <v>#DIV/0!</v>
      </c>
      <c r="T23" s="76" t="e">
        <f>IF(N23&lt;'FINAL EXAM'!$D$114,"N","Y")</f>
        <v>#DIV/0!</v>
      </c>
      <c r="U23" s="76" t="e">
        <f>IF(O23&lt;'FINAL EXAM'!$D$114,"N","Y")</f>
        <v>#REF!</v>
      </c>
    </row>
    <row r="24" spans="1:21" s="73" customFormat="1" x14ac:dyDescent="0.25">
      <c r="A24" s="39">
        <v>15</v>
      </c>
      <c r="B24" s="39" t="str">
        <f>'FINAL EXAM'!B24</f>
        <v>BALAJI VENKATESH K</v>
      </c>
      <c r="C24" s="39" t="str">
        <f>'FINAL EXAM'!C24</f>
        <v>1SG15EE015</v>
      </c>
      <c r="D24" s="49">
        <f>SUMIF('FINAL EXAM'!$D$8:$H$8,$D$9,'FINAL EXAM'!D24:H24)</f>
        <v>44</v>
      </c>
      <c r="E24" s="49">
        <f>SUMIF('FINAL EXAM'!$D$8:$H$8,$E$9,'FINAL EXAM'!D24:H24)</f>
        <v>44</v>
      </c>
      <c r="F24" s="49">
        <f>SUMIF('FINAL EXAM'!$D$8:$H$8,$F$9,'FINAL EXAM'!D24:H24)</f>
        <v>44</v>
      </c>
      <c r="G24" s="49">
        <f>SUMIF('FINAL EXAM'!$D$8:$H$8,$G$9,'FINAL EXAM'!D24:H24)</f>
        <v>88</v>
      </c>
      <c r="H24" s="49">
        <f>SUMIF('FINAL EXAM'!$D$8:$H$8,$H$9,'FINAL EXAM'!D24:H24)</f>
        <v>0</v>
      </c>
      <c r="I24" s="49">
        <f>SUMIF('FINAL EXAM'!$D$8:$H$8,$I$9,'FINAL EXAM'!D24:H24)</f>
        <v>0</v>
      </c>
      <c r="J24" s="71" t="e">
        <f t="shared" si="1"/>
        <v>#DIV/0!</v>
      </c>
      <c r="K24" s="75" t="e">
        <f t="shared" si="2"/>
        <v>#DIV/0!</v>
      </c>
      <c r="L24" s="75" t="e">
        <f t="shared" si="3"/>
        <v>#DIV/0!</v>
      </c>
      <c r="M24" s="75" t="e">
        <f t="shared" si="4"/>
        <v>#DIV/0!</v>
      </c>
      <c r="N24" s="75" t="e">
        <f t="shared" si="5"/>
        <v>#DIV/0!</v>
      </c>
      <c r="O24" s="75" t="e">
        <f t="shared" si="6"/>
        <v>#REF!</v>
      </c>
      <c r="P24" s="76" t="e">
        <f>IF(J24&lt;'FINAL EXAM'!$D$114,"N","Y")</f>
        <v>#DIV/0!</v>
      </c>
      <c r="Q24" s="76" t="e">
        <f>IF(K24&lt;'FINAL EXAM'!$D$114,"N","Y")</f>
        <v>#DIV/0!</v>
      </c>
      <c r="R24" s="76" t="e">
        <f>IF(L24&lt;'FINAL EXAM'!$D$114,"N","Y")</f>
        <v>#DIV/0!</v>
      </c>
      <c r="S24" s="76" t="e">
        <f>IF(M24&lt;'FINAL EXAM'!$D$114,"N","Y")</f>
        <v>#DIV/0!</v>
      </c>
      <c r="T24" s="76" t="e">
        <f>IF(N24&lt;'FINAL EXAM'!$D$114,"N","Y")</f>
        <v>#DIV/0!</v>
      </c>
      <c r="U24" s="76" t="e">
        <f>IF(O24&lt;'FINAL EXAM'!$D$114,"N","Y")</f>
        <v>#REF!</v>
      </c>
    </row>
    <row r="25" spans="1:21" s="73" customFormat="1" x14ac:dyDescent="0.25">
      <c r="A25" s="39">
        <v>16</v>
      </c>
      <c r="B25" s="39" t="str">
        <f>'FINAL EXAM'!B25</f>
        <v>BALRAJ M</v>
      </c>
      <c r="C25" s="39" t="str">
        <f>'FINAL EXAM'!C25</f>
        <v>1SG15EE016</v>
      </c>
      <c r="D25" s="49">
        <f>SUMIF('FINAL EXAM'!$D$8:$H$8,$D$9,'FINAL EXAM'!D25:H25)</f>
        <v>60</v>
      </c>
      <c r="E25" s="49">
        <f>SUMIF('FINAL EXAM'!$D$8:$H$8,$E$9,'FINAL EXAM'!D25:H25)</f>
        <v>60</v>
      </c>
      <c r="F25" s="49">
        <f>SUMIF('FINAL EXAM'!$D$8:$H$8,$F$9,'FINAL EXAM'!D25:H25)</f>
        <v>60</v>
      </c>
      <c r="G25" s="49">
        <f>SUMIF('FINAL EXAM'!$D$8:$H$8,$G$9,'FINAL EXAM'!D25:H25)</f>
        <v>120</v>
      </c>
      <c r="H25" s="49">
        <f>SUMIF('FINAL EXAM'!$D$8:$H$8,$H$9,'FINAL EXAM'!D25:H25)</f>
        <v>0</v>
      </c>
      <c r="I25" s="49">
        <f>SUMIF('FINAL EXAM'!$D$8:$H$8,$I$9,'FINAL EXAM'!D25:H25)</f>
        <v>0</v>
      </c>
      <c r="J25" s="71" t="e">
        <f t="shared" si="1"/>
        <v>#DIV/0!</v>
      </c>
      <c r="K25" s="75" t="e">
        <f t="shared" si="2"/>
        <v>#DIV/0!</v>
      </c>
      <c r="L25" s="75" t="e">
        <f t="shared" si="3"/>
        <v>#DIV/0!</v>
      </c>
      <c r="M25" s="75" t="e">
        <f t="shared" si="4"/>
        <v>#DIV/0!</v>
      </c>
      <c r="N25" s="75" t="e">
        <f t="shared" si="5"/>
        <v>#DIV/0!</v>
      </c>
      <c r="O25" s="75" t="e">
        <f t="shared" si="6"/>
        <v>#REF!</v>
      </c>
      <c r="P25" s="76" t="e">
        <f>IF(J25&lt;'FINAL EXAM'!$D$114,"N","Y")</f>
        <v>#DIV/0!</v>
      </c>
      <c r="Q25" s="76" t="e">
        <f>IF(K25&lt;'FINAL EXAM'!$D$114,"N","Y")</f>
        <v>#DIV/0!</v>
      </c>
      <c r="R25" s="76" t="e">
        <f>IF(L25&lt;'FINAL EXAM'!$D$114,"N","Y")</f>
        <v>#DIV/0!</v>
      </c>
      <c r="S25" s="76" t="e">
        <f>IF(M25&lt;'FINAL EXAM'!$D$114,"N","Y")</f>
        <v>#DIV/0!</v>
      </c>
      <c r="T25" s="76" t="e">
        <f>IF(N25&lt;'FINAL EXAM'!$D$114,"N","Y")</f>
        <v>#DIV/0!</v>
      </c>
      <c r="U25" s="76" t="e">
        <f>IF(O25&lt;'FINAL EXAM'!$D$114,"N","Y")</f>
        <v>#REF!</v>
      </c>
    </row>
    <row r="26" spans="1:21" s="73" customFormat="1" x14ac:dyDescent="0.25">
      <c r="A26" s="39">
        <v>17</v>
      </c>
      <c r="B26" s="39" t="str">
        <f>'FINAL EXAM'!B26</f>
        <v>C.S.MOHANA</v>
      </c>
      <c r="C26" s="39" t="str">
        <f>'FINAL EXAM'!C26</f>
        <v>1SG15EE017</v>
      </c>
      <c r="D26" s="49">
        <f>SUMIF('FINAL EXAM'!$D$8:$H$8,$D$9,'FINAL EXAM'!D26:H26)</f>
        <v>44</v>
      </c>
      <c r="E26" s="49">
        <f>SUMIF('FINAL EXAM'!$D$8:$H$8,$E$9,'FINAL EXAM'!D26:H26)</f>
        <v>44</v>
      </c>
      <c r="F26" s="49">
        <f>SUMIF('FINAL EXAM'!$D$8:$H$8,$F$9,'FINAL EXAM'!D26:H26)</f>
        <v>44</v>
      </c>
      <c r="G26" s="49">
        <f>SUMIF('FINAL EXAM'!$D$8:$H$8,$G$9,'FINAL EXAM'!D26:H26)</f>
        <v>88</v>
      </c>
      <c r="H26" s="49">
        <f>SUMIF('FINAL EXAM'!$D$8:$H$8,$H$9,'FINAL EXAM'!D26:H26)</f>
        <v>0</v>
      </c>
      <c r="I26" s="49">
        <f>SUMIF('FINAL EXAM'!$D$8:$H$8,$I$9,'FINAL EXAM'!D26:H26)</f>
        <v>0</v>
      </c>
      <c r="J26" s="71" t="e">
        <f t="shared" si="1"/>
        <v>#DIV/0!</v>
      </c>
      <c r="K26" s="75" t="e">
        <f t="shared" si="2"/>
        <v>#DIV/0!</v>
      </c>
      <c r="L26" s="75" t="e">
        <f t="shared" si="3"/>
        <v>#DIV/0!</v>
      </c>
      <c r="M26" s="75" t="e">
        <f t="shared" si="4"/>
        <v>#DIV/0!</v>
      </c>
      <c r="N26" s="75" t="e">
        <f t="shared" si="5"/>
        <v>#DIV/0!</v>
      </c>
      <c r="O26" s="75" t="e">
        <f t="shared" si="6"/>
        <v>#REF!</v>
      </c>
      <c r="P26" s="76" t="e">
        <f>IF(J26&lt;'FINAL EXAM'!$D$114,"N","Y")</f>
        <v>#DIV/0!</v>
      </c>
      <c r="Q26" s="76" t="e">
        <f>IF(K26&lt;'FINAL EXAM'!$D$114,"N","Y")</f>
        <v>#DIV/0!</v>
      </c>
      <c r="R26" s="76" t="e">
        <f>IF(L26&lt;'FINAL EXAM'!$D$114,"N","Y")</f>
        <v>#DIV/0!</v>
      </c>
      <c r="S26" s="76" t="e">
        <f>IF(M26&lt;'FINAL EXAM'!$D$114,"N","Y")</f>
        <v>#DIV/0!</v>
      </c>
      <c r="T26" s="76" t="e">
        <f>IF(N26&lt;'FINAL EXAM'!$D$114,"N","Y")</f>
        <v>#DIV/0!</v>
      </c>
      <c r="U26" s="76" t="e">
        <f>IF(O26&lt;'FINAL EXAM'!$D$114,"N","Y")</f>
        <v>#REF!</v>
      </c>
    </row>
    <row r="27" spans="1:21" s="73" customFormat="1" x14ac:dyDescent="0.25">
      <c r="A27" s="39">
        <v>18</v>
      </c>
      <c r="B27" s="39" t="str">
        <f>'FINAL EXAM'!B27</f>
        <v>CHAITHRA K.R</v>
      </c>
      <c r="C27" s="39" t="str">
        <f>'FINAL EXAM'!C27</f>
        <v>1SG15EE018</v>
      </c>
      <c r="D27" s="49">
        <f>SUMIF('FINAL EXAM'!$D$8:$H$8,$D$9,'FINAL EXAM'!D27:H27)</f>
        <v>30</v>
      </c>
      <c r="E27" s="49">
        <f>SUMIF('FINAL EXAM'!$D$8:$H$8,$E$9,'FINAL EXAM'!D27:H27)</f>
        <v>30</v>
      </c>
      <c r="F27" s="49">
        <f>SUMIF('FINAL EXAM'!$D$8:$H$8,$F$9,'FINAL EXAM'!D27:H27)</f>
        <v>30</v>
      </c>
      <c r="G27" s="49">
        <f>SUMIF('FINAL EXAM'!$D$8:$H$8,$G$9,'FINAL EXAM'!D27:H27)</f>
        <v>60</v>
      </c>
      <c r="H27" s="49">
        <f>SUMIF('FINAL EXAM'!$D$8:$H$8,$H$9,'FINAL EXAM'!D27:H27)</f>
        <v>0</v>
      </c>
      <c r="I27" s="49">
        <f>SUMIF('FINAL EXAM'!$D$8:$H$8,$I$9,'FINAL EXAM'!D27:H27)</f>
        <v>0</v>
      </c>
      <c r="J27" s="71" t="e">
        <f t="shared" si="1"/>
        <v>#DIV/0!</v>
      </c>
      <c r="K27" s="75" t="e">
        <f t="shared" si="2"/>
        <v>#DIV/0!</v>
      </c>
      <c r="L27" s="75" t="e">
        <f t="shared" si="3"/>
        <v>#DIV/0!</v>
      </c>
      <c r="M27" s="75" t="e">
        <f t="shared" si="4"/>
        <v>#DIV/0!</v>
      </c>
      <c r="N27" s="75" t="e">
        <f t="shared" si="5"/>
        <v>#DIV/0!</v>
      </c>
      <c r="O27" s="75" t="e">
        <f t="shared" si="6"/>
        <v>#REF!</v>
      </c>
      <c r="P27" s="76" t="e">
        <f>IF(J27&lt;'FINAL EXAM'!$D$114,"N","Y")</f>
        <v>#DIV/0!</v>
      </c>
      <c r="Q27" s="76" t="e">
        <f>IF(K27&lt;'FINAL EXAM'!$D$114,"N","Y")</f>
        <v>#DIV/0!</v>
      </c>
      <c r="R27" s="76" t="e">
        <f>IF(L27&lt;'FINAL EXAM'!$D$114,"N","Y")</f>
        <v>#DIV/0!</v>
      </c>
      <c r="S27" s="76" t="e">
        <f>IF(M27&lt;'FINAL EXAM'!$D$114,"N","Y")</f>
        <v>#DIV/0!</v>
      </c>
      <c r="T27" s="76" t="e">
        <f>IF(N27&lt;'FINAL EXAM'!$D$114,"N","Y")</f>
        <v>#DIV/0!</v>
      </c>
      <c r="U27" s="76" t="e">
        <f>IF(O27&lt;'FINAL EXAM'!$D$114,"N","Y")</f>
        <v>#REF!</v>
      </c>
    </row>
    <row r="28" spans="1:21" s="73" customFormat="1" x14ac:dyDescent="0.25">
      <c r="A28" s="39">
        <v>19</v>
      </c>
      <c r="B28" s="39" t="str">
        <f>'FINAL EXAM'!B28</f>
        <v>CHAITRA S</v>
      </c>
      <c r="C28" s="39" t="str">
        <f>'FINAL EXAM'!C28</f>
        <v>1SG15EE019</v>
      </c>
      <c r="D28" s="49">
        <f>SUMIF('FINAL EXAM'!$D$8:$H$8,$D$9,'FINAL EXAM'!D28:H28)</f>
        <v>30</v>
      </c>
      <c r="E28" s="49">
        <f>SUMIF('FINAL EXAM'!$D$8:$H$8,$E$9,'FINAL EXAM'!D28:H28)</f>
        <v>30</v>
      </c>
      <c r="F28" s="49">
        <f>SUMIF('FINAL EXAM'!$D$8:$H$8,$F$9,'FINAL EXAM'!D28:H28)</f>
        <v>30</v>
      </c>
      <c r="G28" s="49">
        <f>SUMIF('FINAL EXAM'!$D$8:$H$8,$G$9,'FINAL EXAM'!D28:H28)</f>
        <v>60</v>
      </c>
      <c r="H28" s="49">
        <f>SUMIF('FINAL EXAM'!$D$8:$H$8,$H$9,'FINAL EXAM'!D28:H28)</f>
        <v>0</v>
      </c>
      <c r="I28" s="49">
        <f>SUMIF('FINAL EXAM'!$D$8:$H$8,$I$9,'FINAL EXAM'!D28:H28)</f>
        <v>0</v>
      </c>
      <c r="J28" s="71" t="e">
        <f t="shared" si="1"/>
        <v>#DIV/0!</v>
      </c>
      <c r="K28" s="75" t="e">
        <f t="shared" si="2"/>
        <v>#DIV/0!</v>
      </c>
      <c r="L28" s="75" t="e">
        <f t="shared" si="3"/>
        <v>#DIV/0!</v>
      </c>
      <c r="M28" s="75" t="e">
        <f t="shared" si="4"/>
        <v>#DIV/0!</v>
      </c>
      <c r="N28" s="75" t="e">
        <f t="shared" si="5"/>
        <v>#DIV/0!</v>
      </c>
      <c r="O28" s="75" t="e">
        <f t="shared" si="6"/>
        <v>#REF!</v>
      </c>
      <c r="P28" s="76" t="e">
        <f>IF(J28&lt;'FINAL EXAM'!$D$114,"N","Y")</f>
        <v>#DIV/0!</v>
      </c>
      <c r="Q28" s="76" t="e">
        <f>IF(K28&lt;'FINAL EXAM'!$D$114,"N","Y")</f>
        <v>#DIV/0!</v>
      </c>
      <c r="R28" s="76" t="e">
        <f>IF(L28&lt;'FINAL EXAM'!$D$114,"N","Y")</f>
        <v>#DIV/0!</v>
      </c>
      <c r="S28" s="76" t="e">
        <f>IF(M28&lt;'FINAL EXAM'!$D$114,"N","Y")</f>
        <v>#DIV/0!</v>
      </c>
      <c r="T28" s="76" t="e">
        <f>IF(N28&lt;'FINAL EXAM'!$D$114,"N","Y")</f>
        <v>#DIV/0!</v>
      </c>
      <c r="U28" s="76" t="e">
        <f>IF(O28&lt;'FINAL EXAM'!$D$114,"N","Y")</f>
        <v>#REF!</v>
      </c>
    </row>
    <row r="29" spans="1:21" s="73" customFormat="1" x14ac:dyDescent="0.25">
      <c r="A29" s="39">
        <v>20</v>
      </c>
      <c r="B29" s="39" t="str">
        <f>'FINAL EXAM'!B29</f>
        <v>CHANDAN.G</v>
      </c>
      <c r="C29" s="39" t="str">
        <f>'FINAL EXAM'!C29</f>
        <v>1SG15EE020</v>
      </c>
      <c r="D29" s="49">
        <f>SUMIF('FINAL EXAM'!$D$8:$H$8,$D$9,'FINAL EXAM'!D29:H29)</f>
        <v>52</v>
      </c>
      <c r="E29" s="49">
        <f>SUMIF('FINAL EXAM'!$D$8:$H$8,$E$9,'FINAL EXAM'!D29:H29)</f>
        <v>52</v>
      </c>
      <c r="F29" s="49">
        <f>SUMIF('FINAL EXAM'!$D$8:$H$8,$F$9,'FINAL EXAM'!D29:H29)</f>
        <v>52</v>
      </c>
      <c r="G29" s="49">
        <f>SUMIF('FINAL EXAM'!$D$8:$H$8,$G$9,'FINAL EXAM'!D29:H29)</f>
        <v>104</v>
      </c>
      <c r="H29" s="49">
        <f>SUMIF('FINAL EXAM'!$D$8:$H$8,$H$9,'FINAL EXAM'!D29:H29)</f>
        <v>0</v>
      </c>
      <c r="I29" s="49">
        <f>SUMIF('FINAL EXAM'!$D$8:$H$8,$I$9,'FINAL EXAM'!D29:H29)</f>
        <v>0</v>
      </c>
      <c r="J29" s="71" t="e">
        <f t="shared" si="1"/>
        <v>#DIV/0!</v>
      </c>
      <c r="K29" s="75" t="e">
        <f t="shared" si="2"/>
        <v>#DIV/0!</v>
      </c>
      <c r="L29" s="75" t="e">
        <f t="shared" si="3"/>
        <v>#DIV/0!</v>
      </c>
      <c r="M29" s="75" t="e">
        <f t="shared" si="4"/>
        <v>#DIV/0!</v>
      </c>
      <c r="N29" s="75" t="e">
        <f t="shared" si="5"/>
        <v>#DIV/0!</v>
      </c>
      <c r="O29" s="75" t="e">
        <f t="shared" si="6"/>
        <v>#REF!</v>
      </c>
      <c r="P29" s="76" t="e">
        <f>IF(J29&lt;'FINAL EXAM'!$D$114,"N","Y")</f>
        <v>#DIV/0!</v>
      </c>
      <c r="Q29" s="76" t="e">
        <f>IF(K29&lt;'FINAL EXAM'!$D$114,"N","Y")</f>
        <v>#DIV/0!</v>
      </c>
      <c r="R29" s="76" t="e">
        <f>IF(L29&lt;'FINAL EXAM'!$D$114,"N","Y")</f>
        <v>#DIV/0!</v>
      </c>
      <c r="S29" s="76" t="e">
        <f>IF(M29&lt;'FINAL EXAM'!$D$114,"N","Y")</f>
        <v>#DIV/0!</v>
      </c>
      <c r="T29" s="76" t="e">
        <f>IF(N29&lt;'FINAL EXAM'!$D$114,"N","Y")</f>
        <v>#DIV/0!</v>
      </c>
      <c r="U29" s="76" t="e">
        <f>IF(O29&lt;'FINAL EXAM'!$D$114,"N","Y")</f>
        <v>#REF!</v>
      </c>
    </row>
    <row r="30" spans="1:21" s="73" customFormat="1" x14ac:dyDescent="0.25">
      <c r="A30" s="39">
        <v>21</v>
      </c>
      <c r="B30" s="39" t="str">
        <f>'FINAL EXAM'!B30</f>
        <v>CHANDAN GOWDA P</v>
      </c>
      <c r="C30" s="39" t="str">
        <f>'FINAL EXAM'!C30</f>
        <v>1SG15EE021</v>
      </c>
      <c r="D30" s="49">
        <f>SUMIF('FINAL EXAM'!$D$8:$H$8,$D$9,'FINAL EXAM'!D30:H30)</f>
        <v>68</v>
      </c>
      <c r="E30" s="49">
        <f>SUMIF('FINAL EXAM'!$D$8:$H$8,$E$9,'FINAL EXAM'!D30:H30)</f>
        <v>68</v>
      </c>
      <c r="F30" s="49">
        <f>SUMIF('FINAL EXAM'!$D$8:$H$8,$F$9,'FINAL EXAM'!D30:H30)</f>
        <v>68</v>
      </c>
      <c r="G30" s="49">
        <f>SUMIF('FINAL EXAM'!$D$8:$H$8,$G$9,'FINAL EXAM'!D30:H30)</f>
        <v>136</v>
      </c>
      <c r="H30" s="49">
        <f>SUMIF('FINAL EXAM'!$D$8:$H$8,$H$9,'FINAL EXAM'!D30:H30)</f>
        <v>0</v>
      </c>
      <c r="I30" s="49">
        <f>SUMIF('FINAL EXAM'!$D$8:$H$8,$I$9,'FINAL EXAM'!D30:H30)</f>
        <v>0</v>
      </c>
      <c r="J30" s="71" t="e">
        <f t="shared" si="1"/>
        <v>#DIV/0!</v>
      </c>
      <c r="K30" s="75" t="e">
        <f t="shared" si="2"/>
        <v>#DIV/0!</v>
      </c>
      <c r="L30" s="75" t="e">
        <f t="shared" si="3"/>
        <v>#DIV/0!</v>
      </c>
      <c r="M30" s="75" t="e">
        <f t="shared" si="4"/>
        <v>#DIV/0!</v>
      </c>
      <c r="N30" s="75" t="e">
        <f t="shared" si="5"/>
        <v>#DIV/0!</v>
      </c>
      <c r="O30" s="75" t="e">
        <f t="shared" si="6"/>
        <v>#REF!</v>
      </c>
      <c r="P30" s="76" t="e">
        <f>IF(J30&lt;'FINAL EXAM'!$D$114,"N","Y")</f>
        <v>#DIV/0!</v>
      </c>
      <c r="Q30" s="76" t="e">
        <f>IF(K30&lt;'FINAL EXAM'!$D$114,"N","Y")</f>
        <v>#DIV/0!</v>
      </c>
      <c r="R30" s="76" t="e">
        <f>IF(L30&lt;'FINAL EXAM'!$D$114,"N","Y")</f>
        <v>#DIV/0!</v>
      </c>
      <c r="S30" s="76" t="e">
        <f>IF(M30&lt;'FINAL EXAM'!$D$114,"N","Y")</f>
        <v>#DIV/0!</v>
      </c>
      <c r="T30" s="76" t="e">
        <f>IF(N30&lt;'FINAL EXAM'!$D$114,"N","Y")</f>
        <v>#DIV/0!</v>
      </c>
      <c r="U30" s="76" t="e">
        <f>IF(O30&lt;'FINAL EXAM'!$D$114,"N","Y")</f>
        <v>#REF!</v>
      </c>
    </row>
    <row r="31" spans="1:21" s="73" customFormat="1" x14ac:dyDescent="0.25">
      <c r="A31" s="39">
        <v>22</v>
      </c>
      <c r="B31" s="39" t="str">
        <f>'FINAL EXAM'!B31</f>
        <v>CHANDAN KUMAR</v>
      </c>
      <c r="C31" s="39" t="str">
        <f>'FINAL EXAM'!C31</f>
        <v>1SG15EE022</v>
      </c>
      <c r="D31" s="49">
        <f>SUMIF('FINAL EXAM'!$D$8:$H$8,$D$9,'FINAL EXAM'!D31:H31)</f>
        <v>52</v>
      </c>
      <c r="E31" s="49">
        <f>SUMIF('FINAL EXAM'!$D$8:$H$8,$E$9,'FINAL EXAM'!D31:H31)</f>
        <v>52</v>
      </c>
      <c r="F31" s="49">
        <f>SUMIF('FINAL EXAM'!$D$8:$H$8,$F$9,'FINAL EXAM'!D31:H31)</f>
        <v>52</v>
      </c>
      <c r="G31" s="49">
        <f>SUMIF('FINAL EXAM'!$D$8:$H$8,$G$9,'FINAL EXAM'!D31:H31)</f>
        <v>104</v>
      </c>
      <c r="H31" s="49">
        <f>SUMIF('FINAL EXAM'!$D$8:$H$8,$H$9,'FINAL EXAM'!D31:H31)</f>
        <v>0</v>
      </c>
      <c r="I31" s="49">
        <f>SUMIF('FINAL EXAM'!$D$8:$H$8,$I$9,'FINAL EXAM'!D31:H31)</f>
        <v>0</v>
      </c>
      <c r="J31" s="71" t="e">
        <f t="shared" si="1"/>
        <v>#DIV/0!</v>
      </c>
      <c r="K31" s="75" t="e">
        <f t="shared" si="2"/>
        <v>#DIV/0!</v>
      </c>
      <c r="L31" s="75" t="e">
        <f t="shared" si="3"/>
        <v>#DIV/0!</v>
      </c>
      <c r="M31" s="75" t="e">
        <f t="shared" si="4"/>
        <v>#DIV/0!</v>
      </c>
      <c r="N31" s="75" t="e">
        <f t="shared" si="5"/>
        <v>#DIV/0!</v>
      </c>
      <c r="O31" s="75" t="e">
        <f t="shared" si="6"/>
        <v>#REF!</v>
      </c>
      <c r="P31" s="76" t="e">
        <f>IF(J31&lt;'FINAL EXAM'!$D$114,"N","Y")</f>
        <v>#DIV/0!</v>
      </c>
      <c r="Q31" s="76" t="e">
        <f>IF(K31&lt;'FINAL EXAM'!$D$114,"N","Y")</f>
        <v>#DIV/0!</v>
      </c>
      <c r="R31" s="76" t="e">
        <f>IF(L31&lt;'FINAL EXAM'!$D$114,"N","Y")</f>
        <v>#DIV/0!</v>
      </c>
      <c r="S31" s="76" t="e">
        <f>IF(M31&lt;'FINAL EXAM'!$D$114,"N","Y")</f>
        <v>#DIV/0!</v>
      </c>
      <c r="T31" s="76" t="e">
        <f>IF(N31&lt;'FINAL EXAM'!$D$114,"N","Y")</f>
        <v>#DIV/0!</v>
      </c>
      <c r="U31" s="76" t="e">
        <f>IF(O31&lt;'FINAL EXAM'!$D$114,"N","Y")</f>
        <v>#REF!</v>
      </c>
    </row>
    <row r="32" spans="1:21" s="73" customFormat="1" x14ac:dyDescent="0.25">
      <c r="A32" s="39">
        <v>23</v>
      </c>
      <c r="B32" s="39" t="str">
        <f>'FINAL EXAM'!B32</f>
        <v>CHANDAN B</v>
      </c>
      <c r="C32" s="39" t="str">
        <f>'FINAL EXAM'!C32</f>
        <v>1SG15EE023</v>
      </c>
      <c r="D32" s="49">
        <f>SUMIF('FINAL EXAM'!$D$8:$H$8,$D$9,'FINAL EXAM'!D32:H32)</f>
        <v>30</v>
      </c>
      <c r="E32" s="49">
        <f>SUMIF('FINAL EXAM'!$D$8:$H$8,$E$9,'FINAL EXAM'!D32:H32)</f>
        <v>30</v>
      </c>
      <c r="F32" s="49">
        <f>SUMIF('FINAL EXAM'!$D$8:$H$8,$F$9,'FINAL EXAM'!D32:H32)</f>
        <v>30</v>
      </c>
      <c r="G32" s="49">
        <f>SUMIF('FINAL EXAM'!$D$8:$H$8,$G$9,'FINAL EXAM'!D32:H32)</f>
        <v>60</v>
      </c>
      <c r="H32" s="49">
        <f>SUMIF('FINAL EXAM'!$D$8:$H$8,$H$9,'FINAL EXAM'!D32:H32)</f>
        <v>0</v>
      </c>
      <c r="I32" s="49">
        <f>SUMIF('FINAL EXAM'!$D$8:$H$8,$I$9,'FINAL EXAM'!D32:H32)</f>
        <v>0</v>
      </c>
      <c r="J32" s="71" t="e">
        <f t="shared" si="1"/>
        <v>#DIV/0!</v>
      </c>
      <c r="K32" s="75" t="e">
        <f t="shared" si="2"/>
        <v>#DIV/0!</v>
      </c>
      <c r="L32" s="75" t="e">
        <f t="shared" si="3"/>
        <v>#DIV/0!</v>
      </c>
      <c r="M32" s="75" t="e">
        <f t="shared" si="4"/>
        <v>#DIV/0!</v>
      </c>
      <c r="N32" s="75" t="e">
        <f t="shared" si="5"/>
        <v>#DIV/0!</v>
      </c>
      <c r="O32" s="75" t="e">
        <f t="shared" si="6"/>
        <v>#REF!</v>
      </c>
      <c r="P32" s="76" t="e">
        <f>IF(J32&lt;'FINAL EXAM'!$D$114,"N","Y")</f>
        <v>#DIV/0!</v>
      </c>
      <c r="Q32" s="76" t="e">
        <f>IF(K32&lt;'FINAL EXAM'!$D$114,"N","Y")</f>
        <v>#DIV/0!</v>
      </c>
      <c r="R32" s="76" t="e">
        <f>IF(L32&lt;'FINAL EXAM'!$D$114,"N","Y")</f>
        <v>#DIV/0!</v>
      </c>
      <c r="S32" s="76" t="e">
        <f>IF(M32&lt;'FINAL EXAM'!$D$114,"N","Y")</f>
        <v>#DIV/0!</v>
      </c>
      <c r="T32" s="76" t="e">
        <f>IF(N32&lt;'FINAL EXAM'!$D$114,"N","Y")</f>
        <v>#DIV/0!</v>
      </c>
      <c r="U32" s="76" t="e">
        <f>IF(O32&lt;'FINAL EXAM'!$D$114,"N","Y")</f>
        <v>#REF!</v>
      </c>
    </row>
    <row r="33" spans="1:21" s="73" customFormat="1" x14ac:dyDescent="0.25">
      <c r="A33" s="39">
        <v>24</v>
      </c>
      <c r="B33" s="39" t="str">
        <f>'FINAL EXAM'!B33</f>
        <v>CHARITHA M C</v>
      </c>
      <c r="C33" s="39" t="str">
        <f>'FINAL EXAM'!C33</f>
        <v>1SG15EE024</v>
      </c>
      <c r="D33" s="49">
        <f>SUMIF('FINAL EXAM'!$D$8:$H$8,$D$9,'FINAL EXAM'!D33:H33)</f>
        <v>44</v>
      </c>
      <c r="E33" s="49">
        <f>SUMIF('FINAL EXAM'!$D$8:$H$8,$E$9,'FINAL EXAM'!D33:H33)</f>
        <v>44</v>
      </c>
      <c r="F33" s="49">
        <f>SUMIF('FINAL EXAM'!$D$8:$H$8,$F$9,'FINAL EXAM'!D33:H33)</f>
        <v>44</v>
      </c>
      <c r="G33" s="49">
        <f>SUMIF('FINAL EXAM'!$D$8:$H$8,$G$9,'FINAL EXAM'!D33:H33)</f>
        <v>88</v>
      </c>
      <c r="H33" s="49">
        <f>SUMIF('FINAL EXAM'!$D$8:$H$8,$H$9,'FINAL EXAM'!D33:H33)</f>
        <v>0</v>
      </c>
      <c r="I33" s="49">
        <f>SUMIF('FINAL EXAM'!$D$8:$H$8,$I$9,'FINAL EXAM'!D33:H33)</f>
        <v>0</v>
      </c>
      <c r="J33" s="71" t="e">
        <f t="shared" si="1"/>
        <v>#DIV/0!</v>
      </c>
      <c r="K33" s="75" t="e">
        <f t="shared" si="2"/>
        <v>#DIV/0!</v>
      </c>
      <c r="L33" s="75" t="e">
        <f t="shared" si="3"/>
        <v>#DIV/0!</v>
      </c>
      <c r="M33" s="75" t="e">
        <f t="shared" si="4"/>
        <v>#DIV/0!</v>
      </c>
      <c r="N33" s="75" t="e">
        <f t="shared" si="5"/>
        <v>#DIV/0!</v>
      </c>
      <c r="O33" s="75" t="e">
        <f t="shared" si="6"/>
        <v>#REF!</v>
      </c>
      <c r="P33" s="76" t="e">
        <f>IF(J33&lt;'FINAL EXAM'!$D$114,"N","Y")</f>
        <v>#DIV/0!</v>
      </c>
      <c r="Q33" s="76" t="e">
        <f>IF(K33&lt;'FINAL EXAM'!$D$114,"N","Y")</f>
        <v>#DIV/0!</v>
      </c>
      <c r="R33" s="76" t="e">
        <f>IF(L33&lt;'FINAL EXAM'!$D$114,"N","Y")</f>
        <v>#DIV/0!</v>
      </c>
      <c r="S33" s="76" t="e">
        <f>IF(M33&lt;'FINAL EXAM'!$D$114,"N","Y")</f>
        <v>#DIV/0!</v>
      </c>
      <c r="T33" s="76" t="e">
        <f>IF(N33&lt;'FINAL EXAM'!$D$114,"N","Y")</f>
        <v>#DIV/0!</v>
      </c>
      <c r="U33" s="76" t="e">
        <f>IF(O33&lt;'FINAL EXAM'!$D$114,"N","Y")</f>
        <v>#REF!</v>
      </c>
    </row>
    <row r="34" spans="1:21" s="73" customFormat="1" x14ac:dyDescent="0.25">
      <c r="A34" s="39">
        <v>25</v>
      </c>
      <c r="B34" s="39" t="str">
        <f>'FINAL EXAM'!B34</f>
        <v>CHAYA K</v>
      </c>
      <c r="C34" s="39" t="str">
        <f>'FINAL EXAM'!C34</f>
        <v>1SG15EE025</v>
      </c>
      <c r="D34" s="49">
        <f>SUMIF('FINAL EXAM'!$D$8:$H$8,$D$9,'FINAL EXAM'!D34:H34)</f>
        <v>52</v>
      </c>
      <c r="E34" s="49">
        <f>SUMIF('FINAL EXAM'!$D$8:$H$8,$E$9,'FINAL EXAM'!D34:H34)</f>
        <v>52</v>
      </c>
      <c r="F34" s="49">
        <f>SUMIF('FINAL EXAM'!$D$8:$H$8,$F$9,'FINAL EXAM'!D34:H34)</f>
        <v>52</v>
      </c>
      <c r="G34" s="49">
        <f>SUMIF('FINAL EXAM'!$D$8:$H$8,$G$9,'FINAL EXAM'!D34:H34)</f>
        <v>104</v>
      </c>
      <c r="H34" s="49">
        <f>SUMIF('FINAL EXAM'!$D$8:$H$8,$H$9,'FINAL EXAM'!D34:H34)</f>
        <v>0</v>
      </c>
      <c r="I34" s="49">
        <f>SUMIF('FINAL EXAM'!$D$8:$H$8,$I$9,'FINAL EXAM'!D34:H34)</f>
        <v>0</v>
      </c>
      <c r="J34" s="71" t="e">
        <f t="shared" si="1"/>
        <v>#DIV/0!</v>
      </c>
      <c r="K34" s="75" t="e">
        <f t="shared" si="2"/>
        <v>#DIV/0!</v>
      </c>
      <c r="L34" s="75" t="e">
        <f t="shared" si="3"/>
        <v>#DIV/0!</v>
      </c>
      <c r="M34" s="75" t="e">
        <f t="shared" si="4"/>
        <v>#DIV/0!</v>
      </c>
      <c r="N34" s="75" t="e">
        <f t="shared" si="5"/>
        <v>#DIV/0!</v>
      </c>
      <c r="O34" s="75" t="e">
        <f t="shared" si="6"/>
        <v>#REF!</v>
      </c>
      <c r="P34" s="76" t="e">
        <f>IF(J34&lt;'FINAL EXAM'!$D$114,"N","Y")</f>
        <v>#DIV/0!</v>
      </c>
      <c r="Q34" s="76" t="e">
        <f>IF(K34&lt;'FINAL EXAM'!$D$114,"N","Y")</f>
        <v>#DIV/0!</v>
      </c>
      <c r="R34" s="76" t="e">
        <f>IF(L34&lt;'FINAL EXAM'!$D$114,"N","Y")</f>
        <v>#DIV/0!</v>
      </c>
      <c r="S34" s="76" t="e">
        <f>IF(M34&lt;'FINAL EXAM'!$D$114,"N","Y")</f>
        <v>#DIV/0!</v>
      </c>
      <c r="T34" s="76" t="e">
        <f>IF(N34&lt;'FINAL EXAM'!$D$114,"N","Y")</f>
        <v>#DIV/0!</v>
      </c>
      <c r="U34" s="76" t="e">
        <f>IF(O34&lt;'FINAL EXAM'!$D$114,"N","Y")</f>
        <v>#REF!</v>
      </c>
    </row>
    <row r="35" spans="1:21" s="73" customFormat="1" x14ac:dyDescent="0.25">
      <c r="A35" s="39">
        <v>26</v>
      </c>
      <c r="B35" s="39" t="str">
        <f>'FINAL EXAM'!B35</f>
        <v>D.MANISH NAICKER</v>
      </c>
      <c r="C35" s="39" t="str">
        <f>'FINAL EXAM'!C35</f>
        <v>1SG15EE026</v>
      </c>
      <c r="D35" s="49">
        <f>SUMIF('FINAL EXAM'!$D$8:$H$8,$D$9,'FINAL EXAM'!D35:H35)</f>
        <v>52</v>
      </c>
      <c r="E35" s="49">
        <f>SUMIF('FINAL EXAM'!$D$8:$H$8,$E$9,'FINAL EXAM'!D35:H35)</f>
        <v>52</v>
      </c>
      <c r="F35" s="49">
        <f>SUMIF('FINAL EXAM'!$D$8:$H$8,$F$9,'FINAL EXAM'!D35:H35)</f>
        <v>52</v>
      </c>
      <c r="G35" s="49">
        <f>SUMIF('FINAL EXAM'!$D$8:$H$8,$G$9,'FINAL EXAM'!D35:H35)</f>
        <v>104</v>
      </c>
      <c r="H35" s="49">
        <f>SUMIF('FINAL EXAM'!$D$8:$H$8,$H$9,'FINAL EXAM'!D35:H35)</f>
        <v>0</v>
      </c>
      <c r="I35" s="49">
        <f>SUMIF('FINAL EXAM'!$D$8:$H$8,$I$9,'FINAL EXAM'!D35:H35)</f>
        <v>0</v>
      </c>
      <c r="J35" s="71" t="e">
        <f t="shared" si="1"/>
        <v>#DIV/0!</v>
      </c>
      <c r="K35" s="75" t="e">
        <f t="shared" si="2"/>
        <v>#DIV/0!</v>
      </c>
      <c r="L35" s="75" t="e">
        <f t="shared" si="3"/>
        <v>#DIV/0!</v>
      </c>
      <c r="M35" s="75" t="e">
        <f t="shared" si="4"/>
        <v>#DIV/0!</v>
      </c>
      <c r="N35" s="75" t="e">
        <f t="shared" si="5"/>
        <v>#DIV/0!</v>
      </c>
      <c r="O35" s="75" t="e">
        <f t="shared" si="6"/>
        <v>#REF!</v>
      </c>
      <c r="P35" s="76" t="e">
        <f>IF(J35&lt;'FINAL EXAM'!$D$114,"N","Y")</f>
        <v>#DIV/0!</v>
      </c>
      <c r="Q35" s="76" t="e">
        <f>IF(K35&lt;'FINAL EXAM'!$D$114,"N","Y")</f>
        <v>#DIV/0!</v>
      </c>
      <c r="R35" s="76" t="e">
        <f>IF(L35&lt;'FINAL EXAM'!$D$114,"N","Y")</f>
        <v>#DIV/0!</v>
      </c>
      <c r="S35" s="76" t="e">
        <f>IF(M35&lt;'FINAL EXAM'!$D$114,"N","Y")</f>
        <v>#DIV/0!</v>
      </c>
      <c r="T35" s="76" t="e">
        <f>IF(N35&lt;'FINAL EXAM'!$D$114,"N","Y")</f>
        <v>#DIV/0!</v>
      </c>
      <c r="U35" s="76" t="e">
        <f>IF(O35&lt;'FINAL EXAM'!$D$114,"N","Y")</f>
        <v>#REF!</v>
      </c>
    </row>
    <row r="36" spans="1:21" s="73" customFormat="1" x14ac:dyDescent="0.25">
      <c r="A36" s="39">
        <v>27</v>
      </c>
      <c r="B36" s="39" t="str">
        <f>'FINAL EXAM'!B36</f>
        <v>DARSHAN N</v>
      </c>
      <c r="C36" s="39" t="str">
        <f>'FINAL EXAM'!C36</f>
        <v>1SG15EE027</v>
      </c>
      <c r="D36" s="49">
        <f>SUMIF('FINAL EXAM'!$D$8:$H$8,$D$9,'FINAL EXAM'!D36:H36)</f>
        <v>30</v>
      </c>
      <c r="E36" s="49">
        <f>SUMIF('FINAL EXAM'!$D$8:$H$8,$E$9,'FINAL EXAM'!D36:H36)</f>
        <v>30</v>
      </c>
      <c r="F36" s="49">
        <f>SUMIF('FINAL EXAM'!$D$8:$H$8,$F$9,'FINAL EXAM'!D36:H36)</f>
        <v>30</v>
      </c>
      <c r="G36" s="49">
        <f>SUMIF('FINAL EXAM'!$D$8:$H$8,$G$9,'FINAL EXAM'!D36:H36)</f>
        <v>60</v>
      </c>
      <c r="H36" s="49">
        <f>SUMIF('FINAL EXAM'!$D$8:$H$8,$H$9,'FINAL EXAM'!D36:H36)</f>
        <v>0</v>
      </c>
      <c r="I36" s="49">
        <f>SUMIF('FINAL EXAM'!$D$8:$H$8,$I$9,'FINAL EXAM'!D36:H36)</f>
        <v>0</v>
      </c>
      <c r="J36" s="71" t="e">
        <f t="shared" si="1"/>
        <v>#DIV/0!</v>
      </c>
      <c r="K36" s="75" t="e">
        <f t="shared" si="2"/>
        <v>#DIV/0!</v>
      </c>
      <c r="L36" s="75" t="e">
        <f t="shared" si="3"/>
        <v>#DIV/0!</v>
      </c>
      <c r="M36" s="75" t="e">
        <f t="shared" si="4"/>
        <v>#DIV/0!</v>
      </c>
      <c r="N36" s="75" t="e">
        <f t="shared" si="5"/>
        <v>#DIV/0!</v>
      </c>
      <c r="O36" s="75" t="e">
        <f t="shared" si="6"/>
        <v>#REF!</v>
      </c>
      <c r="P36" s="76" t="e">
        <f>IF(J36&lt;'FINAL EXAM'!$D$114,"N","Y")</f>
        <v>#DIV/0!</v>
      </c>
      <c r="Q36" s="76" t="e">
        <f>IF(K36&lt;'FINAL EXAM'!$D$114,"N","Y")</f>
        <v>#DIV/0!</v>
      </c>
      <c r="R36" s="76" t="e">
        <f>IF(L36&lt;'FINAL EXAM'!$D$114,"N","Y")</f>
        <v>#DIV/0!</v>
      </c>
      <c r="S36" s="76" t="e">
        <f>IF(M36&lt;'FINAL EXAM'!$D$114,"N","Y")</f>
        <v>#DIV/0!</v>
      </c>
      <c r="T36" s="76" t="e">
        <f>IF(N36&lt;'FINAL EXAM'!$D$114,"N","Y")</f>
        <v>#DIV/0!</v>
      </c>
      <c r="U36" s="76" t="e">
        <f>IF(O36&lt;'FINAL EXAM'!$D$114,"N","Y")</f>
        <v>#REF!</v>
      </c>
    </row>
    <row r="37" spans="1:21" s="73" customFormat="1" x14ac:dyDescent="0.25">
      <c r="A37" s="39">
        <v>28</v>
      </c>
      <c r="B37" s="39" t="str">
        <f>'FINAL EXAM'!B37</f>
        <v>DHANUSH P</v>
      </c>
      <c r="C37" s="39" t="str">
        <f>'FINAL EXAM'!C37</f>
        <v>1SG15EE028</v>
      </c>
      <c r="D37" s="49">
        <f>SUMIF('FINAL EXAM'!$D$8:$H$8,$D$9,'FINAL EXAM'!D37:H37)</f>
        <v>52</v>
      </c>
      <c r="E37" s="49">
        <f>SUMIF('FINAL EXAM'!$D$8:$H$8,$E$9,'FINAL EXAM'!D37:H37)</f>
        <v>52</v>
      </c>
      <c r="F37" s="49">
        <f>SUMIF('FINAL EXAM'!$D$8:$H$8,$F$9,'FINAL EXAM'!D37:H37)</f>
        <v>52</v>
      </c>
      <c r="G37" s="49">
        <f>SUMIF('FINAL EXAM'!$D$8:$H$8,$G$9,'FINAL EXAM'!D37:H37)</f>
        <v>104</v>
      </c>
      <c r="H37" s="49">
        <f>SUMIF('FINAL EXAM'!$D$8:$H$8,$H$9,'FINAL EXAM'!D37:H37)</f>
        <v>0</v>
      </c>
      <c r="I37" s="49">
        <f>SUMIF('FINAL EXAM'!$D$8:$H$8,$I$9,'FINAL EXAM'!D37:H37)</f>
        <v>0</v>
      </c>
      <c r="J37" s="71" t="e">
        <f t="shared" si="1"/>
        <v>#DIV/0!</v>
      </c>
      <c r="K37" s="75" t="e">
        <f t="shared" si="2"/>
        <v>#DIV/0!</v>
      </c>
      <c r="L37" s="75" t="e">
        <f t="shared" si="3"/>
        <v>#DIV/0!</v>
      </c>
      <c r="M37" s="75" t="e">
        <f t="shared" si="4"/>
        <v>#DIV/0!</v>
      </c>
      <c r="N37" s="75" t="e">
        <f t="shared" si="5"/>
        <v>#DIV/0!</v>
      </c>
      <c r="O37" s="75" t="e">
        <f t="shared" si="6"/>
        <v>#REF!</v>
      </c>
      <c r="P37" s="76" t="e">
        <f>IF(J37&lt;'FINAL EXAM'!$D$114,"N","Y")</f>
        <v>#DIV/0!</v>
      </c>
      <c r="Q37" s="76" t="e">
        <f>IF(K37&lt;'FINAL EXAM'!$D$114,"N","Y")</f>
        <v>#DIV/0!</v>
      </c>
      <c r="R37" s="76" t="e">
        <f>IF(L37&lt;'FINAL EXAM'!$D$114,"N","Y")</f>
        <v>#DIV/0!</v>
      </c>
      <c r="S37" s="76" t="e">
        <f>IF(M37&lt;'FINAL EXAM'!$D$114,"N","Y")</f>
        <v>#DIV/0!</v>
      </c>
      <c r="T37" s="76" t="e">
        <f>IF(N37&lt;'FINAL EXAM'!$D$114,"N","Y")</f>
        <v>#DIV/0!</v>
      </c>
      <c r="U37" s="76" t="e">
        <f>IF(O37&lt;'FINAL EXAM'!$D$114,"N","Y")</f>
        <v>#REF!</v>
      </c>
    </row>
    <row r="38" spans="1:21" s="73" customFormat="1" x14ac:dyDescent="0.25">
      <c r="A38" s="39">
        <v>29</v>
      </c>
      <c r="B38" s="39" t="str">
        <f>'FINAL EXAM'!B38</f>
        <v>G.TEJASHREE</v>
      </c>
      <c r="C38" s="39" t="str">
        <f>'FINAL EXAM'!C38</f>
        <v>1SG15EE029</v>
      </c>
      <c r="D38" s="49">
        <f>SUMIF('FINAL EXAM'!$D$8:$H$8,$D$9,'FINAL EXAM'!D38:H38)</f>
        <v>60</v>
      </c>
      <c r="E38" s="49">
        <f>SUMIF('FINAL EXAM'!$D$8:$H$8,$E$9,'FINAL EXAM'!D38:H38)</f>
        <v>60</v>
      </c>
      <c r="F38" s="49">
        <f>SUMIF('FINAL EXAM'!$D$8:$H$8,$F$9,'FINAL EXAM'!D38:H38)</f>
        <v>60</v>
      </c>
      <c r="G38" s="49">
        <f>SUMIF('FINAL EXAM'!$D$8:$H$8,$G$9,'FINAL EXAM'!D38:H38)</f>
        <v>120</v>
      </c>
      <c r="H38" s="49">
        <f>SUMIF('FINAL EXAM'!$D$8:$H$8,$H$9,'FINAL EXAM'!D38:H38)</f>
        <v>0</v>
      </c>
      <c r="I38" s="49">
        <f>SUMIF('FINAL EXAM'!$D$8:$H$8,$I$9,'FINAL EXAM'!D38:H38)</f>
        <v>0</v>
      </c>
      <c r="J38" s="71" t="e">
        <f t="shared" si="1"/>
        <v>#DIV/0!</v>
      </c>
      <c r="K38" s="75" t="e">
        <f t="shared" si="2"/>
        <v>#DIV/0!</v>
      </c>
      <c r="L38" s="75" t="e">
        <f t="shared" si="3"/>
        <v>#DIV/0!</v>
      </c>
      <c r="M38" s="75" t="e">
        <f t="shared" si="4"/>
        <v>#DIV/0!</v>
      </c>
      <c r="N38" s="75" t="e">
        <f t="shared" si="5"/>
        <v>#DIV/0!</v>
      </c>
      <c r="O38" s="75" t="e">
        <f t="shared" si="6"/>
        <v>#REF!</v>
      </c>
      <c r="P38" s="76" t="e">
        <f>IF(J38&lt;'FINAL EXAM'!$D$114,"N","Y")</f>
        <v>#DIV/0!</v>
      </c>
      <c r="Q38" s="76" t="e">
        <f>IF(K38&lt;'FINAL EXAM'!$D$114,"N","Y")</f>
        <v>#DIV/0!</v>
      </c>
      <c r="R38" s="76" t="e">
        <f>IF(L38&lt;'FINAL EXAM'!$D$114,"N","Y")</f>
        <v>#DIV/0!</v>
      </c>
      <c r="S38" s="76" t="e">
        <f>IF(M38&lt;'FINAL EXAM'!$D$114,"N","Y")</f>
        <v>#DIV/0!</v>
      </c>
      <c r="T38" s="76" t="e">
        <f>IF(N38&lt;'FINAL EXAM'!$D$114,"N","Y")</f>
        <v>#DIV/0!</v>
      </c>
      <c r="U38" s="76" t="e">
        <f>IF(O38&lt;'FINAL EXAM'!$D$114,"N","Y")</f>
        <v>#REF!</v>
      </c>
    </row>
    <row r="39" spans="1:21" s="73" customFormat="1" x14ac:dyDescent="0.25">
      <c r="A39" s="39">
        <v>30</v>
      </c>
      <c r="B39" s="39" t="str">
        <f>'FINAL EXAM'!B39</f>
        <v>GAJENDRA N</v>
      </c>
      <c r="C39" s="39" t="str">
        <f>'FINAL EXAM'!C39</f>
        <v>1SG15EE030</v>
      </c>
      <c r="D39" s="49">
        <f>SUMIF('FINAL EXAM'!$D$8:$H$8,$D$9,'FINAL EXAM'!D39:H39)</f>
        <v>36</v>
      </c>
      <c r="E39" s="49">
        <f>SUMIF('FINAL EXAM'!$D$8:$H$8,$E$9,'FINAL EXAM'!D39:H39)</f>
        <v>36</v>
      </c>
      <c r="F39" s="49">
        <f>SUMIF('FINAL EXAM'!$D$8:$H$8,$F$9,'FINAL EXAM'!D39:H39)</f>
        <v>36</v>
      </c>
      <c r="G39" s="49">
        <f>SUMIF('FINAL EXAM'!$D$8:$H$8,$G$9,'FINAL EXAM'!D39:H39)</f>
        <v>72</v>
      </c>
      <c r="H39" s="49">
        <f>SUMIF('FINAL EXAM'!$D$8:$H$8,$H$9,'FINAL EXAM'!D39:H39)</f>
        <v>0</v>
      </c>
      <c r="I39" s="49">
        <f>SUMIF('FINAL EXAM'!$D$8:$H$8,$I$9,'FINAL EXAM'!D39:H39)</f>
        <v>0</v>
      </c>
      <c r="J39" s="71" t="e">
        <f t="shared" si="1"/>
        <v>#DIV/0!</v>
      </c>
      <c r="K39" s="75" t="e">
        <f t="shared" si="2"/>
        <v>#DIV/0!</v>
      </c>
      <c r="L39" s="75" t="e">
        <f t="shared" si="3"/>
        <v>#DIV/0!</v>
      </c>
      <c r="M39" s="75" t="e">
        <f t="shared" si="4"/>
        <v>#DIV/0!</v>
      </c>
      <c r="N39" s="75" t="e">
        <f t="shared" si="5"/>
        <v>#DIV/0!</v>
      </c>
      <c r="O39" s="75" t="e">
        <f t="shared" si="6"/>
        <v>#REF!</v>
      </c>
      <c r="P39" s="76" t="e">
        <f>IF(J39&lt;'FINAL EXAM'!$D$114,"N","Y")</f>
        <v>#DIV/0!</v>
      </c>
      <c r="Q39" s="76" t="e">
        <f>IF(K39&lt;'FINAL EXAM'!$D$114,"N","Y")</f>
        <v>#DIV/0!</v>
      </c>
      <c r="R39" s="76" t="e">
        <f>IF(L39&lt;'FINAL EXAM'!$D$114,"N","Y")</f>
        <v>#DIV/0!</v>
      </c>
      <c r="S39" s="76" t="e">
        <f>IF(M39&lt;'FINAL EXAM'!$D$114,"N","Y")</f>
        <v>#DIV/0!</v>
      </c>
      <c r="T39" s="76" t="e">
        <f>IF(N39&lt;'FINAL EXAM'!$D$114,"N","Y")</f>
        <v>#DIV/0!</v>
      </c>
      <c r="U39" s="76" t="e">
        <f>IF(O39&lt;'FINAL EXAM'!$D$114,"N","Y")</f>
        <v>#REF!</v>
      </c>
    </row>
    <row r="40" spans="1:21" s="73" customFormat="1" x14ac:dyDescent="0.25">
      <c r="A40" s="39">
        <v>31</v>
      </c>
      <c r="B40" s="39" t="str">
        <f>'FINAL EXAM'!B40</f>
        <v>GANESH RAO S</v>
      </c>
      <c r="C40" s="39" t="str">
        <f>'FINAL EXAM'!C40</f>
        <v>1SG15EE031</v>
      </c>
      <c r="D40" s="49">
        <f>SUMIF('FINAL EXAM'!$D$8:$H$8,$D$9,'FINAL EXAM'!D40:H40)</f>
        <v>60</v>
      </c>
      <c r="E40" s="49">
        <f>SUMIF('FINAL EXAM'!$D$8:$H$8,$E$9,'FINAL EXAM'!D40:H40)</f>
        <v>60</v>
      </c>
      <c r="F40" s="49">
        <f>SUMIF('FINAL EXAM'!$D$8:$H$8,$F$9,'FINAL EXAM'!D40:H40)</f>
        <v>60</v>
      </c>
      <c r="G40" s="49">
        <f>SUMIF('FINAL EXAM'!$D$8:$H$8,$G$9,'FINAL EXAM'!D40:H40)</f>
        <v>120</v>
      </c>
      <c r="H40" s="49">
        <f>SUMIF('FINAL EXAM'!$D$8:$H$8,$H$9,'FINAL EXAM'!D40:H40)</f>
        <v>0</v>
      </c>
      <c r="I40" s="49">
        <f>SUMIF('FINAL EXAM'!$D$8:$H$8,$I$9,'FINAL EXAM'!D40:H40)</f>
        <v>0</v>
      </c>
      <c r="J40" s="71" t="e">
        <f t="shared" si="1"/>
        <v>#DIV/0!</v>
      </c>
      <c r="K40" s="75" t="e">
        <f t="shared" si="2"/>
        <v>#DIV/0!</v>
      </c>
      <c r="L40" s="75" t="e">
        <f t="shared" si="3"/>
        <v>#DIV/0!</v>
      </c>
      <c r="M40" s="75" t="e">
        <f t="shared" si="4"/>
        <v>#DIV/0!</v>
      </c>
      <c r="N40" s="75" t="e">
        <f t="shared" si="5"/>
        <v>#DIV/0!</v>
      </c>
      <c r="O40" s="75" t="e">
        <f t="shared" si="6"/>
        <v>#REF!</v>
      </c>
      <c r="P40" s="76" t="e">
        <f>IF(J40&lt;'FINAL EXAM'!$D$114,"N","Y")</f>
        <v>#DIV/0!</v>
      </c>
      <c r="Q40" s="76" t="e">
        <f>IF(K40&lt;'FINAL EXAM'!$D$114,"N","Y")</f>
        <v>#DIV/0!</v>
      </c>
      <c r="R40" s="76" t="e">
        <f>IF(L40&lt;'FINAL EXAM'!$D$114,"N","Y")</f>
        <v>#DIV/0!</v>
      </c>
      <c r="S40" s="76" t="e">
        <f>IF(M40&lt;'FINAL EXAM'!$D$114,"N","Y")</f>
        <v>#DIV/0!</v>
      </c>
      <c r="T40" s="76" t="e">
        <f>IF(N40&lt;'FINAL EXAM'!$D$114,"N","Y")</f>
        <v>#DIV/0!</v>
      </c>
      <c r="U40" s="76" t="e">
        <f>IF(O40&lt;'FINAL EXAM'!$D$114,"N","Y")</f>
        <v>#REF!</v>
      </c>
    </row>
    <row r="41" spans="1:21" s="73" customFormat="1" x14ac:dyDescent="0.25">
      <c r="A41" s="39">
        <v>32</v>
      </c>
      <c r="B41" s="39" t="str">
        <f>'FINAL EXAM'!B41</f>
        <v>GAHANSHYAM N.G</v>
      </c>
      <c r="C41" s="39" t="str">
        <f>'FINAL EXAM'!C41</f>
        <v>1SG15EE032</v>
      </c>
      <c r="D41" s="49">
        <f>SUMIF('FINAL EXAM'!$D$8:$H$8,$D$9,'FINAL EXAM'!D41:H41)</f>
        <v>68</v>
      </c>
      <c r="E41" s="49">
        <f>SUMIF('FINAL EXAM'!$D$8:$H$8,$E$9,'FINAL EXAM'!D41:H41)</f>
        <v>68</v>
      </c>
      <c r="F41" s="49">
        <f>SUMIF('FINAL EXAM'!$D$8:$H$8,$F$9,'FINAL EXAM'!D41:H41)</f>
        <v>68</v>
      </c>
      <c r="G41" s="49">
        <f>SUMIF('FINAL EXAM'!$D$8:$H$8,$G$9,'FINAL EXAM'!D41:H41)</f>
        <v>136</v>
      </c>
      <c r="H41" s="49">
        <f>SUMIF('FINAL EXAM'!$D$8:$H$8,$H$9,'FINAL EXAM'!D41:H41)</f>
        <v>0</v>
      </c>
      <c r="I41" s="49">
        <f>SUMIF('FINAL EXAM'!$D$8:$H$8,$I$9,'FINAL EXAM'!D41:H41)</f>
        <v>0</v>
      </c>
      <c r="J41" s="71" t="e">
        <f t="shared" si="1"/>
        <v>#DIV/0!</v>
      </c>
      <c r="K41" s="75" t="e">
        <f t="shared" si="2"/>
        <v>#DIV/0!</v>
      </c>
      <c r="L41" s="75" t="e">
        <f t="shared" si="3"/>
        <v>#DIV/0!</v>
      </c>
      <c r="M41" s="75" t="e">
        <f t="shared" si="4"/>
        <v>#DIV/0!</v>
      </c>
      <c r="N41" s="75" t="e">
        <f t="shared" si="5"/>
        <v>#DIV/0!</v>
      </c>
      <c r="O41" s="75" t="e">
        <f t="shared" si="6"/>
        <v>#REF!</v>
      </c>
      <c r="P41" s="76" t="e">
        <f>IF(J41&lt;'FINAL EXAM'!$D$114,"N","Y")</f>
        <v>#DIV/0!</v>
      </c>
      <c r="Q41" s="76" t="e">
        <f>IF(K41&lt;'FINAL EXAM'!$D$114,"N","Y")</f>
        <v>#DIV/0!</v>
      </c>
      <c r="R41" s="76" t="e">
        <f>IF(L41&lt;'FINAL EXAM'!$D$114,"N","Y")</f>
        <v>#DIV/0!</v>
      </c>
      <c r="S41" s="76" t="e">
        <f>IF(M41&lt;'FINAL EXAM'!$D$114,"N","Y")</f>
        <v>#DIV/0!</v>
      </c>
      <c r="T41" s="76" t="e">
        <f>IF(N41&lt;'FINAL EXAM'!$D$114,"N","Y")</f>
        <v>#DIV/0!</v>
      </c>
      <c r="U41" s="76" t="e">
        <f>IF(O41&lt;'FINAL EXAM'!$D$114,"N","Y")</f>
        <v>#REF!</v>
      </c>
    </row>
    <row r="42" spans="1:21" s="73" customFormat="1" x14ac:dyDescent="0.25">
      <c r="A42" s="39">
        <v>33</v>
      </c>
      <c r="B42" s="39" t="str">
        <f>'FINAL EXAM'!B42</f>
        <v>GIRISH V</v>
      </c>
      <c r="C42" s="39" t="str">
        <f>'FINAL EXAM'!C42</f>
        <v>1SG15EE033</v>
      </c>
      <c r="D42" s="49">
        <f>SUMIF('FINAL EXAM'!$D$8:$H$8,$D$9,'FINAL EXAM'!D42:H42)</f>
        <v>60</v>
      </c>
      <c r="E42" s="49">
        <f>SUMIF('FINAL EXAM'!$D$8:$H$8,$E$9,'FINAL EXAM'!D42:H42)</f>
        <v>60</v>
      </c>
      <c r="F42" s="49">
        <f>SUMIF('FINAL EXAM'!$D$8:$H$8,$F$9,'FINAL EXAM'!D42:H42)</f>
        <v>60</v>
      </c>
      <c r="G42" s="49">
        <f>SUMIF('FINAL EXAM'!$D$8:$H$8,$G$9,'FINAL EXAM'!D42:H42)</f>
        <v>120</v>
      </c>
      <c r="H42" s="49">
        <f>SUMIF('FINAL EXAM'!$D$8:$H$8,$H$9,'FINAL EXAM'!D42:H42)</f>
        <v>0</v>
      </c>
      <c r="I42" s="49">
        <f>SUMIF('FINAL EXAM'!$D$8:$H$8,$I$9,'FINAL EXAM'!D42:H42)</f>
        <v>0</v>
      </c>
      <c r="J42" s="71" t="e">
        <f t="shared" si="1"/>
        <v>#DIV/0!</v>
      </c>
      <c r="K42" s="75" t="e">
        <f t="shared" si="2"/>
        <v>#DIV/0!</v>
      </c>
      <c r="L42" s="75" t="e">
        <f t="shared" si="3"/>
        <v>#DIV/0!</v>
      </c>
      <c r="M42" s="75" t="e">
        <f t="shared" si="4"/>
        <v>#DIV/0!</v>
      </c>
      <c r="N42" s="75" t="e">
        <f t="shared" si="5"/>
        <v>#DIV/0!</v>
      </c>
      <c r="O42" s="75" t="e">
        <f t="shared" si="6"/>
        <v>#REF!</v>
      </c>
      <c r="P42" s="76" t="e">
        <f>IF(J42&lt;'FINAL EXAM'!$D$114,"N","Y")</f>
        <v>#DIV/0!</v>
      </c>
      <c r="Q42" s="76" t="e">
        <f>IF(K42&lt;'FINAL EXAM'!$D$114,"N","Y")</f>
        <v>#DIV/0!</v>
      </c>
      <c r="R42" s="76" t="e">
        <f>IF(L42&lt;'FINAL EXAM'!$D$114,"N","Y")</f>
        <v>#DIV/0!</v>
      </c>
      <c r="S42" s="76" t="e">
        <f>IF(M42&lt;'FINAL EXAM'!$D$114,"N","Y")</f>
        <v>#DIV/0!</v>
      </c>
      <c r="T42" s="76" t="e">
        <f>IF(N42&lt;'FINAL EXAM'!$D$114,"N","Y")</f>
        <v>#DIV/0!</v>
      </c>
      <c r="U42" s="76" t="e">
        <f>IF(O42&lt;'FINAL EXAM'!$D$114,"N","Y")</f>
        <v>#REF!</v>
      </c>
    </row>
    <row r="43" spans="1:21" s="73" customFormat="1" x14ac:dyDescent="0.25">
      <c r="A43" s="39">
        <v>34</v>
      </c>
      <c r="B43" s="39" t="str">
        <f>'FINAL EXAM'!B43</f>
        <v>GURURAJA.D</v>
      </c>
      <c r="C43" s="39" t="str">
        <f>'FINAL EXAM'!C43</f>
        <v>1SG15EE034</v>
      </c>
      <c r="D43" s="49">
        <f>SUMIF('FINAL EXAM'!$D$8:$H$8,$D$9,'FINAL EXAM'!D43:H43)</f>
        <v>60</v>
      </c>
      <c r="E43" s="49">
        <f>SUMIF('FINAL EXAM'!$D$8:$H$8,$E$9,'FINAL EXAM'!D43:H43)</f>
        <v>60</v>
      </c>
      <c r="F43" s="49">
        <f>SUMIF('FINAL EXAM'!$D$8:$H$8,$F$9,'FINAL EXAM'!D43:H43)</f>
        <v>60</v>
      </c>
      <c r="G43" s="49">
        <f>SUMIF('FINAL EXAM'!$D$8:$H$8,$G$9,'FINAL EXAM'!D43:H43)</f>
        <v>120</v>
      </c>
      <c r="H43" s="49">
        <f>SUMIF('FINAL EXAM'!$D$8:$H$8,$H$9,'FINAL EXAM'!D43:H43)</f>
        <v>0</v>
      </c>
      <c r="I43" s="49">
        <f>SUMIF('FINAL EXAM'!$D$8:$H$8,$I$9,'FINAL EXAM'!D43:H43)</f>
        <v>0</v>
      </c>
      <c r="J43" s="71" t="e">
        <f t="shared" si="1"/>
        <v>#DIV/0!</v>
      </c>
      <c r="K43" s="75" t="e">
        <f t="shared" si="2"/>
        <v>#DIV/0!</v>
      </c>
      <c r="L43" s="75" t="e">
        <f t="shared" si="3"/>
        <v>#DIV/0!</v>
      </c>
      <c r="M43" s="75" t="e">
        <f t="shared" si="4"/>
        <v>#DIV/0!</v>
      </c>
      <c r="N43" s="75" t="e">
        <f t="shared" si="5"/>
        <v>#DIV/0!</v>
      </c>
      <c r="O43" s="75" t="e">
        <f t="shared" si="6"/>
        <v>#REF!</v>
      </c>
      <c r="P43" s="76" t="e">
        <f>IF(J43&lt;'FINAL EXAM'!$D$114,"N","Y")</f>
        <v>#DIV/0!</v>
      </c>
      <c r="Q43" s="76" t="e">
        <f>IF(K43&lt;'FINAL EXAM'!$D$114,"N","Y")</f>
        <v>#DIV/0!</v>
      </c>
      <c r="R43" s="76" t="e">
        <f>IF(L43&lt;'FINAL EXAM'!$D$114,"N","Y")</f>
        <v>#DIV/0!</v>
      </c>
      <c r="S43" s="76" t="e">
        <f>IF(M43&lt;'FINAL EXAM'!$D$114,"N","Y")</f>
        <v>#DIV/0!</v>
      </c>
      <c r="T43" s="76" t="e">
        <f>IF(N43&lt;'FINAL EXAM'!$D$114,"N","Y")</f>
        <v>#DIV/0!</v>
      </c>
      <c r="U43" s="76" t="e">
        <f>IF(O43&lt;'FINAL EXAM'!$D$114,"N","Y")</f>
        <v>#REF!</v>
      </c>
    </row>
    <row r="44" spans="1:21" s="73" customFormat="1" x14ac:dyDescent="0.25">
      <c r="A44" s="39">
        <v>35</v>
      </c>
      <c r="B44" s="39" t="str">
        <f>'FINAL EXAM'!B44</f>
        <v>HARSHITHA GOWDA S</v>
      </c>
      <c r="C44" s="39" t="str">
        <f>'FINAL EXAM'!C44</f>
        <v>1SG15EE035</v>
      </c>
      <c r="D44" s="49">
        <f>SUMIF('FINAL EXAM'!$D$8:$H$8,$D$9,'FINAL EXAM'!D44:H44)</f>
        <v>52</v>
      </c>
      <c r="E44" s="49">
        <f>SUMIF('FINAL EXAM'!$D$8:$H$8,$E$9,'FINAL EXAM'!D44:H44)</f>
        <v>52</v>
      </c>
      <c r="F44" s="49">
        <f>SUMIF('FINAL EXAM'!$D$8:$H$8,$F$9,'FINAL EXAM'!D44:H44)</f>
        <v>52</v>
      </c>
      <c r="G44" s="49">
        <f>SUMIF('FINAL EXAM'!$D$8:$H$8,$G$9,'FINAL EXAM'!D44:H44)</f>
        <v>104</v>
      </c>
      <c r="H44" s="49">
        <f>SUMIF('FINAL EXAM'!$D$8:$H$8,$H$9,'FINAL EXAM'!D44:H44)</f>
        <v>0</v>
      </c>
      <c r="I44" s="49">
        <f>SUMIF('FINAL EXAM'!$D$8:$H$8,$I$9,'FINAL EXAM'!D44:H44)</f>
        <v>0</v>
      </c>
      <c r="J44" s="71" t="e">
        <f t="shared" si="1"/>
        <v>#DIV/0!</v>
      </c>
      <c r="K44" s="75" t="e">
        <f t="shared" si="2"/>
        <v>#DIV/0!</v>
      </c>
      <c r="L44" s="75" t="e">
        <f t="shared" si="3"/>
        <v>#DIV/0!</v>
      </c>
      <c r="M44" s="75" t="e">
        <f t="shared" si="4"/>
        <v>#DIV/0!</v>
      </c>
      <c r="N44" s="75" t="e">
        <f t="shared" si="5"/>
        <v>#DIV/0!</v>
      </c>
      <c r="O44" s="75" t="e">
        <f t="shared" si="6"/>
        <v>#REF!</v>
      </c>
      <c r="P44" s="76" t="e">
        <f>IF(J44&lt;'FINAL EXAM'!$D$114,"N","Y")</f>
        <v>#DIV/0!</v>
      </c>
      <c r="Q44" s="76" t="e">
        <f>IF(K44&lt;'FINAL EXAM'!$D$114,"N","Y")</f>
        <v>#DIV/0!</v>
      </c>
      <c r="R44" s="76" t="e">
        <f>IF(L44&lt;'FINAL EXAM'!$D$114,"N","Y")</f>
        <v>#DIV/0!</v>
      </c>
      <c r="S44" s="76" t="e">
        <f>IF(M44&lt;'FINAL EXAM'!$D$114,"N","Y")</f>
        <v>#DIV/0!</v>
      </c>
      <c r="T44" s="76" t="e">
        <f>IF(N44&lt;'FINAL EXAM'!$D$114,"N","Y")</f>
        <v>#DIV/0!</v>
      </c>
      <c r="U44" s="76" t="e">
        <f>IF(O44&lt;'FINAL EXAM'!$D$114,"N","Y")</f>
        <v>#REF!</v>
      </c>
    </row>
    <row r="45" spans="1:21" s="73" customFormat="1" x14ac:dyDescent="0.25">
      <c r="A45" s="39">
        <v>36</v>
      </c>
      <c r="B45" s="39" t="str">
        <f>'FINAL EXAM'!B45</f>
        <v>HARSHITHA V</v>
      </c>
      <c r="C45" s="39" t="str">
        <f>'FINAL EXAM'!C45</f>
        <v>1SG15EE036</v>
      </c>
      <c r="D45" s="49">
        <f>SUMIF('FINAL EXAM'!$D$8:$H$8,$D$9,'FINAL EXAM'!D45:H45)</f>
        <v>60</v>
      </c>
      <c r="E45" s="49">
        <f>SUMIF('FINAL EXAM'!$D$8:$H$8,$E$9,'FINAL EXAM'!D45:H45)</f>
        <v>60</v>
      </c>
      <c r="F45" s="49">
        <f>SUMIF('FINAL EXAM'!$D$8:$H$8,$F$9,'FINAL EXAM'!D45:H45)</f>
        <v>60</v>
      </c>
      <c r="G45" s="49">
        <f>SUMIF('FINAL EXAM'!$D$8:$H$8,$G$9,'FINAL EXAM'!D45:H45)</f>
        <v>120</v>
      </c>
      <c r="H45" s="49">
        <f>SUMIF('FINAL EXAM'!$D$8:$H$8,$H$9,'FINAL EXAM'!D45:H45)</f>
        <v>0</v>
      </c>
      <c r="I45" s="49">
        <f>SUMIF('FINAL EXAM'!$D$8:$H$8,$I$9,'FINAL EXAM'!D45:H45)</f>
        <v>0</v>
      </c>
      <c r="J45" s="71" t="e">
        <f t="shared" si="1"/>
        <v>#DIV/0!</v>
      </c>
      <c r="K45" s="75" t="e">
        <f t="shared" si="2"/>
        <v>#DIV/0!</v>
      </c>
      <c r="L45" s="75" t="e">
        <f t="shared" si="3"/>
        <v>#DIV/0!</v>
      </c>
      <c r="M45" s="75" t="e">
        <f t="shared" si="4"/>
        <v>#DIV/0!</v>
      </c>
      <c r="N45" s="75" t="e">
        <f t="shared" si="5"/>
        <v>#DIV/0!</v>
      </c>
      <c r="O45" s="75" t="e">
        <f t="shared" si="6"/>
        <v>#REF!</v>
      </c>
      <c r="P45" s="76" t="e">
        <f>IF(J45&lt;'FINAL EXAM'!$D$114,"N","Y")</f>
        <v>#DIV/0!</v>
      </c>
      <c r="Q45" s="76" t="e">
        <f>IF(K45&lt;'FINAL EXAM'!$D$114,"N","Y")</f>
        <v>#DIV/0!</v>
      </c>
      <c r="R45" s="76" t="e">
        <f>IF(L45&lt;'FINAL EXAM'!$D$114,"N","Y")</f>
        <v>#DIV/0!</v>
      </c>
      <c r="S45" s="76" t="e">
        <f>IF(M45&lt;'FINAL EXAM'!$D$114,"N","Y")</f>
        <v>#DIV/0!</v>
      </c>
      <c r="T45" s="76" t="e">
        <f>IF(N45&lt;'FINAL EXAM'!$D$114,"N","Y")</f>
        <v>#DIV/0!</v>
      </c>
      <c r="U45" s="76" t="e">
        <f>IF(O45&lt;'FINAL EXAM'!$D$114,"N","Y")</f>
        <v>#REF!</v>
      </c>
    </row>
    <row r="46" spans="1:21" s="73" customFormat="1" x14ac:dyDescent="0.25">
      <c r="A46" s="39">
        <v>37</v>
      </c>
      <c r="B46" s="39" t="str">
        <f>'FINAL EXAM'!B46</f>
        <v>IRENE JACOB</v>
      </c>
      <c r="C46" s="39" t="str">
        <f>'FINAL EXAM'!C46</f>
        <v>1SG15EE037</v>
      </c>
      <c r="D46" s="49">
        <f>SUMIF('FINAL EXAM'!$D$8:$H$8,$D$9,'FINAL EXAM'!D46:H46)</f>
        <v>36</v>
      </c>
      <c r="E46" s="49">
        <f>SUMIF('FINAL EXAM'!$D$8:$H$8,$E$9,'FINAL EXAM'!D46:H46)</f>
        <v>36</v>
      </c>
      <c r="F46" s="49">
        <f>SUMIF('FINAL EXAM'!$D$8:$H$8,$F$9,'FINAL EXAM'!D46:H46)</f>
        <v>36</v>
      </c>
      <c r="G46" s="49">
        <f>SUMIF('FINAL EXAM'!$D$8:$H$8,$G$9,'FINAL EXAM'!D46:H46)</f>
        <v>72</v>
      </c>
      <c r="H46" s="49">
        <f>SUMIF('FINAL EXAM'!$D$8:$H$8,$H$9,'FINAL EXAM'!D46:H46)</f>
        <v>0</v>
      </c>
      <c r="I46" s="49">
        <f>SUMIF('FINAL EXAM'!$D$8:$H$8,$I$9,'FINAL EXAM'!D46:H46)</f>
        <v>0</v>
      </c>
      <c r="J46" s="71" t="e">
        <f t="shared" si="1"/>
        <v>#DIV/0!</v>
      </c>
      <c r="K46" s="75" t="e">
        <f t="shared" si="2"/>
        <v>#DIV/0!</v>
      </c>
      <c r="L46" s="75" t="e">
        <f t="shared" si="3"/>
        <v>#DIV/0!</v>
      </c>
      <c r="M46" s="75" t="e">
        <f t="shared" si="4"/>
        <v>#DIV/0!</v>
      </c>
      <c r="N46" s="75" t="e">
        <f t="shared" si="5"/>
        <v>#DIV/0!</v>
      </c>
      <c r="O46" s="75" t="e">
        <f t="shared" si="6"/>
        <v>#REF!</v>
      </c>
      <c r="P46" s="76" t="e">
        <f>IF(J46&lt;'FINAL EXAM'!$D$114,"N","Y")</f>
        <v>#DIV/0!</v>
      </c>
      <c r="Q46" s="76" t="e">
        <f>IF(K46&lt;'FINAL EXAM'!$D$114,"N","Y")</f>
        <v>#DIV/0!</v>
      </c>
      <c r="R46" s="76" t="e">
        <f>IF(L46&lt;'FINAL EXAM'!$D$114,"N","Y")</f>
        <v>#DIV/0!</v>
      </c>
      <c r="S46" s="76" t="e">
        <f>IF(M46&lt;'FINAL EXAM'!$D$114,"N","Y")</f>
        <v>#DIV/0!</v>
      </c>
      <c r="T46" s="76" t="e">
        <f>IF(N46&lt;'FINAL EXAM'!$D$114,"N","Y")</f>
        <v>#DIV/0!</v>
      </c>
      <c r="U46" s="76" t="e">
        <f>IF(O46&lt;'FINAL EXAM'!$D$114,"N","Y")</f>
        <v>#REF!</v>
      </c>
    </row>
    <row r="47" spans="1:21" s="73" customFormat="1" x14ac:dyDescent="0.25">
      <c r="A47" s="39">
        <v>38</v>
      </c>
      <c r="B47" s="39" t="str">
        <f>'FINAL EXAM'!B47</f>
        <v>JEEVITHA A</v>
      </c>
      <c r="C47" s="39" t="str">
        <f>'FINAL EXAM'!C47</f>
        <v>1SG15EE038</v>
      </c>
      <c r="D47" s="49">
        <f>SUMIF('FINAL EXAM'!$D$8:$H$8,$D$9,'FINAL EXAM'!D47:H47)</f>
        <v>44</v>
      </c>
      <c r="E47" s="49">
        <f>SUMIF('FINAL EXAM'!$D$8:$H$8,$E$9,'FINAL EXAM'!D47:H47)</f>
        <v>44</v>
      </c>
      <c r="F47" s="49">
        <f>SUMIF('FINAL EXAM'!$D$8:$H$8,$F$9,'FINAL EXAM'!D47:H47)</f>
        <v>44</v>
      </c>
      <c r="G47" s="49">
        <f>SUMIF('FINAL EXAM'!$D$8:$H$8,$G$9,'FINAL EXAM'!D47:H47)</f>
        <v>88</v>
      </c>
      <c r="H47" s="49">
        <f>SUMIF('FINAL EXAM'!$D$8:$H$8,$H$9,'FINAL EXAM'!D47:H47)</f>
        <v>0</v>
      </c>
      <c r="I47" s="49">
        <f>SUMIF('FINAL EXAM'!$D$8:$H$8,$I$9,'FINAL EXAM'!D47:H47)</f>
        <v>0</v>
      </c>
      <c r="J47" s="71" t="e">
        <f t="shared" si="1"/>
        <v>#DIV/0!</v>
      </c>
      <c r="K47" s="75" t="e">
        <f t="shared" si="2"/>
        <v>#DIV/0!</v>
      </c>
      <c r="L47" s="75" t="e">
        <f t="shared" si="3"/>
        <v>#DIV/0!</v>
      </c>
      <c r="M47" s="75" t="e">
        <f t="shared" si="4"/>
        <v>#DIV/0!</v>
      </c>
      <c r="N47" s="75" t="e">
        <f t="shared" si="5"/>
        <v>#DIV/0!</v>
      </c>
      <c r="O47" s="75" t="e">
        <f t="shared" si="6"/>
        <v>#REF!</v>
      </c>
      <c r="P47" s="76" t="e">
        <f>IF(J47&lt;'FINAL EXAM'!$D$114,"N","Y")</f>
        <v>#DIV/0!</v>
      </c>
      <c r="Q47" s="76" t="e">
        <f>IF(K47&lt;'FINAL EXAM'!$D$114,"N","Y")</f>
        <v>#DIV/0!</v>
      </c>
      <c r="R47" s="76" t="e">
        <f>IF(L47&lt;'FINAL EXAM'!$D$114,"N","Y")</f>
        <v>#DIV/0!</v>
      </c>
      <c r="S47" s="76" t="e">
        <f>IF(M47&lt;'FINAL EXAM'!$D$114,"N","Y")</f>
        <v>#DIV/0!</v>
      </c>
      <c r="T47" s="76" t="e">
        <f>IF(N47&lt;'FINAL EXAM'!$D$114,"N","Y")</f>
        <v>#DIV/0!</v>
      </c>
      <c r="U47" s="76" t="e">
        <f>IF(O47&lt;'FINAL EXAM'!$D$114,"N","Y")</f>
        <v>#REF!</v>
      </c>
    </row>
    <row r="48" spans="1:21" s="73" customFormat="1" x14ac:dyDescent="0.25">
      <c r="A48" s="39">
        <v>39</v>
      </c>
      <c r="B48" s="39" t="str">
        <f>'FINAL EXAM'!B48</f>
        <v>K LAVENYA</v>
      </c>
      <c r="C48" s="39" t="str">
        <f>'FINAL EXAM'!C48</f>
        <v>1SG15EE039</v>
      </c>
      <c r="D48" s="49">
        <f>SUMIF('FINAL EXAM'!$D$8:$H$8,$D$9,'FINAL EXAM'!D48:H48)</f>
        <v>52</v>
      </c>
      <c r="E48" s="49">
        <f>SUMIF('FINAL EXAM'!$D$8:$H$8,$E$9,'FINAL EXAM'!D48:H48)</f>
        <v>52</v>
      </c>
      <c r="F48" s="49">
        <f>SUMIF('FINAL EXAM'!$D$8:$H$8,$F$9,'FINAL EXAM'!D48:H48)</f>
        <v>52</v>
      </c>
      <c r="G48" s="49">
        <f>SUMIF('FINAL EXAM'!$D$8:$H$8,$G$9,'FINAL EXAM'!D48:H48)</f>
        <v>104</v>
      </c>
      <c r="H48" s="49">
        <f>SUMIF('FINAL EXAM'!$D$8:$H$8,$H$9,'FINAL EXAM'!D48:H48)</f>
        <v>0</v>
      </c>
      <c r="I48" s="49">
        <f>SUMIF('FINAL EXAM'!$D$8:$H$8,$I$9,'FINAL EXAM'!D48:H48)</f>
        <v>0</v>
      </c>
      <c r="J48" s="71" t="e">
        <f t="shared" si="1"/>
        <v>#DIV/0!</v>
      </c>
      <c r="K48" s="75" t="e">
        <f t="shared" si="2"/>
        <v>#DIV/0!</v>
      </c>
      <c r="L48" s="75" t="e">
        <f t="shared" si="3"/>
        <v>#DIV/0!</v>
      </c>
      <c r="M48" s="75" t="e">
        <f t="shared" si="4"/>
        <v>#DIV/0!</v>
      </c>
      <c r="N48" s="75" t="e">
        <f t="shared" si="5"/>
        <v>#DIV/0!</v>
      </c>
      <c r="O48" s="75" t="e">
        <f t="shared" si="6"/>
        <v>#REF!</v>
      </c>
      <c r="P48" s="76" t="e">
        <f>IF(J48&lt;'FINAL EXAM'!$D$114,"N","Y")</f>
        <v>#DIV/0!</v>
      </c>
      <c r="Q48" s="76" t="e">
        <f>IF(K48&lt;'FINAL EXAM'!$D$114,"N","Y")</f>
        <v>#DIV/0!</v>
      </c>
      <c r="R48" s="76" t="e">
        <f>IF(L48&lt;'FINAL EXAM'!$D$114,"N","Y")</f>
        <v>#DIV/0!</v>
      </c>
      <c r="S48" s="76" t="e">
        <f>IF(M48&lt;'FINAL EXAM'!$D$114,"N","Y")</f>
        <v>#DIV/0!</v>
      </c>
      <c r="T48" s="76" t="e">
        <f>IF(N48&lt;'FINAL EXAM'!$D$114,"N","Y")</f>
        <v>#DIV/0!</v>
      </c>
      <c r="U48" s="76" t="e">
        <f>IF(O48&lt;'FINAL EXAM'!$D$114,"N","Y")</f>
        <v>#REF!</v>
      </c>
    </row>
    <row r="49" spans="1:21" s="73" customFormat="1" x14ac:dyDescent="0.25">
      <c r="A49" s="39">
        <v>40</v>
      </c>
      <c r="B49" s="39" t="str">
        <f>'FINAL EXAM'!B49</f>
        <v>KARTHIK B</v>
      </c>
      <c r="C49" s="39" t="str">
        <f>'FINAL EXAM'!C49</f>
        <v>1SG15EE040</v>
      </c>
      <c r="D49" s="49">
        <f>SUMIF('FINAL EXAM'!$D$8:$H$8,$D$9,'FINAL EXAM'!D49:H49)</f>
        <v>52</v>
      </c>
      <c r="E49" s="49">
        <f>SUMIF('FINAL EXAM'!$D$8:$H$8,$E$9,'FINAL EXAM'!D49:H49)</f>
        <v>52</v>
      </c>
      <c r="F49" s="49">
        <f>SUMIF('FINAL EXAM'!$D$8:$H$8,$F$9,'FINAL EXAM'!D49:H49)</f>
        <v>52</v>
      </c>
      <c r="G49" s="49">
        <f>SUMIF('FINAL EXAM'!$D$8:$H$8,$G$9,'FINAL EXAM'!D49:H49)</f>
        <v>104</v>
      </c>
      <c r="H49" s="49">
        <f>SUMIF('FINAL EXAM'!$D$8:$H$8,$H$9,'FINAL EXAM'!D49:H49)</f>
        <v>0</v>
      </c>
      <c r="I49" s="49">
        <f>SUMIF('FINAL EXAM'!$D$8:$H$8,$I$9,'FINAL EXAM'!D49:H49)</f>
        <v>0</v>
      </c>
      <c r="J49" s="71" t="e">
        <f t="shared" si="1"/>
        <v>#DIV/0!</v>
      </c>
      <c r="K49" s="75" t="e">
        <f t="shared" si="2"/>
        <v>#DIV/0!</v>
      </c>
      <c r="L49" s="75" t="e">
        <f t="shared" si="3"/>
        <v>#DIV/0!</v>
      </c>
      <c r="M49" s="75" t="e">
        <f t="shared" si="4"/>
        <v>#DIV/0!</v>
      </c>
      <c r="N49" s="75" t="e">
        <f t="shared" si="5"/>
        <v>#DIV/0!</v>
      </c>
      <c r="O49" s="75" t="e">
        <f t="shared" si="6"/>
        <v>#REF!</v>
      </c>
      <c r="P49" s="76" t="e">
        <f>IF(J49&lt;'FINAL EXAM'!$D$114,"N","Y")</f>
        <v>#DIV/0!</v>
      </c>
      <c r="Q49" s="76" t="e">
        <f>IF(K49&lt;'FINAL EXAM'!$D$114,"N","Y")</f>
        <v>#DIV/0!</v>
      </c>
      <c r="R49" s="76" t="e">
        <f>IF(L49&lt;'FINAL EXAM'!$D$114,"N","Y")</f>
        <v>#DIV/0!</v>
      </c>
      <c r="S49" s="76" t="e">
        <f>IF(M49&lt;'FINAL EXAM'!$D$114,"N","Y")</f>
        <v>#DIV/0!</v>
      </c>
      <c r="T49" s="76" t="e">
        <f>IF(N49&lt;'FINAL EXAM'!$D$114,"N","Y")</f>
        <v>#DIV/0!</v>
      </c>
      <c r="U49" s="76" t="e">
        <f>IF(O49&lt;'FINAL EXAM'!$D$114,"N","Y")</f>
        <v>#REF!</v>
      </c>
    </row>
    <row r="50" spans="1:21" s="73" customFormat="1" x14ac:dyDescent="0.25">
      <c r="A50" s="39">
        <v>41</v>
      </c>
      <c r="B50" s="39" t="str">
        <f>'FINAL EXAM'!B50</f>
        <v>KEERTHANA R</v>
      </c>
      <c r="C50" s="39" t="str">
        <f>'FINAL EXAM'!C50</f>
        <v>1SG15EE041</v>
      </c>
      <c r="D50" s="49">
        <f>SUMIF('FINAL EXAM'!$D$8:$H$8,$D$9,'FINAL EXAM'!D50:H50)</f>
        <v>44</v>
      </c>
      <c r="E50" s="49">
        <f>SUMIF('FINAL EXAM'!$D$8:$H$8,$E$9,'FINAL EXAM'!D50:H50)</f>
        <v>44</v>
      </c>
      <c r="F50" s="49">
        <f>SUMIF('FINAL EXAM'!$D$8:$H$8,$F$9,'FINAL EXAM'!D50:H50)</f>
        <v>44</v>
      </c>
      <c r="G50" s="49">
        <f>SUMIF('FINAL EXAM'!$D$8:$H$8,$G$9,'FINAL EXAM'!D50:H50)</f>
        <v>88</v>
      </c>
      <c r="H50" s="49">
        <f>SUMIF('FINAL EXAM'!$D$8:$H$8,$H$9,'FINAL EXAM'!D50:H50)</f>
        <v>0</v>
      </c>
      <c r="I50" s="49">
        <f>SUMIF('FINAL EXAM'!$D$8:$H$8,$I$9,'FINAL EXAM'!D50:H50)</f>
        <v>0</v>
      </c>
      <c r="J50" s="71" t="e">
        <f t="shared" si="1"/>
        <v>#DIV/0!</v>
      </c>
      <c r="K50" s="75" t="e">
        <f t="shared" si="2"/>
        <v>#DIV/0!</v>
      </c>
      <c r="L50" s="75" t="e">
        <f t="shared" si="3"/>
        <v>#DIV/0!</v>
      </c>
      <c r="M50" s="75" t="e">
        <f t="shared" si="4"/>
        <v>#DIV/0!</v>
      </c>
      <c r="N50" s="75" t="e">
        <f t="shared" si="5"/>
        <v>#DIV/0!</v>
      </c>
      <c r="O50" s="75" t="e">
        <f t="shared" si="6"/>
        <v>#REF!</v>
      </c>
      <c r="P50" s="76" t="e">
        <f>IF(J50&lt;'FINAL EXAM'!$D$114,"N","Y")</f>
        <v>#DIV/0!</v>
      </c>
      <c r="Q50" s="76" t="e">
        <f>IF(K50&lt;'FINAL EXAM'!$D$114,"N","Y")</f>
        <v>#DIV/0!</v>
      </c>
      <c r="R50" s="76" t="e">
        <f>IF(L50&lt;'FINAL EXAM'!$D$114,"N","Y")</f>
        <v>#DIV/0!</v>
      </c>
      <c r="S50" s="76" t="e">
        <f>IF(M50&lt;'FINAL EXAM'!$D$114,"N","Y")</f>
        <v>#DIV/0!</v>
      </c>
      <c r="T50" s="76" t="e">
        <f>IF(N50&lt;'FINAL EXAM'!$D$114,"N","Y")</f>
        <v>#DIV/0!</v>
      </c>
      <c r="U50" s="76" t="e">
        <f>IF(O50&lt;'FINAL EXAM'!$D$114,"N","Y")</f>
        <v>#REF!</v>
      </c>
    </row>
    <row r="51" spans="1:21" s="73" customFormat="1" x14ac:dyDescent="0.25">
      <c r="A51" s="39">
        <v>42</v>
      </c>
      <c r="B51" s="39" t="str">
        <f>'FINAL EXAM'!B51</f>
        <v>LOHITH S</v>
      </c>
      <c r="C51" s="39" t="str">
        <f>'FINAL EXAM'!C51</f>
        <v>1SG15EE042</v>
      </c>
      <c r="D51" s="49">
        <f>SUMIF('FINAL EXAM'!$D$8:$H$8,$D$9,'FINAL EXAM'!D51:H51)</f>
        <v>60</v>
      </c>
      <c r="E51" s="49">
        <f>SUMIF('FINAL EXAM'!$D$8:$H$8,$E$9,'FINAL EXAM'!D51:H51)</f>
        <v>60</v>
      </c>
      <c r="F51" s="49">
        <f>SUMIF('FINAL EXAM'!$D$8:$H$8,$F$9,'FINAL EXAM'!D51:H51)</f>
        <v>60</v>
      </c>
      <c r="G51" s="49">
        <f>SUMIF('FINAL EXAM'!$D$8:$H$8,$G$9,'FINAL EXAM'!D51:H51)</f>
        <v>120</v>
      </c>
      <c r="H51" s="49">
        <f>SUMIF('FINAL EXAM'!$D$8:$H$8,$H$9,'FINAL EXAM'!D51:H51)</f>
        <v>0</v>
      </c>
      <c r="I51" s="49">
        <f>SUMIF('FINAL EXAM'!$D$8:$H$8,$I$9,'FINAL EXAM'!D51:H51)</f>
        <v>0</v>
      </c>
      <c r="J51" s="71" t="e">
        <f t="shared" si="1"/>
        <v>#DIV/0!</v>
      </c>
      <c r="K51" s="75" t="e">
        <f t="shared" si="2"/>
        <v>#DIV/0!</v>
      </c>
      <c r="L51" s="75" t="e">
        <f t="shared" si="3"/>
        <v>#DIV/0!</v>
      </c>
      <c r="M51" s="75" t="e">
        <f t="shared" si="4"/>
        <v>#DIV/0!</v>
      </c>
      <c r="N51" s="75" t="e">
        <f t="shared" si="5"/>
        <v>#DIV/0!</v>
      </c>
      <c r="O51" s="75" t="e">
        <f t="shared" si="6"/>
        <v>#REF!</v>
      </c>
      <c r="P51" s="76" t="e">
        <f>IF(J51&lt;'FINAL EXAM'!$D$114,"N","Y")</f>
        <v>#DIV/0!</v>
      </c>
      <c r="Q51" s="76" t="e">
        <f>IF(K51&lt;'FINAL EXAM'!$D$114,"N","Y")</f>
        <v>#DIV/0!</v>
      </c>
      <c r="R51" s="76" t="e">
        <f>IF(L51&lt;'FINAL EXAM'!$D$114,"N","Y")</f>
        <v>#DIV/0!</v>
      </c>
      <c r="S51" s="76" t="e">
        <f>IF(M51&lt;'FINAL EXAM'!$D$114,"N","Y")</f>
        <v>#DIV/0!</v>
      </c>
      <c r="T51" s="76" t="e">
        <f>IF(N51&lt;'FINAL EXAM'!$D$114,"N","Y")</f>
        <v>#DIV/0!</v>
      </c>
      <c r="U51" s="76" t="e">
        <f>IF(O51&lt;'FINAL EXAM'!$D$114,"N","Y")</f>
        <v>#REF!</v>
      </c>
    </row>
    <row r="52" spans="1:21" s="73" customFormat="1" x14ac:dyDescent="0.25">
      <c r="A52" s="39">
        <v>43</v>
      </c>
      <c r="B52" s="39" t="str">
        <f>'FINAL EXAM'!B52</f>
        <v>MADHU B.K</v>
      </c>
      <c r="C52" s="39" t="str">
        <f>'FINAL EXAM'!C52</f>
        <v>1SG15EE043</v>
      </c>
      <c r="D52" s="49">
        <f>SUMIF('FINAL EXAM'!$D$8:$H$8,$D$9,'FINAL EXAM'!D52:H52)</f>
        <v>52</v>
      </c>
      <c r="E52" s="49">
        <f>SUMIF('FINAL EXAM'!$D$8:$H$8,$E$9,'FINAL EXAM'!D52:H52)</f>
        <v>52</v>
      </c>
      <c r="F52" s="49">
        <f>SUMIF('FINAL EXAM'!$D$8:$H$8,$F$9,'FINAL EXAM'!D52:H52)</f>
        <v>52</v>
      </c>
      <c r="G52" s="49">
        <f>SUMIF('FINAL EXAM'!$D$8:$H$8,$G$9,'FINAL EXAM'!D52:H52)</f>
        <v>104</v>
      </c>
      <c r="H52" s="49">
        <f>SUMIF('FINAL EXAM'!$D$8:$H$8,$H$9,'FINAL EXAM'!D52:H52)</f>
        <v>0</v>
      </c>
      <c r="I52" s="49">
        <f>SUMIF('FINAL EXAM'!$D$8:$H$8,$I$9,'FINAL EXAM'!D52:H52)</f>
        <v>0</v>
      </c>
      <c r="J52" s="71" t="e">
        <f t="shared" si="1"/>
        <v>#DIV/0!</v>
      </c>
      <c r="K52" s="75" t="e">
        <f t="shared" si="2"/>
        <v>#DIV/0!</v>
      </c>
      <c r="L52" s="75" t="e">
        <f t="shared" si="3"/>
        <v>#DIV/0!</v>
      </c>
      <c r="M52" s="75" t="e">
        <f t="shared" si="4"/>
        <v>#DIV/0!</v>
      </c>
      <c r="N52" s="75" t="e">
        <f t="shared" si="5"/>
        <v>#DIV/0!</v>
      </c>
      <c r="O52" s="75" t="e">
        <f t="shared" si="6"/>
        <v>#REF!</v>
      </c>
      <c r="P52" s="76" t="e">
        <f>IF(J52&lt;'FINAL EXAM'!$D$114,"N","Y")</f>
        <v>#DIV/0!</v>
      </c>
      <c r="Q52" s="76" t="e">
        <f>IF(K52&lt;'FINAL EXAM'!$D$114,"N","Y")</f>
        <v>#DIV/0!</v>
      </c>
      <c r="R52" s="76" t="e">
        <f>IF(L52&lt;'FINAL EXAM'!$D$114,"N","Y")</f>
        <v>#DIV/0!</v>
      </c>
      <c r="S52" s="76" t="e">
        <f>IF(M52&lt;'FINAL EXAM'!$D$114,"N","Y")</f>
        <v>#DIV/0!</v>
      </c>
      <c r="T52" s="76" t="e">
        <f>IF(N52&lt;'FINAL EXAM'!$D$114,"N","Y")</f>
        <v>#DIV/0!</v>
      </c>
      <c r="U52" s="76" t="e">
        <f>IF(O52&lt;'FINAL EXAM'!$D$114,"N","Y")</f>
        <v>#REF!</v>
      </c>
    </row>
    <row r="53" spans="1:21" s="73" customFormat="1" x14ac:dyDescent="0.25">
      <c r="A53" s="39">
        <v>44</v>
      </c>
      <c r="B53" s="39" t="str">
        <f>'FINAL EXAM'!B53</f>
        <v>MAHALAKSHMI.V</v>
      </c>
      <c r="C53" s="39" t="str">
        <f>'FINAL EXAM'!C53</f>
        <v>1SG15EE044</v>
      </c>
      <c r="D53" s="49">
        <f>SUMIF('FINAL EXAM'!$D$8:$H$8,$D$9,'FINAL EXAM'!D53:H53)</f>
        <v>52</v>
      </c>
      <c r="E53" s="49">
        <f>SUMIF('FINAL EXAM'!$D$8:$H$8,$E$9,'FINAL EXAM'!D53:H53)</f>
        <v>52</v>
      </c>
      <c r="F53" s="49">
        <f>SUMIF('FINAL EXAM'!$D$8:$H$8,$F$9,'FINAL EXAM'!D53:H53)</f>
        <v>52</v>
      </c>
      <c r="G53" s="49">
        <f>SUMIF('FINAL EXAM'!$D$8:$H$8,$G$9,'FINAL EXAM'!D53:H53)</f>
        <v>104</v>
      </c>
      <c r="H53" s="49">
        <f>SUMIF('FINAL EXAM'!$D$8:$H$8,$H$9,'FINAL EXAM'!D53:H53)</f>
        <v>0</v>
      </c>
      <c r="I53" s="49">
        <f>SUMIF('FINAL EXAM'!$D$8:$H$8,$I$9,'FINAL EXAM'!D53:H53)</f>
        <v>0</v>
      </c>
      <c r="J53" s="71" t="e">
        <f t="shared" si="1"/>
        <v>#DIV/0!</v>
      </c>
      <c r="K53" s="75" t="e">
        <f t="shared" si="2"/>
        <v>#DIV/0!</v>
      </c>
      <c r="L53" s="75" t="e">
        <f t="shared" si="3"/>
        <v>#DIV/0!</v>
      </c>
      <c r="M53" s="75" t="e">
        <f t="shared" si="4"/>
        <v>#DIV/0!</v>
      </c>
      <c r="N53" s="75" t="e">
        <f t="shared" si="5"/>
        <v>#DIV/0!</v>
      </c>
      <c r="O53" s="75" t="e">
        <f t="shared" si="6"/>
        <v>#REF!</v>
      </c>
      <c r="P53" s="76" t="e">
        <f>IF(J53&lt;'FINAL EXAM'!$D$114,"N","Y")</f>
        <v>#DIV/0!</v>
      </c>
      <c r="Q53" s="76" t="e">
        <f>IF(K53&lt;'FINAL EXAM'!$D$114,"N","Y")</f>
        <v>#DIV/0!</v>
      </c>
      <c r="R53" s="76" t="e">
        <f>IF(L53&lt;'FINAL EXAM'!$D$114,"N","Y")</f>
        <v>#DIV/0!</v>
      </c>
      <c r="S53" s="76" t="e">
        <f>IF(M53&lt;'FINAL EXAM'!$D$114,"N","Y")</f>
        <v>#DIV/0!</v>
      </c>
      <c r="T53" s="76" t="e">
        <f>IF(N53&lt;'FINAL EXAM'!$D$114,"N","Y")</f>
        <v>#DIV/0!</v>
      </c>
      <c r="U53" s="76" t="e">
        <f>IF(O53&lt;'FINAL EXAM'!$D$114,"N","Y")</f>
        <v>#REF!</v>
      </c>
    </row>
    <row r="54" spans="1:21" s="73" customFormat="1" x14ac:dyDescent="0.25">
      <c r="A54" s="39">
        <v>45</v>
      </c>
      <c r="B54" s="39" t="str">
        <f>'FINAL EXAM'!B54</f>
        <v>MAHENDHAR K</v>
      </c>
      <c r="C54" s="39" t="str">
        <f>'FINAL EXAM'!C54</f>
        <v>1SG15EE045</v>
      </c>
      <c r="D54" s="49">
        <f>SUMIF('FINAL EXAM'!$D$8:$H$8,$D$9,'FINAL EXAM'!D54:H54)</f>
        <v>60</v>
      </c>
      <c r="E54" s="49">
        <f>SUMIF('FINAL EXAM'!$D$8:$H$8,$E$9,'FINAL EXAM'!D54:H54)</f>
        <v>60</v>
      </c>
      <c r="F54" s="49">
        <f>SUMIF('FINAL EXAM'!$D$8:$H$8,$F$9,'FINAL EXAM'!D54:H54)</f>
        <v>60</v>
      </c>
      <c r="G54" s="49">
        <f>SUMIF('FINAL EXAM'!$D$8:$H$8,$G$9,'FINAL EXAM'!D54:H54)</f>
        <v>120</v>
      </c>
      <c r="H54" s="49">
        <f>SUMIF('FINAL EXAM'!$D$8:$H$8,$H$9,'FINAL EXAM'!D54:H54)</f>
        <v>0</v>
      </c>
      <c r="I54" s="49">
        <f>SUMIF('FINAL EXAM'!$D$8:$H$8,$I$9,'FINAL EXAM'!D54:H54)</f>
        <v>0</v>
      </c>
      <c r="J54" s="71" t="e">
        <f t="shared" si="1"/>
        <v>#DIV/0!</v>
      </c>
      <c r="K54" s="75" t="e">
        <f t="shared" si="2"/>
        <v>#DIV/0!</v>
      </c>
      <c r="L54" s="75" t="e">
        <f t="shared" si="3"/>
        <v>#DIV/0!</v>
      </c>
      <c r="M54" s="75" t="e">
        <f t="shared" si="4"/>
        <v>#DIV/0!</v>
      </c>
      <c r="N54" s="75" t="e">
        <f t="shared" si="5"/>
        <v>#DIV/0!</v>
      </c>
      <c r="O54" s="75" t="e">
        <f t="shared" si="6"/>
        <v>#REF!</v>
      </c>
      <c r="P54" s="76" t="e">
        <f>IF(J54&lt;'FINAL EXAM'!$D$114,"N","Y")</f>
        <v>#DIV/0!</v>
      </c>
      <c r="Q54" s="76" t="e">
        <f>IF(K54&lt;'FINAL EXAM'!$D$114,"N","Y")</f>
        <v>#DIV/0!</v>
      </c>
      <c r="R54" s="76" t="e">
        <f>IF(L54&lt;'FINAL EXAM'!$D$114,"N","Y")</f>
        <v>#DIV/0!</v>
      </c>
      <c r="S54" s="76" t="e">
        <f>IF(M54&lt;'FINAL EXAM'!$D$114,"N","Y")</f>
        <v>#DIV/0!</v>
      </c>
      <c r="T54" s="76" t="e">
        <f>IF(N54&lt;'FINAL EXAM'!$D$114,"N","Y")</f>
        <v>#DIV/0!</v>
      </c>
      <c r="U54" s="76" t="e">
        <f>IF(O54&lt;'FINAL EXAM'!$D$114,"N","Y")</f>
        <v>#REF!</v>
      </c>
    </row>
    <row r="55" spans="1:21" s="73" customFormat="1" x14ac:dyDescent="0.25">
      <c r="A55" s="39">
        <v>46</v>
      </c>
      <c r="B55" s="39" t="str">
        <f>'FINAL EXAM'!B55</f>
        <v>MANASA H</v>
      </c>
      <c r="C55" s="39" t="str">
        <f>'FINAL EXAM'!C55</f>
        <v>1SG15EE046</v>
      </c>
      <c r="D55" s="49">
        <f>SUMIF('FINAL EXAM'!$D$8:$H$8,$D$9,'FINAL EXAM'!D55:H55)</f>
        <v>52</v>
      </c>
      <c r="E55" s="49">
        <f>SUMIF('FINAL EXAM'!$D$8:$H$8,$E$9,'FINAL EXAM'!D55:H55)</f>
        <v>52</v>
      </c>
      <c r="F55" s="49">
        <f>SUMIF('FINAL EXAM'!$D$8:$H$8,$F$9,'FINAL EXAM'!D55:H55)</f>
        <v>52</v>
      </c>
      <c r="G55" s="49">
        <f>SUMIF('FINAL EXAM'!$D$8:$H$8,$G$9,'FINAL EXAM'!D55:H55)</f>
        <v>104</v>
      </c>
      <c r="H55" s="49">
        <f>SUMIF('FINAL EXAM'!$D$8:$H$8,$H$9,'FINAL EXAM'!D55:H55)</f>
        <v>0</v>
      </c>
      <c r="I55" s="49">
        <f>SUMIF('FINAL EXAM'!$D$8:$H$8,$I$9,'FINAL EXAM'!D55:H55)</f>
        <v>0</v>
      </c>
      <c r="J55" s="71" t="e">
        <f t="shared" si="1"/>
        <v>#DIV/0!</v>
      </c>
      <c r="K55" s="75" t="e">
        <f t="shared" si="2"/>
        <v>#DIV/0!</v>
      </c>
      <c r="L55" s="75" t="e">
        <f t="shared" si="3"/>
        <v>#DIV/0!</v>
      </c>
      <c r="M55" s="75" t="e">
        <f t="shared" si="4"/>
        <v>#DIV/0!</v>
      </c>
      <c r="N55" s="75" t="e">
        <f t="shared" si="5"/>
        <v>#DIV/0!</v>
      </c>
      <c r="O55" s="75" t="e">
        <f t="shared" si="6"/>
        <v>#REF!</v>
      </c>
      <c r="P55" s="76" t="e">
        <f>IF(J55&lt;'FINAL EXAM'!$D$114,"N","Y")</f>
        <v>#DIV/0!</v>
      </c>
      <c r="Q55" s="76" t="e">
        <f>IF(K55&lt;'FINAL EXAM'!$D$114,"N","Y")</f>
        <v>#DIV/0!</v>
      </c>
      <c r="R55" s="76" t="e">
        <f>IF(L55&lt;'FINAL EXAM'!$D$114,"N","Y")</f>
        <v>#DIV/0!</v>
      </c>
      <c r="S55" s="76" t="e">
        <f>IF(M55&lt;'FINAL EXAM'!$D$114,"N","Y")</f>
        <v>#DIV/0!</v>
      </c>
      <c r="T55" s="76" t="e">
        <f>IF(N55&lt;'FINAL EXAM'!$D$114,"N","Y")</f>
        <v>#DIV/0!</v>
      </c>
      <c r="U55" s="76" t="e">
        <f>IF(O55&lt;'FINAL EXAM'!$D$114,"N","Y")</f>
        <v>#REF!</v>
      </c>
    </row>
    <row r="56" spans="1:21" s="73" customFormat="1" x14ac:dyDescent="0.25">
      <c r="A56" s="39">
        <v>47</v>
      </c>
      <c r="B56" s="39" t="str">
        <f>'FINAL EXAM'!B56</f>
        <v>MANISH MANJUNATH N.R</v>
      </c>
      <c r="C56" s="39" t="str">
        <f>'FINAL EXAM'!C56</f>
        <v>1SG15EE047</v>
      </c>
      <c r="D56" s="49">
        <f>SUMIF('FINAL EXAM'!$D$8:$H$8,$D$9,'FINAL EXAM'!D56:H56)</f>
        <v>52</v>
      </c>
      <c r="E56" s="49">
        <f>SUMIF('FINAL EXAM'!$D$8:$H$8,$E$9,'FINAL EXAM'!D56:H56)</f>
        <v>52</v>
      </c>
      <c r="F56" s="49">
        <f>SUMIF('FINAL EXAM'!$D$8:$H$8,$F$9,'FINAL EXAM'!D56:H56)</f>
        <v>52</v>
      </c>
      <c r="G56" s="49">
        <f>SUMIF('FINAL EXAM'!$D$8:$H$8,$G$9,'FINAL EXAM'!D56:H56)</f>
        <v>104</v>
      </c>
      <c r="H56" s="49">
        <f>SUMIF('FINAL EXAM'!$D$8:$H$8,$H$9,'FINAL EXAM'!D56:H56)</f>
        <v>0</v>
      </c>
      <c r="I56" s="49">
        <f>SUMIF('FINAL EXAM'!$D$8:$H$8,$I$9,'FINAL EXAM'!D56:H56)</f>
        <v>0</v>
      </c>
      <c r="J56" s="71" t="e">
        <f t="shared" si="1"/>
        <v>#DIV/0!</v>
      </c>
      <c r="K56" s="75" t="e">
        <f t="shared" si="2"/>
        <v>#DIV/0!</v>
      </c>
      <c r="L56" s="75" t="e">
        <f t="shared" si="3"/>
        <v>#DIV/0!</v>
      </c>
      <c r="M56" s="75" t="e">
        <f t="shared" si="4"/>
        <v>#DIV/0!</v>
      </c>
      <c r="N56" s="75" t="e">
        <f t="shared" si="5"/>
        <v>#DIV/0!</v>
      </c>
      <c r="O56" s="75" t="e">
        <f t="shared" si="6"/>
        <v>#REF!</v>
      </c>
      <c r="P56" s="76" t="e">
        <f>IF(J56&lt;'FINAL EXAM'!$D$114,"N","Y")</f>
        <v>#DIV/0!</v>
      </c>
      <c r="Q56" s="76" t="e">
        <f>IF(K56&lt;'FINAL EXAM'!$D$114,"N","Y")</f>
        <v>#DIV/0!</v>
      </c>
      <c r="R56" s="76" t="e">
        <f>IF(L56&lt;'FINAL EXAM'!$D$114,"N","Y")</f>
        <v>#DIV/0!</v>
      </c>
      <c r="S56" s="76" t="e">
        <f>IF(M56&lt;'FINAL EXAM'!$D$114,"N","Y")</f>
        <v>#DIV/0!</v>
      </c>
      <c r="T56" s="76" t="e">
        <f>IF(N56&lt;'FINAL EXAM'!$D$114,"N","Y")</f>
        <v>#DIV/0!</v>
      </c>
      <c r="U56" s="76" t="e">
        <f>IF(O56&lt;'FINAL EXAM'!$D$114,"N","Y")</f>
        <v>#REF!</v>
      </c>
    </row>
    <row r="57" spans="1:21" s="73" customFormat="1" x14ac:dyDescent="0.25">
      <c r="A57" s="39">
        <v>48</v>
      </c>
      <c r="B57" s="39" t="str">
        <f>'FINAL EXAM'!B57</f>
        <v>MANJULA.S</v>
      </c>
      <c r="C57" s="39" t="str">
        <f>'FINAL EXAM'!C57</f>
        <v>1SG15EE048</v>
      </c>
      <c r="D57" s="49">
        <f>SUMIF('FINAL EXAM'!$D$8:$H$8,$D$9,'FINAL EXAM'!D57:H57)</f>
        <v>30</v>
      </c>
      <c r="E57" s="49">
        <f>SUMIF('FINAL EXAM'!$D$8:$H$8,$E$9,'FINAL EXAM'!D57:H57)</f>
        <v>30</v>
      </c>
      <c r="F57" s="49">
        <f>SUMIF('FINAL EXAM'!$D$8:$H$8,$F$9,'FINAL EXAM'!D57:H57)</f>
        <v>30</v>
      </c>
      <c r="G57" s="49">
        <f>SUMIF('FINAL EXAM'!$D$8:$H$8,$G$9,'FINAL EXAM'!D57:H57)</f>
        <v>60</v>
      </c>
      <c r="H57" s="49">
        <f>SUMIF('FINAL EXAM'!$D$8:$H$8,$H$9,'FINAL EXAM'!D57:H57)</f>
        <v>0</v>
      </c>
      <c r="I57" s="49">
        <f>SUMIF('FINAL EXAM'!$D$8:$H$8,$I$9,'FINAL EXAM'!D57:H57)</f>
        <v>0</v>
      </c>
      <c r="J57" s="71" t="e">
        <f t="shared" si="1"/>
        <v>#DIV/0!</v>
      </c>
      <c r="K57" s="75" t="e">
        <f t="shared" si="2"/>
        <v>#DIV/0!</v>
      </c>
      <c r="L57" s="75" t="e">
        <f t="shared" si="3"/>
        <v>#DIV/0!</v>
      </c>
      <c r="M57" s="75" t="e">
        <f t="shared" si="4"/>
        <v>#DIV/0!</v>
      </c>
      <c r="N57" s="75" t="e">
        <f t="shared" si="5"/>
        <v>#DIV/0!</v>
      </c>
      <c r="O57" s="75" t="e">
        <f t="shared" si="6"/>
        <v>#REF!</v>
      </c>
      <c r="P57" s="76" t="e">
        <f>IF(J57&lt;'FINAL EXAM'!$D$114,"N","Y")</f>
        <v>#DIV/0!</v>
      </c>
      <c r="Q57" s="76" t="e">
        <f>IF(K57&lt;'FINAL EXAM'!$D$114,"N","Y")</f>
        <v>#DIV/0!</v>
      </c>
      <c r="R57" s="76" t="e">
        <f>IF(L57&lt;'FINAL EXAM'!$D$114,"N","Y")</f>
        <v>#DIV/0!</v>
      </c>
      <c r="S57" s="76" t="e">
        <f>IF(M57&lt;'FINAL EXAM'!$D$114,"N","Y")</f>
        <v>#DIV/0!</v>
      </c>
      <c r="T57" s="76" t="e">
        <f>IF(N57&lt;'FINAL EXAM'!$D$114,"N","Y")</f>
        <v>#DIV/0!</v>
      </c>
      <c r="U57" s="76" t="e">
        <f>IF(O57&lt;'FINAL EXAM'!$D$114,"N","Y")</f>
        <v>#REF!</v>
      </c>
    </row>
    <row r="58" spans="1:21" s="73" customFormat="1" x14ac:dyDescent="0.25">
      <c r="A58" s="39">
        <v>49</v>
      </c>
      <c r="B58" s="39" t="str">
        <f>'FINAL EXAM'!B58</f>
        <v>MANOHARA S</v>
      </c>
      <c r="C58" s="39" t="str">
        <f>'FINAL EXAM'!C58</f>
        <v>1SG15EE049</v>
      </c>
      <c r="D58" s="49">
        <f>SUMIF('FINAL EXAM'!$D$8:$H$8,$D$9,'FINAL EXAM'!D58:H58)</f>
        <v>30</v>
      </c>
      <c r="E58" s="49">
        <f>SUMIF('FINAL EXAM'!$D$8:$H$8,$E$9,'FINAL EXAM'!D58:H58)</f>
        <v>30</v>
      </c>
      <c r="F58" s="49">
        <f>SUMIF('FINAL EXAM'!$D$8:$H$8,$F$9,'FINAL EXAM'!D58:H58)</f>
        <v>30</v>
      </c>
      <c r="G58" s="49">
        <f>SUMIF('FINAL EXAM'!$D$8:$H$8,$G$9,'FINAL EXAM'!D58:H58)</f>
        <v>60</v>
      </c>
      <c r="H58" s="49">
        <f>SUMIF('FINAL EXAM'!$D$8:$H$8,$H$9,'FINAL EXAM'!D58:H58)</f>
        <v>0</v>
      </c>
      <c r="I58" s="49">
        <f>SUMIF('FINAL EXAM'!$D$8:$H$8,$I$9,'FINAL EXAM'!D58:H58)</f>
        <v>0</v>
      </c>
      <c r="J58" s="71" t="e">
        <f t="shared" si="1"/>
        <v>#DIV/0!</v>
      </c>
      <c r="K58" s="75" t="e">
        <f t="shared" si="2"/>
        <v>#DIV/0!</v>
      </c>
      <c r="L58" s="75" t="e">
        <f t="shared" si="3"/>
        <v>#DIV/0!</v>
      </c>
      <c r="M58" s="75" t="e">
        <f t="shared" si="4"/>
        <v>#DIV/0!</v>
      </c>
      <c r="N58" s="75" t="e">
        <f t="shared" si="5"/>
        <v>#DIV/0!</v>
      </c>
      <c r="O58" s="75" t="e">
        <f t="shared" si="6"/>
        <v>#REF!</v>
      </c>
      <c r="P58" s="76" t="e">
        <f>IF(J58&lt;'FINAL EXAM'!$D$114,"N","Y")</f>
        <v>#DIV/0!</v>
      </c>
      <c r="Q58" s="76" t="e">
        <f>IF(K58&lt;'FINAL EXAM'!$D$114,"N","Y")</f>
        <v>#DIV/0!</v>
      </c>
      <c r="R58" s="76" t="e">
        <f>IF(L58&lt;'FINAL EXAM'!$D$114,"N","Y")</f>
        <v>#DIV/0!</v>
      </c>
      <c r="S58" s="76" t="e">
        <f>IF(M58&lt;'FINAL EXAM'!$D$114,"N","Y")</f>
        <v>#DIV/0!</v>
      </c>
      <c r="T58" s="76" t="e">
        <f>IF(N58&lt;'FINAL EXAM'!$D$114,"N","Y")</f>
        <v>#DIV/0!</v>
      </c>
      <c r="U58" s="76" t="e">
        <f>IF(O58&lt;'FINAL EXAM'!$D$114,"N","Y")</f>
        <v>#REF!</v>
      </c>
    </row>
    <row r="59" spans="1:21" s="73" customFormat="1" x14ac:dyDescent="0.25">
      <c r="A59" s="39">
        <v>50</v>
      </c>
      <c r="B59" s="39" t="str">
        <f>'FINAL EXAM'!B59</f>
        <v>MANOJ B.N</v>
      </c>
      <c r="C59" s="39" t="str">
        <f>'FINAL EXAM'!C59</f>
        <v>1SG15EE050</v>
      </c>
      <c r="D59" s="49">
        <f>SUMIF('FINAL EXAM'!$D$8:$H$8,$D$9,'FINAL EXAM'!D59:H59)</f>
        <v>44</v>
      </c>
      <c r="E59" s="49">
        <f>SUMIF('FINAL EXAM'!$D$8:$H$8,$E$9,'FINAL EXAM'!D59:H59)</f>
        <v>44</v>
      </c>
      <c r="F59" s="49">
        <f>SUMIF('FINAL EXAM'!$D$8:$H$8,$F$9,'FINAL EXAM'!D59:H59)</f>
        <v>44</v>
      </c>
      <c r="G59" s="49">
        <f>SUMIF('FINAL EXAM'!$D$8:$H$8,$G$9,'FINAL EXAM'!D59:H59)</f>
        <v>88</v>
      </c>
      <c r="H59" s="49">
        <f>SUMIF('FINAL EXAM'!$D$8:$H$8,$H$9,'FINAL EXAM'!D59:H59)</f>
        <v>0</v>
      </c>
      <c r="I59" s="49">
        <f>SUMIF('FINAL EXAM'!$D$8:$H$8,$I$9,'FINAL EXAM'!D59:H59)</f>
        <v>0</v>
      </c>
      <c r="J59" s="71" t="e">
        <f t="shared" si="1"/>
        <v>#DIV/0!</v>
      </c>
      <c r="K59" s="75" t="e">
        <f t="shared" si="2"/>
        <v>#DIV/0!</v>
      </c>
      <c r="L59" s="75" t="e">
        <f t="shared" si="3"/>
        <v>#DIV/0!</v>
      </c>
      <c r="M59" s="75" t="e">
        <f t="shared" si="4"/>
        <v>#DIV/0!</v>
      </c>
      <c r="N59" s="75" t="e">
        <f t="shared" si="5"/>
        <v>#DIV/0!</v>
      </c>
      <c r="O59" s="75" t="e">
        <f t="shared" si="6"/>
        <v>#REF!</v>
      </c>
      <c r="P59" s="76" t="e">
        <f>IF(J59&lt;'FINAL EXAM'!$D$114,"N","Y")</f>
        <v>#DIV/0!</v>
      </c>
      <c r="Q59" s="76" t="e">
        <f>IF(K59&lt;'FINAL EXAM'!$D$114,"N","Y")</f>
        <v>#DIV/0!</v>
      </c>
      <c r="R59" s="76" t="e">
        <f>IF(L59&lt;'FINAL EXAM'!$D$114,"N","Y")</f>
        <v>#DIV/0!</v>
      </c>
      <c r="S59" s="76" t="e">
        <f>IF(M59&lt;'FINAL EXAM'!$D$114,"N","Y")</f>
        <v>#DIV/0!</v>
      </c>
      <c r="T59" s="76" t="e">
        <f>IF(N59&lt;'FINAL EXAM'!$D$114,"N","Y")</f>
        <v>#DIV/0!</v>
      </c>
      <c r="U59" s="76" t="e">
        <f>IF(O59&lt;'FINAL EXAM'!$D$114,"N","Y")</f>
        <v>#REF!</v>
      </c>
    </row>
    <row r="60" spans="1:21" s="73" customFormat="1" x14ac:dyDescent="0.25">
      <c r="A60" s="39">
        <v>51</v>
      </c>
      <c r="B60" s="39" t="str">
        <f>'FINAL EXAM'!B60</f>
        <v>MANOJ.N</v>
      </c>
      <c r="C60" s="39" t="str">
        <f>'FINAL EXAM'!C60</f>
        <v>1SG15EE051</v>
      </c>
      <c r="D60" s="49">
        <f>SUMIF('FINAL EXAM'!$D$8:$H$8,$D$9,'FINAL EXAM'!D60:H60)</f>
        <v>52</v>
      </c>
      <c r="E60" s="49">
        <f>SUMIF('FINAL EXAM'!$D$8:$H$8,$E$9,'FINAL EXAM'!D60:H60)</f>
        <v>52</v>
      </c>
      <c r="F60" s="49">
        <f>SUMIF('FINAL EXAM'!$D$8:$H$8,$F$9,'FINAL EXAM'!D60:H60)</f>
        <v>52</v>
      </c>
      <c r="G60" s="49">
        <f>SUMIF('FINAL EXAM'!$D$8:$H$8,$G$9,'FINAL EXAM'!D60:H60)</f>
        <v>104</v>
      </c>
      <c r="H60" s="49">
        <f>SUMIF('FINAL EXAM'!$D$8:$H$8,$H$9,'FINAL EXAM'!D60:H60)</f>
        <v>0</v>
      </c>
      <c r="I60" s="49">
        <f>SUMIF('FINAL EXAM'!$D$8:$H$8,$I$9,'FINAL EXAM'!D60:H60)</f>
        <v>0</v>
      </c>
      <c r="J60" s="71" t="e">
        <f t="shared" si="1"/>
        <v>#DIV/0!</v>
      </c>
      <c r="K60" s="75" t="e">
        <f t="shared" si="2"/>
        <v>#DIV/0!</v>
      </c>
      <c r="L60" s="75" t="e">
        <f t="shared" si="3"/>
        <v>#DIV/0!</v>
      </c>
      <c r="M60" s="75" t="e">
        <f t="shared" si="4"/>
        <v>#DIV/0!</v>
      </c>
      <c r="N60" s="75" t="e">
        <f t="shared" si="5"/>
        <v>#DIV/0!</v>
      </c>
      <c r="O60" s="75" t="e">
        <f t="shared" si="6"/>
        <v>#REF!</v>
      </c>
      <c r="P60" s="76" t="e">
        <f>IF(J60&lt;'FINAL EXAM'!$D$114,"N","Y")</f>
        <v>#DIV/0!</v>
      </c>
      <c r="Q60" s="76" t="e">
        <f>IF(K60&lt;'FINAL EXAM'!$D$114,"N","Y")</f>
        <v>#DIV/0!</v>
      </c>
      <c r="R60" s="76" t="e">
        <f>IF(L60&lt;'FINAL EXAM'!$D$114,"N","Y")</f>
        <v>#DIV/0!</v>
      </c>
      <c r="S60" s="76" t="e">
        <f>IF(M60&lt;'FINAL EXAM'!$D$114,"N","Y")</f>
        <v>#DIV/0!</v>
      </c>
      <c r="T60" s="76" t="e">
        <f>IF(N60&lt;'FINAL EXAM'!$D$114,"N","Y")</f>
        <v>#DIV/0!</v>
      </c>
      <c r="U60" s="76" t="e">
        <f>IF(O60&lt;'FINAL EXAM'!$D$114,"N","Y")</f>
        <v>#REF!</v>
      </c>
    </row>
    <row r="61" spans="1:21" s="73" customFormat="1" x14ac:dyDescent="0.25">
      <c r="A61" s="39">
        <v>52</v>
      </c>
      <c r="B61" s="39" t="str">
        <f>'FINAL EXAM'!B61</f>
        <v>MEGHANA.N</v>
      </c>
      <c r="C61" s="39" t="str">
        <f>'FINAL EXAM'!C61</f>
        <v>1SG15EE052</v>
      </c>
      <c r="D61" s="49">
        <f>SUMIF('FINAL EXAM'!$D$8:$H$8,$D$9,'FINAL EXAM'!D61:H61)</f>
        <v>44</v>
      </c>
      <c r="E61" s="49">
        <f>SUMIF('FINAL EXAM'!$D$8:$H$8,$E$9,'FINAL EXAM'!D61:H61)</f>
        <v>44</v>
      </c>
      <c r="F61" s="49">
        <f>SUMIF('FINAL EXAM'!$D$8:$H$8,$F$9,'FINAL EXAM'!D61:H61)</f>
        <v>44</v>
      </c>
      <c r="G61" s="49">
        <f>SUMIF('FINAL EXAM'!$D$8:$H$8,$G$9,'FINAL EXAM'!D61:H61)</f>
        <v>88</v>
      </c>
      <c r="H61" s="49">
        <f>SUMIF('FINAL EXAM'!$D$8:$H$8,$H$9,'FINAL EXAM'!D61:H61)</f>
        <v>0</v>
      </c>
      <c r="I61" s="49">
        <f>SUMIF('FINAL EXAM'!$D$8:$H$8,$I$9,'FINAL EXAM'!D61:H61)</f>
        <v>0</v>
      </c>
      <c r="J61" s="71" t="e">
        <f t="shared" si="1"/>
        <v>#DIV/0!</v>
      </c>
      <c r="K61" s="75" t="e">
        <f t="shared" si="2"/>
        <v>#DIV/0!</v>
      </c>
      <c r="L61" s="75" t="e">
        <f t="shared" si="3"/>
        <v>#DIV/0!</v>
      </c>
      <c r="M61" s="75" t="e">
        <f t="shared" si="4"/>
        <v>#DIV/0!</v>
      </c>
      <c r="N61" s="75" t="e">
        <f t="shared" si="5"/>
        <v>#DIV/0!</v>
      </c>
      <c r="O61" s="75" t="e">
        <f t="shared" si="6"/>
        <v>#REF!</v>
      </c>
      <c r="P61" s="76" t="e">
        <f>IF(J61&lt;'FINAL EXAM'!$D$114,"N","Y")</f>
        <v>#DIV/0!</v>
      </c>
      <c r="Q61" s="76" t="e">
        <f>IF(K61&lt;'FINAL EXAM'!$D$114,"N","Y")</f>
        <v>#DIV/0!</v>
      </c>
      <c r="R61" s="76" t="e">
        <f>IF(L61&lt;'FINAL EXAM'!$D$114,"N","Y")</f>
        <v>#DIV/0!</v>
      </c>
      <c r="S61" s="76" t="e">
        <f>IF(M61&lt;'FINAL EXAM'!$D$114,"N","Y")</f>
        <v>#DIV/0!</v>
      </c>
      <c r="T61" s="76" t="e">
        <f>IF(N61&lt;'FINAL EXAM'!$D$114,"N","Y")</f>
        <v>#DIV/0!</v>
      </c>
      <c r="U61" s="76" t="e">
        <f>IF(O61&lt;'FINAL EXAM'!$D$114,"N","Y")</f>
        <v>#REF!</v>
      </c>
    </row>
    <row r="62" spans="1:21" s="73" customFormat="1" x14ac:dyDescent="0.25">
      <c r="A62" s="39">
        <v>53</v>
      </c>
      <c r="B62" s="39" t="str">
        <f>'FINAL EXAM'!B62</f>
        <v>MEGHANA HULIKAL.S</v>
      </c>
      <c r="C62" s="39" t="str">
        <f>'FINAL EXAM'!C62</f>
        <v>1SG15EE053</v>
      </c>
      <c r="D62" s="49">
        <f>SUMIF('FINAL EXAM'!$D$8:$H$8,$D$9,'FINAL EXAM'!D62:H62)</f>
        <v>52</v>
      </c>
      <c r="E62" s="49">
        <f>SUMIF('FINAL EXAM'!$D$8:$H$8,$E$9,'FINAL EXAM'!D62:H62)</f>
        <v>52</v>
      </c>
      <c r="F62" s="49">
        <f>SUMIF('FINAL EXAM'!$D$8:$H$8,$F$9,'FINAL EXAM'!D62:H62)</f>
        <v>52</v>
      </c>
      <c r="G62" s="49">
        <f>SUMIF('FINAL EXAM'!$D$8:$H$8,$G$9,'FINAL EXAM'!D62:H62)</f>
        <v>104</v>
      </c>
      <c r="H62" s="49">
        <f>SUMIF('FINAL EXAM'!$D$8:$H$8,$H$9,'FINAL EXAM'!D62:H62)</f>
        <v>0</v>
      </c>
      <c r="I62" s="49">
        <f>SUMIF('FINAL EXAM'!$D$8:$H$8,$I$9,'FINAL EXAM'!D62:H62)</f>
        <v>0</v>
      </c>
      <c r="J62" s="71" t="e">
        <f t="shared" si="1"/>
        <v>#DIV/0!</v>
      </c>
      <c r="K62" s="75" t="e">
        <f t="shared" si="2"/>
        <v>#DIV/0!</v>
      </c>
      <c r="L62" s="75" t="e">
        <f t="shared" si="3"/>
        <v>#DIV/0!</v>
      </c>
      <c r="M62" s="75" t="e">
        <f t="shared" si="4"/>
        <v>#DIV/0!</v>
      </c>
      <c r="N62" s="75" t="e">
        <f t="shared" si="5"/>
        <v>#DIV/0!</v>
      </c>
      <c r="O62" s="75" t="e">
        <f t="shared" si="6"/>
        <v>#REF!</v>
      </c>
      <c r="P62" s="76" t="e">
        <f>IF(J62&lt;'FINAL EXAM'!$D$114,"N","Y")</f>
        <v>#DIV/0!</v>
      </c>
      <c r="Q62" s="76" t="e">
        <f>IF(K62&lt;'FINAL EXAM'!$D$114,"N","Y")</f>
        <v>#DIV/0!</v>
      </c>
      <c r="R62" s="76" t="e">
        <f>IF(L62&lt;'FINAL EXAM'!$D$114,"N","Y")</f>
        <v>#DIV/0!</v>
      </c>
      <c r="S62" s="76" t="e">
        <f>IF(M62&lt;'FINAL EXAM'!$D$114,"N","Y")</f>
        <v>#DIV/0!</v>
      </c>
      <c r="T62" s="76" t="e">
        <f>IF(N62&lt;'FINAL EXAM'!$D$114,"N","Y")</f>
        <v>#DIV/0!</v>
      </c>
      <c r="U62" s="76" t="e">
        <f>IF(O62&lt;'FINAL EXAM'!$D$114,"N","Y")</f>
        <v>#REF!</v>
      </c>
    </row>
    <row r="63" spans="1:21" s="73" customFormat="1" x14ac:dyDescent="0.25">
      <c r="A63" s="39">
        <v>54</v>
      </c>
      <c r="B63" s="39" t="str">
        <f>'FINAL EXAM'!B63</f>
        <v>MOHAMED JAFFER SAADIQ</v>
      </c>
      <c r="C63" s="39" t="str">
        <f>'FINAL EXAM'!C63</f>
        <v>1SG15EE054</v>
      </c>
      <c r="D63" s="49">
        <f>SUMIF('FINAL EXAM'!$D$8:$H$8,$D$9,'FINAL EXAM'!D63:H63)</f>
        <v>44</v>
      </c>
      <c r="E63" s="49">
        <f>SUMIF('FINAL EXAM'!$D$8:$H$8,$E$9,'FINAL EXAM'!D63:H63)</f>
        <v>44</v>
      </c>
      <c r="F63" s="49">
        <f>SUMIF('FINAL EXAM'!$D$8:$H$8,$F$9,'FINAL EXAM'!D63:H63)</f>
        <v>44</v>
      </c>
      <c r="G63" s="49">
        <f>SUMIF('FINAL EXAM'!$D$8:$H$8,$G$9,'FINAL EXAM'!D63:H63)</f>
        <v>88</v>
      </c>
      <c r="H63" s="49">
        <f>SUMIF('FINAL EXAM'!$D$8:$H$8,$H$9,'FINAL EXAM'!D63:H63)</f>
        <v>0</v>
      </c>
      <c r="I63" s="49">
        <f>SUMIF('FINAL EXAM'!$D$8:$H$8,$I$9,'FINAL EXAM'!D63:H63)</f>
        <v>0</v>
      </c>
      <c r="J63" s="71" t="e">
        <f t="shared" si="1"/>
        <v>#DIV/0!</v>
      </c>
      <c r="K63" s="75" t="e">
        <f t="shared" si="2"/>
        <v>#DIV/0!</v>
      </c>
      <c r="L63" s="75" t="e">
        <f t="shared" si="3"/>
        <v>#DIV/0!</v>
      </c>
      <c r="M63" s="75" t="e">
        <f t="shared" si="4"/>
        <v>#DIV/0!</v>
      </c>
      <c r="N63" s="75" t="e">
        <f t="shared" si="5"/>
        <v>#DIV/0!</v>
      </c>
      <c r="O63" s="75" t="e">
        <f t="shared" si="6"/>
        <v>#REF!</v>
      </c>
      <c r="P63" s="76" t="e">
        <f>IF(J63&lt;'FINAL EXAM'!$D$114,"N","Y")</f>
        <v>#DIV/0!</v>
      </c>
      <c r="Q63" s="76" t="e">
        <f>IF(K63&lt;'FINAL EXAM'!$D$114,"N","Y")</f>
        <v>#DIV/0!</v>
      </c>
      <c r="R63" s="76" t="e">
        <f>IF(L63&lt;'FINAL EXAM'!$D$114,"N","Y")</f>
        <v>#DIV/0!</v>
      </c>
      <c r="S63" s="76" t="e">
        <f>IF(M63&lt;'FINAL EXAM'!$D$114,"N","Y")</f>
        <v>#DIV/0!</v>
      </c>
      <c r="T63" s="76" t="e">
        <f>IF(N63&lt;'FINAL EXAM'!$D$114,"N","Y")</f>
        <v>#DIV/0!</v>
      </c>
      <c r="U63" s="76" t="e">
        <f>IF(O63&lt;'FINAL EXAM'!$D$114,"N","Y")</f>
        <v>#REF!</v>
      </c>
    </row>
    <row r="64" spans="1:21" s="73" customFormat="1" x14ac:dyDescent="0.25">
      <c r="A64" s="39">
        <v>55</v>
      </c>
      <c r="B64" s="39" t="str">
        <f>'FINAL EXAM'!B64</f>
        <v>MONISH.N.G</v>
      </c>
      <c r="C64" s="39" t="str">
        <f>'FINAL EXAM'!C64</f>
        <v>1SG15EE055</v>
      </c>
      <c r="D64" s="49">
        <f>SUMIF('FINAL EXAM'!$D$8:$H$8,$D$9,'FINAL EXAM'!D64:H64)</f>
        <v>44</v>
      </c>
      <c r="E64" s="49">
        <f>SUMIF('FINAL EXAM'!$D$8:$H$8,$E$9,'FINAL EXAM'!D64:H64)</f>
        <v>44</v>
      </c>
      <c r="F64" s="49">
        <f>SUMIF('FINAL EXAM'!$D$8:$H$8,$F$9,'FINAL EXAM'!D64:H64)</f>
        <v>44</v>
      </c>
      <c r="G64" s="49">
        <f>SUMIF('FINAL EXAM'!$D$8:$H$8,$G$9,'FINAL EXAM'!D64:H64)</f>
        <v>88</v>
      </c>
      <c r="H64" s="49">
        <f>SUMIF('FINAL EXAM'!$D$8:$H$8,$H$9,'FINAL EXAM'!D64:H64)</f>
        <v>0</v>
      </c>
      <c r="I64" s="49">
        <f>SUMIF('FINAL EXAM'!$D$8:$H$8,$I$9,'FINAL EXAM'!D64:H64)</f>
        <v>0</v>
      </c>
      <c r="J64" s="71" t="e">
        <f t="shared" si="1"/>
        <v>#DIV/0!</v>
      </c>
      <c r="K64" s="75" t="e">
        <f t="shared" si="2"/>
        <v>#DIV/0!</v>
      </c>
      <c r="L64" s="75" t="e">
        <f t="shared" si="3"/>
        <v>#DIV/0!</v>
      </c>
      <c r="M64" s="75" t="e">
        <f t="shared" si="4"/>
        <v>#DIV/0!</v>
      </c>
      <c r="N64" s="75" t="e">
        <f t="shared" si="5"/>
        <v>#DIV/0!</v>
      </c>
      <c r="O64" s="75" t="e">
        <f t="shared" si="6"/>
        <v>#REF!</v>
      </c>
      <c r="P64" s="76" t="e">
        <f>IF(J64&lt;'FINAL EXAM'!$D$114,"N","Y")</f>
        <v>#DIV/0!</v>
      </c>
      <c r="Q64" s="76" t="e">
        <f>IF(K64&lt;'FINAL EXAM'!$D$114,"N","Y")</f>
        <v>#DIV/0!</v>
      </c>
      <c r="R64" s="76" t="e">
        <f>IF(L64&lt;'FINAL EXAM'!$D$114,"N","Y")</f>
        <v>#DIV/0!</v>
      </c>
      <c r="S64" s="76" t="e">
        <f>IF(M64&lt;'FINAL EXAM'!$D$114,"N","Y")</f>
        <v>#DIV/0!</v>
      </c>
      <c r="T64" s="76" t="e">
        <f>IF(N64&lt;'FINAL EXAM'!$D$114,"N","Y")</f>
        <v>#DIV/0!</v>
      </c>
      <c r="U64" s="76" t="e">
        <f>IF(O64&lt;'FINAL EXAM'!$D$114,"N","Y")</f>
        <v>#REF!</v>
      </c>
    </row>
    <row r="65" spans="1:21" s="73" customFormat="1" x14ac:dyDescent="0.25">
      <c r="A65" s="39">
        <v>56</v>
      </c>
      <c r="B65" s="39" t="str">
        <f>'FINAL EXAM'!B65</f>
        <v>MOUNIKA G.B</v>
      </c>
      <c r="C65" s="39" t="str">
        <f>'FINAL EXAM'!C65</f>
        <v>1SG15EE056</v>
      </c>
      <c r="D65" s="49">
        <f>SUMIF('FINAL EXAM'!$D$8:$H$8,$D$9,'FINAL EXAM'!D65:H65)</f>
        <v>60</v>
      </c>
      <c r="E65" s="49">
        <f>SUMIF('FINAL EXAM'!$D$8:$H$8,$E$9,'FINAL EXAM'!D65:H65)</f>
        <v>60</v>
      </c>
      <c r="F65" s="49">
        <f>SUMIF('FINAL EXAM'!$D$8:$H$8,$F$9,'FINAL EXAM'!D65:H65)</f>
        <v>60</v>
      </c>
      <c r="G65" s="49">
        <f>SUMIF('FINAL EXAM'!$D$8:$H$8,$G$9,'FINAL EXAM'!D65:H65)</f>
        <v>120</v>
      </c>
      <c r="H65" s="49">
        <f>SUMIF('FINAL EXAM'!$D$8:$H$8,$H$9,'FINAL EXAM'!D65:H65)</f>
        <v>0</v>
      </c>
      <c r="I65" s="49">
        <f>SUMIF('FINAL EXAM'!$D$8:$H$8,$I$9,'FINAL EXAM'!D65:H65)</f>
        <v>0</v>
      </c>
      <c r="J65" s="71" t="e">
        <f t="shared" si="1"/>
        <v>#DIV/0!</v>
      </c>
      <c r="K65" s="75" t="e">
        <f t="shared" si="2"/>
        <v>#DIV/0!</v>
      </c>
      <c r="L65" s="75" t="e">
        <f t="shared" si="3"/>
        <v>#DIV/0!</v>
      </c>
      <c r="M65" s="75" t="e">
        <f t="shared" si="4"/>
        <v>#DIV/0!</v>
      </c>
      <c r="N65" s="75" t="e">
        <f t="shared" si="5"/>
        <v>#DIV/0!</v>
      </c>
      <c r="O65" s="75" t="e">
        <f t="shared" si="6"/>
        <v>#REF!</v>
      </c>
      <c r="P65" s="76" t="e">
        <f>IF(J65&lt;'FINAL EXAM'!$D$114,"N","Y")</f>
        <v>#DIV/0!</v>
      </c>
      <c r="Q65" s="76" t="e">
        <f>IF(K65&lt;'FINAL EXAM'!$D$114,"N","Y")</f>
        <v>#DIV/0!</v>
      </c>
      <c r="R65" s="76" t="e">
        <f>IF(L65&lt;'FINAL EXAM'!$D$114,"N","Y")</f>
        <v>#DIV/0!</v>
      </c>
      <c r="S65" s="76" t="e">
        <f>IF(M65&lt;'FINAL EXAM'!$D$114,"N","Y")</f>
        <v>#DIV/0!</v>
      </c>
      <c r="T65" s="76" t="e">
        <f>IF(N65&lt;'FINAL EXAM'!$D$114,"N","Y")</f>
        <v>#DIV/0!</v>
      </c>
      <c r="U65" s="76" t="e">
        <f>IF(O65&lt;'FINAL EXAM'!$D$114,"N","Y")</f>
        <v>#REF!</v>
      </c>
    </row>
    <row r="66" spans="1:21" s="73" customFormat="1" x14ac:dyDescent="0.25">
      <c r="A66" s="39">
        <v>57</v>
      </c>
      <c r="B66" s="39" t="str">
        <f>'FINAL EXAM'!B66</f>
        <v>NAGARAJ</v>
      </c>
      <c r="C66" s="39" t="str">
        <f>'FINAL EXAM'!C66</f>
        <v>1SG15EE057</v>
      </c>
      <c r="D66" s="49">
        <f>SUMIF('FINAL EXAM'!$D$8:$H$8,$D$9,'FINAL EXAM'!D66:H66)</f>
        <v>52</v>
      </c>
      <c r="E66" s="49">
        <f>SUMIF('FINAL EXAM'!$D$8:$H$8,$E$9,'FINAL EXAM'!D66:H66)</f>
        <v>52</v>
      </c>
      <c r="F66" s="49">
        <f>SUMIF('FINAL EXAM'!$D$8:$H$8,$F$9,'FINAL EXAM'!D66:H66)</f>
        <v>52</v>
      </c>
      <c r="G66" s="49">
        <f>SUMIF('FINAL EXAM'!$D$8:$H$8,$G$9,'FINAL EXAM'!D66:H66)</f>
        <v>104</v>
      </c>
      <c r="H66" s="49">
        <f>SUMIF('FINAL EXAM'!$D$8:$H$8,$H$9,'FINAL EXAM'!D66:H66)</f>
        <v>0</v>
      </c>
      <c r="I66" s="49">
        <f>SUMIF('FINAL EXAM'!$D$8:$H$8,$I$9,'FINAL EXAM'!D66:H66)</f>
        <v>0</v>
      </c>
      <c r="J66" s="71" t="e">
        <f t="shared" si="1"/>
        <v>#DIV/0!</v>
      </c>
      <c r="K66" s="75" t="e">
        <f t="shared" si="2"/>
        <v>#DIV/0!</v>
      </c>
      <c r="L66" s="75" t="e">
        <f t="shared" si="3"/>
        <v>#DIV/0!</v>
      </c>
      <c r="M66" s="75" t="e">
        <f t="shared" si="4"/>
        <v>#DIV/0!</v>
      </c>
      <c r="N66" s="75" t="e">
        <f t="shared" si="5"/>
        <v>#DIV/0!</v>
      </c>
      <c r="O66" s="75" t="e">
        <f t="shared" si="6"/>
        <v>#REF!</v>
      </c>
      <c r="P66" s="76" t="e">
        <f>IF(J66&lt;'FINAL EXAM'!$D$114,"N","Y")</f>
        <v>#DIV/0!</v>
      </c>
      <c r="Q66" s="76" t="e">
        <f>IF(K66&lt;'FINAL EXAM'!$D$114,"N","Y")</f>
        <v>#DIV/0!</v>
      </c>
      <c r="R66" s="76" t="e">
        <f>IF(L66&lt;'FINAL EXAM'!$D$114,"N","Y")</f>
        <v>#DIV/0!</v>
      </c>
      <c r="S66" s="76" t="e">
        <f>IF(M66&lt;'FINAL EXAM'!$D$114,"N","Y")</f>
        <v>#DIV/0!</v>
      </c>
      <c r="T66" s="76" t="e">
        <f>IF(N66&lt;'FINAL EXAM'!$D$114,"N","Y")</f>
        <v>#DIV/0!</v>
      </c>
      <c r="U66" s="76" t="e">
        <f>IF(O66&lt;'FINAL EXAM'!$D$114,"N","Y")</f>
        <v>#REF!</v>
      </c>
    </row>
    <row r="67" spans="1:21" s="73" customFormat="1" x14ac:dyDescent="0.25">
      <c r="A67" s="39">
        <v>58</v>
      </c>
      <c r="B67" s="39" t="str">
        <f>'FINAL EXAM'!B67</f>
        <v>NAVYA.S.R</v>
      </c>
      <c r="C67" s="39" t="str">
        <f>'FINAL EXAM'!C67</f>
        <v>1SG15EE058</v>
      </c>
      <c r="D67" s="49">
        <f>SUMIF('FINAL EXAM'!$D$8:$H$8,$D$9,'FINAL EXAM'!D67:H67)</f>
        <v>52</v>
      </c>
      <c r="E67" s="49">
        <f>SUMIF('FINAL EXAM'!$D$8:$H$8,$E$9,'FINAL EXAM'!D67:H67)</f>
        <v>52</v>
      </c>
      <c r="F67" s="49">
        <f>SUMIF('FINAL EXAM'!$D$8:$H$8,$F$9,'FINAL EXAM'!D67:H67)</f>
        <v>52</v>
      </c>
      <c r="G67" s="49">
        <f>SUMIF('FINAL EXAM'!$D$8:$H$8,$G$9,'FINAL EXAM'!D67:H67)</f>
        <v>104</v>
      </c>
      <c r="H67" s="49">
        <f>SUMIF('FINAL EXAM'!$D$8:$H$8,$H$9,'FINAL EXAM'!D67:H67)</f>
        <v>0</v>
      </c>
      <c r="I67" s="49">
        <f>SUMIF('FINAL EXAM'!$D$8:$H$8,$I$9,'FINAL EXAM'!D67:H67)</f>
        <v>0</v>
      </c>
      <c r="J67" s="71" t="e">
        <f t="shared" si="1"/>
        <v>#DIV/0!</v>
      </c>
      <c r="K67" s="75" t="e">
        <f t="shared" si="2"/>
        <v>#DIV/0!</v>
      </c>
      <c r="L67" s="75" t="e">
        <f t="shared" si="3"/>
        <v>#DIV/0!</v>
      </c>
      <c r="M67" s="75" t="e">
        <f t="shared" si="4"/>
        <v>#DIV/0!</v>
      </c>
      <c r="N67" s="75" t="e">
        <f t="shared" si="5"/>
        <v>#DIV/0!</v>
      </c>
      <c r="O67" s="75" t="e">
        <f t="shared" si="6"/>
        <v>#REF!</v>
      </c>
      <c r="P67" s="76" t="e">
        <f>IF(J67&lt;'FINAL EXAM'!$D$114,"N","Y")</f>
        <v>#DIV/0!</v>
      </c>
      <c r="Q67" s="76" t="e">
        <f>IF(K67&lt;'FINAL EXAM'!$D$114,"N","Y")</f>
        <v>#DIV/0!</v>
      </c>
      <c r="R67" s="76" t="e">
        <f>IF(L67&lt;'FINAL EXAM'!$D$114,"N","Y")</f>
        <v>#DIV/0!</v>
      </c>
      <c r="S67" s="76" t="e">
        <f>IF(M67&lt;'FINAL EXAM'!$D$114,"N","Y")</f>
        <v>#DIV/0!</v>
      </c>
      <c r="T67" s="76" t="e">
        <f>IF(N67&lt;'FINAL EXAM'!$D$114,"N","Y")</f>
        <v>#DIV/0!</v>
      </c>
      <c r="U67" s="76" t="e">
        <f>IF(O67&lt;'FINAL EXAM'!$D$114,"N","Y")</f>
        <v>#REF!</v>
      </c>
    </row>
    <row r="68" spans="1:21" s="73" customFormat="1" x14ac:dyDescent="0.25">
      <c r="A68" s="39">
        <v>59</v>
      </c>
      <c r="B68" s="39" t="str">
        <f>'FINAL EXAM'!B68</f>
        <v>NETHRA.R</v>
      </c>
      <c r="C68" s="39" t="str">
        <f>'FINAL EXAM'!C68</f>
        <v>1SG15EE059</v>
      </c>
      <c r="D68" s="49">
        <f>SUMIF('FINAL EXAM'!$D$8:$H$8,$D$9,'FINAL EXAM'!D68:H68)</f>
        <v>30</v>
      </c>
      <c r="E68" s="49">
        <f>SUMIF('FINAL EXAM'!$D$8:$H$8,$E$9,'FINAL EXAM'!D68:H68)</f>
        <v>30</v>
      </c>
      <c r="F68" s="49">
        <f>SUMIF('FINAL EXAM'!$D$8:$H$8,$F$9,'FINAL EXAM'!D68:H68)</f>
        <v>30</v>
      </c>
      <c r="G68" s="49">
        <f>SUMIF('FINAL EXAM'!$D$8:$H$8,$G$9,'FINAL EXAM'!D68:H68)</f>
        <v>60</v>
      </c>
      <c r="H68" s="49">
        <f>SUMIF('FINAL EXAM'!$D$8:$H$8,$H$9,'FINAL EXAM'!D68:H68)</f>
        <v>0</v>
      </c>
      <c r="I68" s="49">
        <f>SUMIF('FINAL EXAM'!$D$8:$H$8,$I$9,'FINAL EXAM'!D68:H68)</f>
        <v>0</v>
      </c>
      <c r="J68" s="71" t="e">
        <f t="shared" si="1"/>
        <v>#DIV/0!</v>
      </c>
      <c r="K68" s="75" t="e">
        <f t="shared" si="2"/>
        <v>#DIV/0!</v>
      </c>
      <c r="L68" s="75" t="e">
        <f t="shared" si="3"/>
        <v>#DIV/0!</v>
      </c>
      <c r="M68" s="75" t="e">
        <f t="shared" si="4"/>
        <v>#DIV/0!</v>
      </c>
      <c r="N68" s="75" t="e">
        <f t="shared" si="5"/>
        <v>#DIV/0!</v>
      </c>
      <c r="O68" s="75" t="e">
        <f t="shared" si="6"/>
        <v>#REF!</v>
      </c>
      <c r="P68" s="76" t="e">
        <f>IF(J68&lt;'FINAL EXAM'!$D$114,"N","Y")</f>
        <v>#DIV/0!</v>
      </c>
      <c r="Q68" s="76" t="e">
        <f>IF(K68&lt;'FINAL EXAM'!$D$114,"N","Y")</f>
        <v>#DIV/0!</v>
      </c>
      <c r="R68" s="76" t="e">
        <f>IF(L68&lt;'FINAL EXAM'!$D$114,"N","Y")</f>
        <v>#DIV/0!</v>
      </c>
      <c r="S68" s="76" t="e">
        <f>IF(M68&lt;'FINAL EXAM'!$D$114,"N","Y")</f>
        <v>#DIV/0!</v>
      </c>
      <c r="T68" s="76" t="e">
        <f>IF(N68&lt;'FINAL EXAM'!$D$114,"N","Y")</f>
        <v>#DIV/0!</v>
      </c>
      <c r="U68" s="76" t="e">
        <f>IF(O68&lt;'FINAL EXAM'!$D$114,"N","Y")</f>
        <v>#REF!</v>
      </c>
    </row>
    <row r="69" spans="1:21" s="73" customFormat="1" x14ac:dyDescent="0.25">
      <c r="A69" s="39">
        <v>60</v>
      </c>
      <c r="B69" s="39" t="str">
        <f>'FINAL EXAM'!B69</f>
        <v>NITHYA.J</v>
      </c>
      <c r="C69" s="39" t="str">
        <f>'FINAL EXAM'!C69</f>
        <v>1SG15EE060</v>
      </c>
      <c r="D69" s="49">
        <f>SUMIF('FINAL EXAM'!$D$8:$H$8,$D$9,'FINAL EXAM'!D69:H69)</f>
        <v>52</v>
      </c>
      <c r="E69" s="49">
        <f>SUMIF('FINAL EXAM'!$D$8:$H$8,$E$9,'FINAL EXAM'!D69:H69)</f>
        <v>52</v>
      </c>
      <c r="F69" s="49">
        <f>SUMIF('FINAL EXAM'!$D$8:$H$8,$F$9,'FINAL EXAM'!D69:H69)</f>
        <v>52</v>
      </c>
      <c r="G69" s="49">
        <f>SUMIF('FINAL EXAM'!$D$8:$H$8,$G$9,'FINAL EXAM'!D69:H69)</f>
        <v>104</v>
      </c>
      <c r="H69" s="49">
        <f>SUMIF('FINAL EXAM'!$D$8:$H$8,$H$9,'FINAL EXAM'!D69:H69)</f>
        <v>0</v>
      </c>
      <c r="I69" s="49">
        <f>SUMIF('FINAL EXAM'!$D$8:$H$8,$I$9,'FINAL EXAM'!D69:H69)</f>
        <v>0</v>
      </c>
      <c r="J69" s="71" t="e">
        <f t="shared" si="1"/>
        <v>#DIV/0!</v>
      </c>
      <c r="K69" s="75" t="e">
        <f t="shared" si="2"/>
        <v>#DIV/0!</v>
      </c>
      <c r="L69" s="75" t="e">
        <f t="shared" si="3"/>
        <v>#DIV/0!</v>
      </c>
      <c r="M69" s="75" t="e">
        <f t="shared" si="4"/>
        <v>#DIV/0!</v>
      </c>
      <c r="N69" s="75" t="e">
        <f t="shared" si="5"/>
        <v>#DIV/0!</v>
      </c>
      <c r="O69" s="75" t="e">
        <f t="shared" si="6"/>
        <v>#REF!</v>
      </c>
      <c r="P69" s="76" t="e">
        <f>IF(J69&lt;'FINAL EXAM'!$D$114,"N","Y")</f>
        <v>#DIV/0!</v>
      </c>
      <c r="Q69" s="76" t="e">
        <f>IF(K69&lt;'FINAL EXAM'!$D$114,"N","Y")</f>
        <v>#DIV/0!</v>
      </c>
      <c r="R69" s="76" t="e">
        <f>IF(L69&lt;'FINAL EXAM'!$D$114,"N","Y")</f>
        <v>#DIV/0!</v>
      </c>
      <c r="S69" s="76" t="e">
        <f>IF(M69&lt;'FINAL EXAM'!$D$114,"N","Y")</f>
        <v>#DIV/0!</v>
      </c>
      <c r="T69" s="76" t="e">
        <f>IF(N69&lt;'FINAL EXAM'!$D$114,"N","Y")</f>
        <v>#DIV/0!</v>
      </c>
      <c r="U69" s="76" t="e">
        <f>IF(O69&lt;'FINAL EXAM'!$D$114,"N","Y")</f>
        <v>#REF!</v>
      </c>
    </row>
    <row r="70" spans="1:21" s="73" customFormat="1" x14ac:dyDescent="0.25">
      <c r="A70" s="39">
        <v>61</v>
      </c>
      <c r="B70" s="39" t="str">
        <f>'FINAL EXAM'!B70</f>
        <v>PAWAN KUMAR.D</v>
      </c>
      <c r="C70" s="39" t="str">
        <f>'FINAL EXAM'!C70</f>
        <v>1SG15EE061</v>
      </c>
      <c r="D70" s="49">
        <f>SUMIF('FINAL EXAM'!$D$8:$H$8,$D$9,'FINAL EXAM'!D70:H70)</f>
        <v>60</v>
      </c>
      <c r="E70" s="49">
        <f>SUMIF('FINAL EXAM'!$D$8:$H$8,$E$9,'FINAL EXAM'!D70:H70)</f>
        <v>60</v>
      </c>
      <c r="F70" s="49">
        <f>SUMIF('FINAL EXAM'!$D$8:$H$8,$F$9,'FINAL EXAM'!D70:H70)</f>
        <v>60</v>
      </c>
      <c r="G70" s="49">
        <f>SUMIF('FINAL EXAM'!$D$8:$H$8,$G$9,'FINAL EXAM'!D70:H70)</f>
        <v>120</v>
      </c>
      <c r="H70" s="49">
        <f>SUMIF('FINAL EXAM'!$D$8:$H$8,$H$9,'FINAL EXAM'!D70:H70)</f>
        <v>0</v>
      </c>
      <c r="I70" s="49">
        <f>SUMIF('FINAL EXAM'!$D$8:$H$8,$I$9,'FINAL EXAM'!D70:H70)</f>
        <v>0</v>
      </c>
      <c r="J70" s="71" t="e">
        <f t="shared" si="1"/>
        <v>#DIV/0!</v>
      </c>
      <c r="K70" s="75" t="e">
        <f t="shared" si="2"/>
        <v>#DIV/0!</v>
      </c>
      <c r="L70" s="75" t="e">
        <f t="shared" si="3"/>
        <v>#DIV/0!</v>
      </c>
      <c r="M70" s="75" t="e">
        <f t="shared" si="4"/>
        <v>#DIV/0!</v>
      </c>
      <c r="N70" s="75" t="e">
        <f t="shared" si="5"/>
        <v>#DIV/0!</v>
      </c>
      <c r="O70" s="75" t="e">
        <f t="shared" si="6"/>
        <v>#REF!</v>
      </c>
      <c r="P70" s="76" t="e">
        <f>IF(J70&lt;'FINAL EXAM'!$D$114,"N","Y")</f>
        <v>#DIV/0!</v>
      </c>
      <c r="Q70" s="76" t="e">
        <f>IF(K70&lt;'FINAL EXAM'!$D$114,"N","Y")</f>
        <v>#DIV/0!</v>
      </c>
      <c r="R70" s="76" t="e">
        <f>IF(L70&lt;'FINAL EXAM'!$D$114,"N","Y")</f>
        <v>#DIV/0!</v>
      </c>
      <c r="S70" s="76" t="e">
        <f>IF(M70&lt;'FINAL EXAM'!$D$114,"N","Y")</f>
        <v>#DIV/0!</v>
      </c>
      <c r="T70" s="76" t="e">
        <f>IF(N70&lt;'FINAL EXAM'!$D$114,"N","Y")</f>
        <v>#DIV/0!</v>
      </c>
      <c r="U70" s="76" t="e">
        <f>IF(O70&lt;'FINAL EXAM'!$D$114,"N","Y")</f>
        <v>#REF!</v>
      </c>
    </row>
    <row r="71" spans="1:21" s="73" customFormat="1" x14ac:dyDescent="0.25">
      <c r="A71" s="39">
        <v>62</v>
      </c>
      <c r="B71" s="39" t="str">
        <f>'FINAL EXAM'!B71</f>
        <v>PRAJWAL.S.R</v>
      </c>
      <c r="C71" s="39" t="str">
        <f>'FINAL EXAM'!C71</f>
        <v>1SG15EE062</v>
      </c>
      <c r="D71" s="49">
        <f>SUMIF('FINAL EXAM'!$D$8:$H$8,$D$9,'FINAL EXAM'!D71:H71)</f>
        <v>30</v>
      </c>
      <c r="E71" s="49">
        <f>SUMIF('FINAL EXAM'!$D$8:$H$8,$E$9,'FINAL EXAM'!D71:H71)</f>
        <v>30</v>
      </c>
      <c r="F71" s="49">
        <f>SUMIF('FINAL EXAM'!$D$8:$H$8,$F$9,'FINAL EXAM'!D71:H71)</f>
        <v>30</v>
      </c>
      <c r="G71" s="49">
        <f>SUMIF('FINAL EXAM'!$D$8:$H$8,$G$9,'FINAL EXAM'!D71:H71)</f>
        <v>60</v>
      </c>
      <c r="H71" s="49">
        <f>SUMIF('FINAL EXAM'!$D$8:$H$8,$H$9,'FINAL EXAM'!D71:H71)</f>
        <v>0</v>
      </c>
      <c r="I71" s="49">
        <f>SUMIF('FINAL EXAM'!$D$8:$H$8,$I$9,'FINAL EXAM'!D71:H71)</f>
        <v>0</v>
      </c>
      <c r="J71" s="71" t="e">
        <f t="shared" si="1"/>
        <v>#DIV/0!</v>
      </c>
      <c r="K71" s="75" t="e">
        <f t="shared" si="2"/>
        <v>#DIV/0!</v>
      </c>
      <c r="L71" s="75" t="e">
        <f t="shared" si="3"/>
        <v>#DIV/0!</v>
      </c>
      <c r="M71" s="75" t="e">
        <f t="shared" si="4"/>
        <v>#DIV/0!</v>
      </c>
      <c r="N71" s="75" t="e">
        <f t="shared" si="5"/>
        <v>#DIV/0!</v>
      </c>
      <c r="O71" s="75" t="e">
        <f t="shared" si="6"/>
        <v>#REF!</v>
      </c>
      <c r="P71" s="76" t="e">
        <f>IF(J71&lt;'FINAL EXAM'!$D$114,"N","Y")</f>
        <v>#DIV/0!</v>
      </c>
      <c r="Q71" s="76" t="e">
        <f>IF(K71&lt;'FINAL EXAM'!$D$114,"N","Y")</f>
        <v>#DIV/0!</v>
      </c>
      <c r="R71" s="76" t="e">
        <f>IF(L71&lt;'FINAL EXAM'!$D$114,"N","Y")</f>
        <v>#DIV/0!</v>
      </c>
      <c r="S71" s="76" t="e">
        <f>IF(M71&lt;'FINAL EXAM'!$D$114,"N","Y")</f>
        <v>#DIV/0!</v>
      </c>
      <c r="T71" s="76" t="e">
        <f>IF(N71&lt;'FINAL EXAM'!$D$114,"N","Y")</f>
        <v>#DIV/0!</v>
      </c>
      <c r="U71" s="76" t="e">
        <f>IF(O71&lt;'FINAL EXAM'!$D$114,"N","Y")</f>
        <v>#REF!</v>
      </c>
    </row>
    <row r="72" spans="1:21" s="73" customFormat="1" x14ac:dyDescent="0.25">
      <c r="A72" s="39">
        <v>63</v>
      </c>
      <c r="B72" s="39" t="str">
        <f>'FINAL EXAM'!B72</f>
        <v>PRANJAL LAHIRI</v>
      </c>
      <c r="C72" s="39" t="str">
        <f>'FINAL EXAM'!C72</f>
        <v>1SG15EE063</v>
      </c>
      <c r="D72" s="49">
        <f>SUMIF('FINAL EXAM'!$D$8:$H$8,$D$9,'FINAL EXAM'!D72:H72)</f>
        <v>36</v>
      </c>
      <c r="E72" s="49">
        <f>SUMIF('FINAL EXAM'!$D$8:$H$8,$E$9,'FINAL EXAM'!D72:H72)</f>
        <v>36</v>
      </c>
      <c r="F72" s="49">
        <f>SUMIF('FINAL EXAM'!$D$8:$H$8,$F$9,'FINAL EXAM'!D72:H72)</f>
        <v>36</v>
      </c>
      <c r="G72" s="49">
        <f>SUMIF('FINAL EXAM'!$D$8:$H$8,$G$9,'FINAL EXAM'!D72:H72)</f>
        <v>72</v>
      </c>
      <c r="H72" s="49">
        <f>SUMIF('FINAL EXAM'!$D$8:$H$8,$H$9,'FINAL EXAM'!D72:H72)</f>
        <v>0</v>
      </c>
      <c r="I72" s="49">
        <f>SUMIF('FINAL EXAM'!$D$8:$H$8,$I$9,'FINAL EXAM'!D72:H72)</f>
        <v>0</v>
      </c>
      <c r="J72" s="71" t="e">
        <f t="shared" si="1"/>
        <v>#DIV/0!</v>
      </c>
      <c r="K72" s="75" t="e">
        <f t="shared" si="2"/>
        <v>#DIV/0!</v>
      </c>
      <c r="L72" s="75" t="e">
        <f t="shared" si="3"/>
        <v>#DIV/0!</v>
      </c>
      <c r="M72" s="75" t="e">
        <f t="shared" si="4"/>
        <v>#DIV/0!</v>
      </c>
      <c r="N72" s="75" t="e">
        <f t="shared" si="5"/>
        <v>#DIV/0!</v>
      </c>
      <c r="O72" s="75" t="e">
        <f t="shared" si="6"/>
        <v>#REF!</v>
      </c>
      <c r="P72" s="76" t="e">
        <f>IF(J72&lt;'FINAL EXAM'!$D$114,"N","Y")</f>
        <v>#DIV/0!</v>
      </c>
      <c r="Q72" s="76" t="e">
        <f>IF(K72&lt;'FINAL EXAM'!$D$114,"N","Y")</f>
        <v>#DIV/0!</v>
      </c>
      <c r="R72" s="76" t="e">
        <f>IF(L72&lt;'FINAL EXAM'!$D$114,"N","Y")</f>
        <v>#DIV/0!</v>
      </c>
      <c r="S72" s="76" t="e">
        <f>IF(M72&lt;'FINAL EXAM'!$D$114,"N","Y")</f>
        <v>#DIV/0!</v>
      </c>
      <c r="T72" s="76" t="e">
        <f>IF(N72&lt;'FINAL EXAM'!$D$114,"N","Y")</f>
        <v>#DIV/0!</v>
      </c>
      <c r="U72" s="76" t="e">
        <f>IF(O72&lt;'FINAL EXAM'!$D$114,"N","Y")</f>
        <v>#REF!</v>
      </c>
    </row>
    <row r="73" spans="1:21" s="73" customFormat="1" x14ac:dyDescent="0.25">
      <c r="A73" s="39">
        <v>64</v>
      </c>
      <c r="B73" s="39" t="str">
        <f>'FINAL EXAM'!B73</f>
        <v>PRARTHANA A PADMANABH</v>
      </c>
      <c r="C73" s="39" t="str">
        <f>'FINAL EXAM'!C73</f>
        <v>1SG15EE064</v>
      </c>
      <c r="D73" s="49">
        <f>SUMIF('FINAL EXAM'!$D$8:$H$8,$D$9,'FINAL EXAM'!D73:H73)</f>
        <v>44</v>
      </c>
      <c r="E73" s="49">
        <f>SUMIF('FINAL EXAM'!$D$8:$H$8,$E$9,'FINAL EXAM'!D73:H73)</f>
        <v>44</v>
      </c>
      <c r="F73" s="49">
        <f>SUMIF('FINAL EXAM'!$D$8:$H$8,$F$9,'FINAL EXAM'!D73:H73)</f>
        <v>44</v>
      </c>
      <c r="G73" s="49">
        <f>SUMIF('FINAL EXAM'!$D$8:$H$8,$G$9,'FINAL EXAM'!D73:H73)</f>
        <v>88</v>
      </c>
      <c r="H73" s="49">
        <f>SUMIF('FINAL EXAM'!$D$8:$H$8,$H$9,'FINAL EXAM'!D73:H73)</f>
        <v>0</v>
      </c>
      <c r="I73" s="49">
        <f>SUMIF('FINAL EXAM'!$D$8:$H$8,$I$9,'FINAL EXAM'!D73:H73)</f>
        <v>0</v>
      </c>
      <c r="J73" s="71" t="e">
        <f t="shared" si="1"/>
        <v>#DIV/0!</v>
      </c>
      <c r="K73" s="75" t="e">
        <f t="shared" si="2"/>
        <v>#DIV/0!</v>
      </c>
      <c r="L73" s="75" t="e">
        <f t="shared" si="3"/>
        <v>#DIV/0!</v>
      </c>
      <c r="M73" s="75" t="e">
        <f t="shared" si="4"/>
        <v>#DIV/0!</v>
      </c>
      <c r="N73" s="75" t="e">
        <f t="shared" si="5"/>
        <v>#DIV/0!</v>
      </c>
      <c r="O73" s="75" t="e">
        <f t="shared" si="6"/>
        <v>#REF!</v>
      </c>
      <c r="P73" s="76" t="e">
        <f>IF(J73&lt;'FINAL EXAM'!$D$114,"N","Y")</f>
        <v>#DIV/0!</v>
      </c>
      <c r="Q73" s="76" t="e">
        <f>IF(K73&lt;'FINAL EXAM'!$D$114,"N","Y")</f>
        <v>#DIV/0!</v>
      </c>
      <c r="R73" s="76" t="e">
        <f>IF(L73&lt;'FINAL EXAM'!$D$114,"N","Y")</f>
        <v>#DIV/0!</v>
      </c>
      <c r="S73" s="76" t="e">
        <f>IF(M73&lt;'FINAL EXAM'!$D$114,"N","Y")</f>
        <v>#DIV/0!</v>
      </c>
      <c r="T73" s="76" t="e">
        <f>IF(N73&lt;'FINAL EXAM'!$D$114,"N","Y")</f>
        <v>#DIV/0!</v>
      </c>
      <c r="U73" s="76" t="e">
        <f>IF(O73&lt;'FINAL EXAM'!$D$114,"N","Y")</f>
        <v>#REF!</v>
      </c>
    </row>
    <row r="74" spans="1:21" s="73" customFormat="1" x14ac:dyDescent="0.25">
      <c r="A74" s="39">
        <v>65</v>
      </c>
      <c r="B74" s="39" t="str">
        <f>'FINAL EXAM'!B74</f>
        <v>PRASHANT KUMAR</v>
      </c>
      <c r="C74" s="39" t="str">
        <f>'FINAL EXAM'!C74</f>
        <v>1SG15EE065</v>
      </c>
      <c r="D74" s="49">
        <f>SUMIF('FINAL EXAM'!$D$8:$H$8,$D$9,'FINAL EXAM'!D74:H74)</f>
        <v>60</v>
      </c>
      <c r="E74" s="49">
        <f>SUMIF('FINAL EXAM'!$D$8:$H$8,$E$9,'FINAL EXAM'!D74:H74)</f>
        <v>60</v>
      </c>
      <c r="F74" s="49">
        <f>SUMIF('FINAL EXAM'!$D$8:$H$8,$F$9,'FINAL EXAM'!D74:H74)</f>
        <v>60</v>
      </c>
      <c r="G74" s="49">
        <f>SUMIF('FINAL EXAM'!$D$8:$H$8,$G$9,'FINAL EXAM'!D74:H74)</f>
        <v>120</v>
      </c>
      <c r="H74" s="49">
        <f>SUMIF('FINAL EXAM'!$D$8:$H$8,$H$9,'FINAL EXAM'!D74:H74)</f>
        <v>0</v>
      </c>
      <c r="I74" s="49">
        <f>SUMIF('FINAL EXAM'!$D$8:$H$8,$I$9,'FINAL EXAM'!D74:H74)</f>
        <v>0</v>
      </c>
      <c r="J74" s="71" t="e">
        <f t="shared" si="1"/>
        <v>#DIV/0!</v>
      </c>
      <c r="K74" s="75" t="e">
        <f t="shared" si="2"/>
        <v>#DIV/0!</v>
      </c>
      <c r="L74" s="75" t="e">
        <f t="shared" si="3"/>
        <v>#DIV/0!</v>
      </c>
      <c r="M74" s="75" t="e">
        <f t="shared" si="4"/>
        <v>#DIV/0!</v>
      </c>
      <c r="N74" s="75" t="e">
        <f t="shared" si="5"/>
        <v>#DIV/0!</v>
      </c>
      <c r="O74" s="75" t="e">
        <f t="shared" si="6"/>
        <v>#REF!</v>
      </c>
      <c r="P74" s="76" t="e">
        <f>IF(J74&lt;'FINAL EXAM'!$D$114,"N","Y")</f>
        <v>#DIV/0!</v>
      </c>
      <c r="Q74" s="76" t="e">
        <f>IF(K74&lt;'FINAL EXAM'!$D$114,"N","Y")</f>
        <v>#DIV/0!</v>
      </c>
      <c r="R74" s="76" t="e">
        <f>IF(L74&lt;'FINAL EXAM'!$D$114,"N","Y")</f>
        <v>#DIV/0!</v>
      </c>
      <c r="S74" s="76" t="e">
        <f>IF(M74&lt;'FINAL EXAM'!$D$114,"N","Y")</f>
        <v>#DIV/0!</v>
      </c>
      <c r="T74" s="76" t="e">
        <f>IF(N74&lt;'FINAL EXAM'!$D$114,"N","Y")</f>
        <v>#DIV/0!</v>
      </c>
      <c r="U74" s="76" t="e">
        <f>IF(O74&lt;'FINAL EXAM'!$D$114,"N","Y")</f>
        <v>#REF!</v>
      </c>
    </row>
    <row r="75" spans="1:21" s="73" customFormat="1" x14ac:dyDescent="0.25">
      <c r="A75" s="39">
        <v>66</v>
      </c>
      <c r="B75" s="39" t="str">
        <f>'FINAL EXAM'!B75</f>
        <v>PRASHANTH ARDHYA.H.C</v>
      </c>
      <c r="C75" s="39" t="str">
        <f>'FINAL EXAM'!C75</f>
        <v>1SG15EE066</v>
      </c>
      <c r="D75" s="49">
        <f>SUMIF('FINAL EXAM'!$D$8:$H$8,$D$9,'FINAL EXAM'!D75:H75)</f>
        <v>36</v>
      </c>
      <c r="E75" s="49">
        <f>SUMIF('FINAL EXAM'!$D$8:$H$8,$E$9,'FINAL EXAM'!D75:H75)</f>
        <v>36</v>
      </c>
      <c r="F75" s="49">
        <f>SUMIF('FINAL EXAM'!$D$8:$H$8,$F$9,'FINAL EXAM'!D75:H75)</f>
        <v>36</v>
      </c>
      <c r="G75" s="49">
        <f>SUMIF('FINAL EXAM'!$D$8:$H$8,$G$9,'FINAL EXAM'!D75:H75)</f>
        <v>72</v>
      </c>
      <c r="H75" s="49">
        <f>SUMIF('FINAL EXAM'!$D$8:$H$8,$H$9,'FINAL EXAM'!D75:H75)</f>
        <v>0</v>
      </c>
      <c r="I75" s="49">
        <f>SUMIF('FINAL EXAM'!$D$8:$H$8,$I$9,'FINAL EXAM'!D75:H75)</f>
        <v>0</v>
      </c>
      <c r="J75" s="71" t="e">
        <f t="shared" ref="J75:J129" si="7">D75*100/$J$8</f>
        <v>#DIV/0!</v>
      </c>
      <c r="K75" s="75" t="e">
        <f t="shared" ref="K75:K129" si="8">E75*100/$K$8</f>
        <v>#DIV/0!</v>
      </c>
      <c r="L75" s="75" t="e">
        <f t="shared" ref="L75:L129" si="9">F75*100/$L$8</f>
        <v>#DIV/0!</v>
      </c>
      <c r="M75" s="75" t="e">
        <f t="shared" ref="M75:M129" si="10">G75*100/$M$8</f>
        <v>#DIV/0!</v>
      </c>
      <c r="N75" s="75" t="e">
        <f t="shared" ref="N75:N129" si="11">H75*100/$N$8</f>
        <v>#DIV/0!</v>
      </c>
      <c r="O75" s="75" t="e">
        <f t="shared" ref="O75:O129" si="12">I75*100/$O$8</f>
        <v>#REF!</v>
      </c>
      <c r="P75" s="76" t="e">
        <f>IF(J75&lt;'FINAL EXAM'!$D$114,"N","Y")</f>
        <v>#DIV/0!</v>
      </c>
      <c r="Q75" s="76" t="e">
        <f>IF(K75&lt;'FINAL EXAM'!$D$114,"N","Y")</f>
        <v>#DIV/0!</v>
      </c>
      <c r="R75" s="76" t="e">
        <f>IF(L75&lt;'FINAL EXAM'!$D$114,"N","Y")</f>
        <v>#DIV/0!</v>
      </c>
      <c r="S75" s="76" t="e">
        <f>IF(M75&lt;'FINAL EXAM'!$D$114,"N","Y")</f>
        <v>#DIV/0!</v>
      </c>
      <c r="T75" s="76" t="e">
        <f>IF(N75&lt;'FINAL EXAM'!$D$114,"N","Y")</f>
        <v>#DIV/0!</v>
      </c>
      <c r="U75" s="76" t="e">
        <f>IF(O75&lt;'FINAL EXAM'!$D$114,"N","Y")</f>
        <v>#REF!</v>
      </c>
    </row>
    <row r="76" spans="1:21" s="73" customFormat="1" x14ac:dyDescent="0.25">
      <c r="A76" s="39">
        <v>67</v>
      </c>
      <c r="B76" s="39" t="str">
        <f>'FINAL EXAM'!B76</f>
        <v>PRIYA.J.SHANKAR</v>
      </c>
      <c r="C76" s="39" t="str">
        <f>'FINAL EXAM'!C76</f>
        <v>1SG15EE067</v>
      </c>
      <c r="D76" s="49">
        <f>SUMIF('FINAL EXAM'!$D$8:$H$8,$D$9,'FINAL EXAM'!D76:H76)</f>
        <v>52</v>
      </c>
      <c r="E76" s="49">
        <f>SUMIF('FINAL EXAM'!$D$8:$H$8,$E$9,'FINAL EXAM'!D76:H76)</f>
        <v>52</v>
      </c>
      <c r="F76" s="49">
        <f>SUMIF('FINAL EXAM'!$D$8:$H$8,$F$9,'FINAL EXAM'!D76:H76)</f>
        <v>52</v>
      </c>
      <c r="G76" s="49">
        <f>SUMIF('FINAL EXAM'!$D$8:$H$8,$G$9,'FINAL EXAM'!D76:H76)</f>
        <v>104</v>
      </c>
      <c r="H76" s="49">
        <f>SUMIF('FINAL EXAM'!$D$8:$H$8,$H$9,'FINAL EXAM'!D76:H76)</f>
        <v>0</v>
      </c>
      <c r="I76" s="49">
        <f>SUMIF('FINAL EXAM'!$D$8:$H$8,$I$9,'FINAL EXAM'!D76:H76)</f>
        <v>0</v>
      </c>
      <c r="J76" s="71" t="e">
        <f t="shared" si="7"/>
        <v>#DIV/0!</v>
      </c>
      <c r="K76" s="75" t="e">
        <f t="shared" si="8"/>
        <v>#DIV/0!</v>
      </c>
      <c r="L76" s="75" t="e">
        <f t="shared" si="9"/>
        <v>#DIV/0!</v>
      </c>
      <c r="M76" s="75" t="e">
        <f t="shared" si="10"/>
        <v>#DIV/0!</v>
      </c>
      <c r="N76" s="75" t="e">
        <f t="shared" si="11"/>
        <v>#DIV/0!</v>
      </c>
      <c r="O76" s="75" t="e">
        <f t="shared" si="12"/>
        <v>#REF!</v>
      </c>
      <c r="P76" s="76" t="e">
        <f>IF(J76&lt;'FINAL EXAM'!$D$114,"N","Y")</f>
        <v>#DIV/0!</v>
      </c>
      <c r="Q76" s="76" t="e">
        <f>IF(K76&lt;'FINAL EXAM'!$D$114,"N","Y")</f>
        <v>#DIV/0!</v>
      </c>
      <c r="R76" s="76" t="e">
        <f>IF(L76&lt;'FINAL EXAM'!$D$114,"N","Y")</f>
        <v>#DIV/0!</v>
      </c>
      <c r="S76" s="76" t="e">
        <f>IF(M76&lt;'FINAL EXAM'!$D$114,"N","Y")</f>
        <v>#DIV/0!</v>
      </c>
      <c r="T76" s="76" t="e">
        <f>IF(N76&lt;'FINAL EXAM'!$D$114,"N","Y")</f>
        <v>#DIV/0!</v>
      </c>
      <c r="U76" s="76" t="e">
        <f>IF(O76&lt;'FINAL EXAM'!$D$114,"N","Y")</f>
        <v>#REF!</v>
      </c>
    </row>
    <row r="77" spans="1:21" s="73" customFormat="1" x14ac:dyDescent="0.25">
      <c r="A77" s="39">
        <v>68</v>
      </c>
      <c r="B77" s="39" t="str">
        <f>'FINAL EXAM'!B77</f>
        <v>ABHISHEK.R</v>
      </c>
      <c r="C77" s="39" t="str">
        <f>'FINAL EXAM'!C77</f>
        <v>1SG15EE068</v>
      </c>
      <c r="D77" s="49">
        <f>SUMIF('FINAL EXAM'!$D$8:$H$8,$D$9,'FINAL EXAM'!D77:H77)</f>
        <v>24</v>
      </c>
      <c r="E77" s="49">
        <f>SUMIF('FINAL EXAM'!$D$8:$H$8,$E$9,'FINAL EXAM'!D77:H77)</f>
        <v>24</v>
      </c>
      <c r="F77" s="49">
        <f>SUMIF('FINAL EXAM'!$D$8:$H$8,$F$9,'FINAL EXAM'!D77:H77)</f>
        <v>24</v>
      </c>
      <c r="G77" s="49">
        <f>SUMIF('FINAL EXAM'!$D$8:$H$8,$G$9,'FINAL EXAM'!D77:H77)</f>
        <v>48</v>
      </c>
      <c r="H77" s="49">
        <f>SUMIF('FINAL EXAM'!$D$8:$H$8,$H$9,'FINAL EXAM'!D77:H77)</f>
        <v>0</v>
      </c>
      <c r="I77" s="49">
        <f>SUMIF('FINAL EXAM'!$D$8:$H$8,$I$9,'FINAL EXAM'!D77:H77)</f>
        <v>0</v>
      </c>
      <c r="J77" s="71" t="e">
        <f t="shared" si="7"/>
        <v>#DIV/0!</v>
      </c>
      <c r="K77" s="75" t="e">
        <f t="shared" si="8"/>
        <v>#DIV/0!</v>
      </c>
      <c r="L77" s="75" t="e">
        <f t="shared" si="9"/>
        <v>#DIV/0!</v>
      </c>
      <c r="M77" s="75" t="e">
        <f t="shared" si="10"/>
        <v>#DIV/0!</v>
      </c>
      <c r="N77" s="75" t="e">
        <f t="shared" si="11"/>
        <v>#DIV/0!</v>
      </c>
      <c r="O77" s="75" t="e">
        <f t="shared" si="12"/>
        <v>#REF!</v>
      </c>
      <c r="P77" s="76" t="e">
        <f>IF(J77&lt;'FINAL EXAM'!$D$114,"N","Y")</f>
        <v>#DIV/0!</v>
      </c>
      <c r="Q77" s="76" t="e">
        <f>IF(K77&lt;'FINAL EXAM'!$D$114,"N","Y")</f>
        <v>#DIV/0!</v>
      </c>
      <c r="R77" s="76" t="e">
        <f>IF(L77&lt;'FINAL EXAM'!$D$114,"N","Y")</f>
        <v>#DIV/0!</v>
      </c>
      <c r="S77" s="76" t="e">
        <f>IF(M77&lt;'FINAL EXAM'!$D$114,"N","Y")</f>
        <v>#DIV/0!</v>
      </c>
      <c r="T77" s="76" t="e">
        <f>IF(N77&lt;'FINAL EXAM'!$D$114,"N","Y")</f>
        <v>#DIV/0!</v>
      </c>
      <c r="U77" s="76" t="e">
        <f>IF(O77&lt;'FINAL EXAM'!$D$114,"N","Y")</f>
        <v>#REF!</v>
      </c>
    </row>
    <row r="78" spans="1:21" s="73" customFormat="1" x14ac:dyDescent="0.25">
      <c r="A78" s="39">
        <v>69</v>
      </c>
      <c r="B78" s="39" t="str">
        <f>'FINAL EXAM'!B78</f>
        <v>RACHANA.M</v>
      </c>
      <c r="C78" s="39" t="str">
        <f>'FINAL EXAM'!C78</f>
        <v>1SG15EE069</v>
      </c>
      <c r="D78" s="49">
        <f>SUMIF('FINAL EXAM'!$D$8:$H$8,$D$9,'FINAL EXAM'!D78:H78)</f>
        <v>52</v>
      </c>
      <c r="E78" s="49">
        <f>SUMIF('FINAL EXAM'!$D$8:$H$8,$E$9,'FINAL EXAM'!D78:H78)</f>
        <v>52</v>
      </c>
      <c r="F78" s="49">
        <f>SUMIF('FINAL EXAM'!$D$8:$H$8,$F$9,'FINAL EXAM'!D78:H78)</f>
        <v>52</v>
      </c>
      <c r="G78" s="49">
        <f>SUMIF('FINAL EXAM'!$D$8:$H$8,$G$9,'FINAL EXAM'!D78:H78)</f>
        <v>104</v>
      </c>
      <c r="H78" s="49">
        <f>SUMIF('FINAL EXAM'!$D$8:$H$8,$H$9,'FINAL EXAM'!D78:H78)</f>
        <v>0</v>
      </c>
      <c r="I78" s="49">
        <f>SUMIF('FINAL EXAM'!$D$8:$H$8,$I$9,'FINAL EXAM'!D78:H78)</f>
        <v>0</v>
      </c>
      <c r="J78" s="71" t="e">
        <f t="shared" si="7"/>
        <v>#DIV/0!</v>
      </c>
      <c r="K78" s="75" t="e">
        <f t="shared" si="8"/>
        <v>#DIV/0!</v>
      </c>
      <c r="L78" s="75" t="e">
        <f t="shared" si="9"/>
        <v>#DIV/0!</v>
      </c>
      <c r="M78" s="75" t="e">
        <f t="shared" si="10"/>
        <v>#DIV/0!</v>
      </c>
      <c r="N78" s="75" t="e">
        <f t="shared" si="11"/>
        <v>#DIV/0!</v>
      </c>
      <c r="O78" s="75" t="e">
        <f t="shared" si="12"/>
        <v>#REF!</v>
      </c>
      <c r="P78" s="76" t="e">
        <f>IF(J78&lt;'FINAL EXAM'!$D$114,"N","Y")</f>
        <v>#DIV/0!</v>
      </c>
      <c r="Q78" s="76" t="e">
        <f>IF(K78&lt;'FINAL EXAM'!$D$114,"N","Y")</f>
        <v>#DIV/0!</v>
      </c>
      <c r="R78" s="76" t="e">
        <f>IF(L78&lt;'FINAL EXAM'!$D$114,"N","Y")</f>
        <v>#DIV/0!</v>
      </c>
      <c r="S78" s="76" t="e">
        <f>IF(M78&lt;'FINAL EXAM'!$D$114,"N","Y")</f>
        <v>#DIV/0!</v>
      </c>
      <c r="T78" s="76" t="e">
        <f>IF(N78&lt;'FINAL EXAM'!$D$114,"N","Y")</f>
        <v>#DIV/0!</v>
      </c>
      <c r="U78" s="76" t="e">
        <f>IF(O78&lt;'FINAL EXAM'!$D$114,"N","Y")</f>
        <v>#REF!</v>
      </c>
    </row>
    <row r="79" spans="1:21" s="73" customFormat="1" x14ac:dyDescent="0.25">
      <c r="A79" s="39">
        <v>70</v>
      </c>
      <c r="B79" s="39" t="str">
        <f>'FINAL EXAM'!B79</f>
        <v>RAGHAVENDRA.M</v>
      </c>
      <c r="C79" s="39" t="str">
        <f>'FINAL EXAM'!C79</f>
        <v>1SG15EE070</v>
      </c>
      <c r="D79" s="49">
        <f>SUMIF('FINAL EXAM'!$D$8:$H$8,$D$9,'FINAL EXAM'!D79:H79)</f>
        <v>44</v>
      </c>
      <c r="E79" s="49">
        <f>SUMIF('FINAL EXAM'!$D$8:$H$8,$E$9,'FINAL EXAM'!D79:H79)</f>
        <v>44</v>
      </c>
      <c r="F79" s="49">
        <f>SUMIF('FINAL EXAM'!$D$8:$H$8,$F$9,'FINAL EXAM'!D79:H79)</f>
        <v>44</v>
      </c>
      <c r="G79" s="49">
        <f>SUMIF('FINAL EXAM'!$D$8:$H$8,$G$9,'FINAL EXAM'!D79:H79)</f>
        <v>88</v>
      </c>
      <c r="H79" s="49">
        <f>SUMIF('FINAL EXAM'!$D$8:$H$8,$H$9,'FINAL EXAM'!D79:H79)</f>
        <v>0</v>
      </c>
      <c r="I79" s="49">
        <f>SUMIF('FINAL EXAM'!$D$8:$H$8,$I$9,'FINAL EXAM'!D79:H79)</f>
        <v>0</v>
      </c>
      <c r="J79" s="71" t="e">
        <f t="shared" si="7"/>
        <v>#DIV/0!</v>
      </c>
      <c r="K79" s="75" t="e">
        <f t="shared" si="8"/>
        <v>#DIV/0!</v>
      </c>
      <c r="L79" s="75" t="e">
        <f t="shared" si="9"/>
        <v>#DIV/0!</v>
      </c>
      <c r="M79" s="75" t="e">
        <f t="shared" si="10"/>
        <v>#DIV/0!</v>
      </c>
      <c r="N79" s="75" t="e">
        <f t="shared" si="11"/>
        <v>#DIV/0!</v>
      </c>
      <c r="O79" s="75" t="e">
        <f t="shared" si="12"/>
        <v>#REF!</v>
      </c>
      <c r="P79" s="76" t="e">
        <f>IF(J79&lt;'FINAL EXAM'!$D$114,"N","Y")</f>
        <v>#DIV/0!</v>
      </c>
      <c r="Q79" s="76" t="e">
        <f>IF(K79&lt;'FINAL EXAM'!$D$114,"N","Y")</f>
        <v>#DIV/0!</v>
      </c>
      <c r="R79" s="76" t="e">
        <f>IF(L79&lt;'FINAL EXAM'!$D$114,"N","Y")</f>
        <v>#DIV/0!</v>
      </c>
      <c r="S79" s="76" t="e">
        <f>IF(M79&lt;'FINAL EXAM'!$D$114,"N","Y")</f>
        <v>#DIV/0!</v>
      </c>
      <c r="T79" s="76" t="e">
        <f>IF(N79&lt;'FINAL EXAM'!$D$114,"N","Y")</f>
        <v>#DIV/0!</v>
      </c>
      <c r="U79" s="76" t="e">
        <f>IF(O79&lt;'FINAL EXAM'!$D$114,"N","Y")</f>
        <v>#REF!</v>
      </c>
    </row>
    <row r="80" spans="1:21" s="73" customFormat="1" x14ac:dyDescent="0.25">
      <c r="A80" s="39">
        <v>71</v>
      </c>
      <c r="B80" s="39" t="str">
        <f>'FINAL EXAM'!B80</f>
        <v>RAGHAVENDRA.S</v>
      </c>
      <c r="C80" s="39" t="str">
        <f>'FINAL EXAM'!C80</f>
        <v>1SG15EE071</v>
      </c>
      <c r="D80" s="49">
        <f>SUMIF('FINAL EXAM'!$D$8:$H$8,$D$9,'FINAL EXAM'!D80:H80)</f>
        <v>52</v>
      </c>
      <c r="E80" s="49">
        <f>SUMIF('FINAL EXAM'!$D$8:$H$8,$E$9,'FINAL EXAM'!D80:H80)</f>
        <v>52</v>
      </c>
      <c r="F80" s="49">
        <f>SUMIF('FINAL EXAM'!$D$8:$H$8,$F$9,'FINAL EXAM'!D80:H80)</f>
        <v>52</v>
      </c>
      <c r="G80" s="49">
        <f>SUMIF('FINAL EXAM'!$D$8:$H$8,$G$9,'FINAL EXAM'!D80:H80)</f>
        <v>104</v>
      </c>
      <c r="H80" s="49">
        <f>SUMIF('FINAL EXAM'!$D$8:$H$8,$H$9,'FINAL EXAM'!D80:H80)</f>
        <v>0</v>
      </c>
      <c r="I80" s="49">
        <f>SUMIF('FINAL EXAM'!$D$8:$H$8,$I$9,'FINAL EXAM'!D80:H80)</f>
        <v>0</v>
      </c>
      <c r="J80" s="71" t="e">
        <f t="shared" si="7"/>
        <v>#DIV/0!</v>
      </c>
      <c r="K80" s="75" t="e">
        <f t="shared" si="8"/>
        <v>#DIV/0!</v>
      </c>
      <c r="L80" s="75" t="e">
        <f t="shared" si="9"/>
        <v>#DIV/0!</v>
      </c>
      <c r="M80" s="75" t="e">
        <f t="shared" si="10"/>
        <v>#DIV/0!</v>
      </c>
      <c r="N80" s="75" t="e">
        <f t="shared" si="11"/>
        <v>#DIV/0!</v>
      </c>
      <c r="O80" s="75" t="e">
        <f t="shared" si="12"/>
        <v>#REF!</v>
      </c>
      <c r="P80" s="76" t="e">
        <f>IF(J80&lt;'FINAL EXAM'!$D$114,"N","Y")</f>
        <v>#DIV/0!</v>
      </c>
      <c r="Q80" s="76" t="e">
        <f>IF(K80&lt;'FINAL EXAM'!$D$114,"N","Y")</f>
        <v>#DIV/0!</v>
      </c>
      <c r="R80" s="76" t="e">
        <f>IF(L80&lt;'FINAL EXAM'!$D$114,"N","Y")</f>
        <v>#DIV/0!</v>
      </c>
      <c r="S80" s="76" t="e">
        <f>IF(M80&lt;'FINAL EXAM'!$D$114,"N","Y")</f>
        <v>#DIV/0!</v>
      </c>
      <c r="T80" s="76" t="e">
        <f>IF(N80&lt;'FINAL EXAM'!$D$114,"N","Y")</f>
        <v>#DIV/0!</v>
      </c>
      <c r="U80" s="76" t="e">
        <f>IF(O80&lt;'FINAL EXAM'!$D$114,"N","Y")</f>
        <v>#REF!</v>
      </c>
    </row>
    <row r="81" spans="1:21" s="73" customFormat="1" x14ac:dyDescent="0.25">
      <c r="A81" s="39">
        <v>72</v>
      </c>
      <c r="B81" s="39" t="str">
        <f>'FINAL EXAM'!B81</f>
        <v>RAGI JAYA</v>
      </c>
      <c r="C81" s="39" t="str">
        <f>'FINAL EXAM'!C81</f>
        <v>1SG15EE072</v>
      </c>
      <c r="D81" s="49">
        <f>SUMIF('FINAL EXAM'!$D$8:$H$8,$D$9,'FINAL EXAM'!D81:H81)</f>
        <v>44</v>
      </c>
      <c r="E81" s="49">
        <f>SUMIF('FINAL EXAM'!$D$8:$H$8,$E$9,'FINAL EXAM'!D81:H81)</f>
        <v>44</v>
      </c>
      <c r="F81" s="49">
        <f>SUMIF('FINAL EXAM'!$D$8:$H$8,$F$9,'FINAL EXAM'!D81:H81)</f>
        <v>44</v>
      </c>
      <c r="G81" s="49">
        <f>SUMIF('FINAL EXAM'!$D$8:$H$8,$G$9,'FINAL EXAM'!D81:H81)</f>
        <v>88</v>
      </c>
      <c r="H81" s="49">
        <f>SUMIF('FINAL EXAM'!$D$8:$H$8,$H$9,'FINAL EXAM'!D81:H81)</f>
        <v>0</v>
      </c>
      <c r="I81" s="49">
        <f>SUMIF('FINAL EXAM'!$D$8:$H$8,$I$9,'FINAL EXAM'!D81:H81)</f>
        <v>0</v>
      </c>
      <c r="J81" s="71" t="e">
        <f t="shared" si="7"/>
        <v>#DIV/0!</v>
      </c>
      <c r="K81" s="75" t="e">
        <f t="shared" si="8"/>
        <v>#DIV/0!</v>
      </c>
      <c r="L81" s="75" t="e">
        <f t="shared" si="9"/>
        <v>#DIV/0!</v>
      </c>
      <c r="M81" s="75" t="e">
        <f t="shared" si="10"/>
        <v>#DIV/0!</v>
      </c>
      <c r="N81" s="75" t="e">
        <f t="shared" si="11"/>
        <v>#DIV/0!</v>
      </c>
      <c r="O81" s="75" t="e">
        <f t="shared" si="12"/>
        <v>#REF!</v>
      </c>
      <c r="P81" s="76" t="e">
        <f>IF(J81&lt;'FINAL EXAM'!$D$114,"N","Y")</f>
        <v>#DIV/0!</v>
      </c>
      <c r="Q81" s="76" t="e">
        <f>IF(K81&lt;'FINAL EXAM'!$D$114,"N","Y")</f>
        <v>#DIV/0!</v>
      </c>
      <c r="R81" s="76" t="e">
        <f>IF(L81&lt;'FINAL EXAM'!$D$114,"N","Y")</f>
        <v>#DIV/0!</v>
      </c>
      <c r="S81" s="76" t="e">
        <f>IF(M81&lt;'FINAL EXAM'!$D$114,"N","Y")</f>
        <v>#DIV/0!</v>
      </c>
      <c r="T81" s="76" t="e">
        <f>IF(N81&lt;'FINAL EXAM'!$D$114,"N","Y")</f>
        <v>#DIV/0!</v>
      </c>
      <c r="U81" s="76" t="e">
        <f>IF(O81&lt;'FINAL EXAM'!$D$114,"N","Y")</f>
        <v>#REF!</v>
      </c>
    </row>
    <row r="82" spans="1:21" s="73" customFormat="1" x14ac:dyDescent="0.25">
      <c r="A82" s="39">
        <v>73</v>
      </c>
      <c r="B82" s="39" t="str">
        <f>'FINAL EXAM'!B82</f>
        <v>RAMACHANDRA</v>
      </c>
      <c r="C82" s="39" t="str">
        <f>'FINAL EXAM'!C82</f>
        <v>1SG15EE073</v>
      </c>
      <c r="D82" s="49">
        <f>SUMIF('FINAL EXAM'!$D$8:$H$8,$D$9,'FINAL EXAM'!D82:H82)</f>
        <v>30</v>
      </c>
      <c r="E82" s="49">
        <f>SUMIF('FINAL EXAM'!$D$8:$H$8,$E$9,'FINAL EXAM'!D82:H82)</f>
        <v>30</v>
      </c>
      <c r="F82" s="49">
        <f>SUMIF('FINAL EXAM'!$D$8:$H$8,$F$9,'FINAL EXAM'!D82:H82)</f>
        <v>30</v>
      </c>
      <c r="G82" s="49">
        <f>SUMIF('FINAL EXAM'!$D$8:$H$8,$G$9,'FINAL EXAM'!D82:H82)</f>
        <v>60</v>
      </c>
      <c r="H82" s="49">
        <f>SUMIF('FINAL EXAM'!$D$8:$H$8,$H$9,'FINAL EXAM'!D82:H82)</f>
        <v>0</v>
      </c>
      <c r="I82" s="49">
        <f>SUMIF('FINAL EXAM'!$D$8:$H$8,$I$9,'FINAL EXAM'!D82:H82)</f>
        <v>0</v>
      </c>
      <c r="J82" s="71" t="e">
        <f t="shared" si="7"/>
        <v>#DIV/0!</v>
      </c>
      <c r="K82" s="75" t="e">
        <f t="shared" si="8"/>
        <v>#DIV/0!</v>
      </c>
      <c r="L82" s="75" t="e">
        <f t="shared" si="9"/>
        <v>#DIV/0!</v>
      </c>
      <c r="M82" s="75" t="e">
        <f t="shared" si="10"/>
        <v>#DIV/0!</v>
      </c>
      <c r="N82" s="75" t="e">
        <f t="shared" si="11"/>
        <v>#DIV/0!</v>
      </c>
      <c r="O82" s="75" t="e">
        <f t="shared" si="12"/>
        <v>#REF!</v>
      </c>
      <c r="P82" s="76" t="e">
        <f>IF(J82&lt;'FINAL EXAM'!$D$114,"N","Y")</f>
        <v>#DIV/0!</v>
      </c>
      <c r="Q82" s="76" t="e">
        <f>IF(K82&lt;'FINAL EXAM'!$D$114,"N","Y")</f>
        <v>#DIV/0!</v>
      </c>
      <c r="R82" s="76" t="e">
        <f>IF(L82&lt;'FINAL EXAM'!$D$114,"N","Y")</f>
        <v>#DIV/0!</v>
      </c>
      <c r="S82" s="76" t="e">
        <f>IF(M82&lt;'FINAL EXAM'!$D$114,"N","Y")</f>
        <v>#DIV/0!</v>
      </c>
      <c r="T82" s="76" t="e">
        <f>IF(N82&lt;'FINAL EXAM'!$D$114,"N","Y")</f>
        <v>#DIV/0!</v>
      </c>
      <c r="U82" s="76" t="e">
        <f>IF(O82&lt;'FINAL EXAM'!$D$114,"N","Y")</f>
        <v>#REF!</v>
      </c>
    </row>
    <row r="83" spans="1:21" s="73" customFormat="1" x14ac:dyDescent="0.25">
      <c r="A83" s="39">
        <v>74</v>
      </c>
      <c r="B83" s="39" t="str">
        <f>'FINAL EXAM'!B83</f>
        <v>RAMYA.P</v>
      </c>
      <c r="C83" s="39" t="str">
        <f>'FINAL EXAM'!C83</f>
        <v>1SG15EE074</v>
      </c>
      <c r="D83" s="49">
        <f>SUMIF('FINAL EXAM'!$D$8:$H$8,$D$9,'FINAL EXAM'!D83:H83)</f>
        <v>52</v>
      </c>
      <c r="E83" s="49">
        <f>SUMIF('FINAL EXAM'!$D$8:$H$8,$E$9,'FINAL EXAM'!D83:H83)</f>
        <v>52</v>
      </c>
      <c r="F83" s="49">
        <f>SUMIF('FINAL EXAM'!$D$8:$H$8,$F$9,'FINAL EXAM'!D83:H83)</f>
        <v>52</v>
      </c>
      <c r="G83" s="49">
        <f>SUMIF('FINAL EXAM'!$D$8:$H$8,$G$9,'FINAL EXAM'!D83:H83)</f>
        <v>104</v>
      </c>
      <c r="H83" s="49">
        <f>SUMIF('FINAL EXAM'!$D$8:$H$8,$H$9,'FINAL EXAM'!D83:H83)</f>
        <v>0</v>
      </c>
      <c r="I83" s="49">
        <f>SUMIF('FINAL EXAM'!$D$8:$H$8,$I$9,'FINAL EXAM'!D83:H83)</f>
        <v>0</v>
      </c>
      <c r="J83" s="71" t="e">
        <f t="shared" si="7"/>
        <v>#DIV/0!</v>
      </c>
      <c r="K83" s="75" t="e">
        <f t="shared" si="8"/>
        <v>#DIV/0!</v>
      </c>
      <c r="L83" s="75" t="e">
        <f t="shared" si="9"/>
        <v>#DIV/0!</v>
      </c>
      <c r="M83" s="75" t="e">
        <f t="shared" si="10"/>
        <v>#DIV/0!</v>
      </c>
      <c r="N83" s="75" t="e">
        <f t="shared" si="11"/>
        <v>#DIV/0!</v>
      </c>
      <c r="O83" s="75" t="e">
        <f t="shared" si="12"/>
        <v>#REF!</v>
      </c>
      <c r="P83" s="76" t="e">
        <f>IF(J83&lt;'FINAL EXAM'!$D$114,"N","Y")</f>
        <v>#DIV/0!</v>
      </c>
      <c r="Q83" s="76" t="e">
        <f>IF(K83&lt;'FINAL EXAM'!$D$114,"N","Y")</f>
        <v>#DIV/0!</v>
      </c>
      <c r="R83" s="76" t="e">
        <f>IF(L83&lt;'FINAL EXAM'!$D$114,"N","Y")</f>
        <v>#DIV/0!</v>
      </c>
      <c r="S83" s="76" t="e">
        <f>IF(M83&lt;'FINAL EXAM'!$D$114,"N","Y")</f>
        <v>#DIV/0!</v>
      </c>
      <c r="T83" s="76" t="e">
        <f>IF(N83&lt;'FINAL EXAM'!$D$114,"N","Y")</f>
        <v>#DIV/0!</v>
      </c>
      <c r="U83" s="76" t="e">
        <f>IF(O83&lt;'FINAL EXAM'!$D$114,"N","Y")</f>
        <v>#REF!</v>
      </c>
    </row>
    <row r="84" spans="1:21" s="73" customFormat="1" x14ac:dyDescent="0.25">
      <c r="A84" s="39">
        <v>75</v>
      </c>
      <c r="B84" s="39" t="str">
        <f>'FINAL EXAM'!B84</f>
        <v>RAVEESH VENKATESH SHET</v>
      </c>
      <c r="C84" s="39" t="str">
        <f>'FINAL EXAM'!C84</f>
        <v>1SG15EE075</v>
      </c>
      <c r="D84" s="49">
        <f>SUMIF('FINAL EXAM'!$D$8:$H$8,$D$9,'FINAL EXAM'!D84:H84)</f>
        <v>44</v>
      </c>
      <c r="E84" s="49">
        <f>SUMIF('FINAL EXAM'!$D$8:$H$8,$E$9,'FINAL EXAM'!D84:H84)</f>
        <v>44</v>
      </c>
      <c r="F84" s="49">
        <f>SUMIF('FINAL EXAM'!$D$8:$H$8,$F$9,'FINAL EXAM'!D84:H84)</f>
        <v>44</v>
      </c>
      <c r="G84" s="49">
        <f>SUMIF('FINAL EXAM'!$D$8:$H$8,$G$9,'FINAL EXAM'!D84:H84)</f>
        <v>88</v>
      </c>
      <c r="H84" s="49">
        <f>SUMIF('FINAL EXAM'!$D$8:$H$8,$H$9,'FINAL EXAM'!D84:H84)</f>
        <v>0</v>
      </c>
      <c r="I84" s="49">
        <f>SUMIF('FINAL EXAM'!$D$8:$H$8,$I$9,'FINAL EXAM'!D84:H84)</f>
        <v>0</v>
      </c>
      <c r="J84" s="71" t="e">
        <f t="shared" si="7"/>
        <v>#DIV/0!</v>
      </c>
      <c r="K84" s="75" t="e">
        <f t="shared" si="8"/>
        <v>#DIV/0!</v>
      </c>
      <c r="L84" s="75" t="e">
        <f t="shared" si="9"/>
        <v>#DIV/0!</v>
      </c>
      <c r="M84" s="75" t="e">
        <f t="shared" si="10"/>
        <v>#DIV/0!</v>
      </c>
      <c r="N84" s="75" t="e">
        <f t="shared" si="11"/>
        <v>#DIV/0!</v>
      </c>
      <c r="O84" s="75" t="e">
        <f t="shared" si="12"/>
        <v>#REF!</v>
      </c>
      <c r="P84" s="76" t="e">
        <f>IF(J84&lt;'FINAL EXAM'!$D$114,"N","Y")</f>
        <v>#DIV/0!</v>
      </c>
      <c r="Q84" s="76" t="e">
        <f>IF(K84&lt;'FINAL EXAM'!$D$114,"N","Y")</f>
        <v>#DIV/0!</v>
      </c>
      <c r="R84" s="76" t="e">
        <f>IF(L84&lt;'FINAL EXAM'!$D$114,"N","Y")</f>
        <v>#DIV/0!</v>
      </c>
      <c r="S84" s="76" t="e">
        <f>IF(M84&lt;'FINAL EXAM'!$D$114,"N","Y")</f>
        <v>#DIV/0!</v>
      </c>
      <c r="T84" s="76" t="e">
        <f>IF(N84&lt;'FINAL EXAM'!$D$114,"N","Y")</f>
        <v>#DIV/0!</v>
      </c>
      <c r="U84" s="76" t="e">
        <f>IF(O84&lt;'FINAL EXAM'!$D$114,"N","Y")</f>
        <v>#REF!</v>
      </c>
    </row>
    <row r="85" spans="1:21" s="73" customFormat="1" x14ac:dyDescent="0.25">
      <c r="A85" s="39">
        <v>76</v>
      </c>
      <c r="B85" s="39" t="str">
        <f>'FINAL EXAM'!B85</f>
        <v>RAVI PRAKASH.H</v>
      </c>
      <c r="C85" s="39" t="str">
        <f>'FINAL EXAM'!C85</f>
        <v>1SG15EE076</v>
      </c>
      <c r="D85" s="49">
        <f>SUMIF('FINAL EXAM'!$D$8:$H$8,$D$9,'FINAL EXAM'!D85:H85)</f>
        <v>60</v>
      </c>
      <c r="E85" s="49">
        <f>SUMIF('FINAL EXAM'!$D$8:$H$8,$E$9,'FINAL EXAM'!D85:H85)</f>
        <v>60</v>
      </c>
      <c r="F85" s="49">
        <f>SUMIF('FINAL EXAM'!$D$8:$H$8,$F$9,'FINAL EXAM'!D85:H85)</f>
        <v>60</v>
      </c>
      <c r="G85" s="49">
        <f>SUMIF('FINAL EXAM'!$D$8:$H$8,$G$9,'FINAL EXAM'!D85:H85)</f>
        <v>120</v>
      </c>
      <c r="H85" s="49">
        <f>SUMIF('FINAL EXAM'!$D$8:$H$8,$H$9,'FINAL EXAM'!D85:H85)</f>
        <v>0</v>
      </c>
      <c r="I85" s="49">
        <f>SUMIF('FINAL EXAM'!$D$8:$H$8,$I$9,'FINAL EXAM'!D85:H85)</f>
        <v>0</v>
      </c>
      <c r="J85" s="71" t="e">
        <f t="shared" si="7"/>
        <v>#DIV/0!</v>
      </c>
      <c r="K85" s="75" t="e">
        <f t="shared" si="8"/>
        <v>#DIV/0!</v>
      </c>
      <c r="L85" s="75" t="e">
        <f t="shared" si="9"/>
        <v>#DIV/0!</v>
      </c>
      <c r="M85" s="75" t="e">
        <f t="shared" si="10"/>
        <v>#DIV/0!</v>
      </c>
      <c r="N85" s="75" t="e">
        <f t="shared" si="11"/>
        <v>#DIV/0!</v>
      </c>
      <c r="O85" s="75" t="e">
        <f t="shared" si="12"/>
        <v>#REF!</v>
      </c>
      <c r="P85" s="76" t="e">
        <f>IF(J85&lt;'FINAL EXAM'!$D$114,"N","Y")</f>
        <v>#DIV/0!</v>
      </c>
      <c r="Q85" s="76" t="e">
        <f>IF(K85&lt;'FINAL EXAM'!$D$114,"N","Y")</f>
        <v>#DIV/0!</v>
      </c>
      <c r="R85" s="76" t="e">
        <f>IF(L85&lt;'FINAL EXAM'!$D$114,"N","Y")</f>
        <v>#DIV/0!</v>
      </c>
      <c r="S85" s="76" t="e">
        <f>IF(M85&lt;'FINAL EXAM'!$D$114,"N","Y")</f>
        <v>#DIV/0!</v>
      </c>
      <c r="T85" s="76" t="e">
        <f>IF(N85&lt;'FINAL EXAM'!$D$114,"N","Y")</f>
        <v>#DIV/0!</v>
      </c>
      <c r="U85" s="76" t="e">
        <f>IF(O85&lt;'FINAL EXAM'!$D$114,"N","Y")</f>
        <v>#REF!</v>
      </c>
    </row>
    <row r="86" spans="1:21" s="73" customFormat="1" x14ac:dyDescent="0.25">
      <c r="A86" s="39">
        <v>77</v>
      </c>
      <c r="B86" s="39" t="str">
        <f>'FINAL EXAM'!B86</f>
        <v>ROHITH.R</v>
      </c>
      <c r="C86" s="39" t="str">
        <f>'FINAL EXAM'!C86</f>
        <v>1SG15EE077</v>
      </c>
      <c r="D86" s="49">
        <f>SUMIF('FINAL EXAM'!$D$8:$H$8,$D$9,'FINAL EXAM'!D86:H86)</f>
        <v>44</v>
      </c>
      <c r="E86" s="49">
        <f>SUMIF('FINAL EXAM'!$D$8:$H$8,$E$9,'FINAL EXAM'!D86:H86)</f>
        <v>44</v>
      </c>
      <c r="F86" s="49">
        <f>SUMIF('FINAL EXAM'!$D$8:$H$8,$F$9,'FINAL EXAM'!D86:H86)</f>
        <v>44</v>
      </c>
      <c r="G86" s="49">
        <f>SUMIF('FINAL EXAM'!$D$8:$H$8,$G$9,'FINAL EXAM'!D86:H86)</f>
        <v>88</v>
      </c>
      <c r="H86" s="49">
        <f>SUMIF('FINAL EXAM'!$D$8:$H$8,$H$9,'FINAL EXAM'!D86:H86)</f>
        <v>0</v>
      </c>
      <c r="I86" s="49">
        <f>SUMIF('FINAL EXAM'!$D$8:$H$8,$I$9,'FINAL EXAM'!D86:H86)</f>
        <v>0</v>
      </c>
      <c r="J86" s="71" t="e">
        <f t="shared" si="7"/>
        <v>#DIV/0!</v>
      </c>
      <c r="K86" s="75" t="e">
        <f t="shared" si="8"/>
        <v>#DIV/0!</v>
      </c>
      <c r="L86" s="75" t="e">
        <f t="shared" si="9"/>
        <v>#DIV/0!</v>
      </c>
      <c r="M86" s="75" t="e">
        <f t="shared" si="10"/>
        <v>#DIV/0!</v>
      </c>
      <c r="N86" s="75" t="e">
        <f t="shared" si="11"/>
        <v>#DIV/0!</v>
      </c>
      <c r="O86" s="75" t="e">
        <f t="shared" si="12"/>
        <v>#REF!</v>
      </c>
      <c r="P86" s="76" t="e">
        <f>IF(J86&lt;'FINAL EXAM'!$D$114,"N","Y")</f>
        <v>#DIV/0!</v>
      </c>
      <c r="Q86" s="76" t="e">
        <f>IF(K86&lt;'FINAL EXAM'!$D$114,"N","Y")</f>
        <v>#DIV/0!</v>
      </c>
      <c r="R86" s="76" t="e">
        <f>IF(L86&lt;'FINAL EXAM'!$D$114,"N","Y")</f>
        <v>#DIV/0!</v>
      </c>
      <c r="S86" s="76" t="e">
        <f>IF(M86&lt;'FINAL EXAM'!$D$114,"N","Y")</f>
        <v>#DIV/0!</v>
      </c>
      <c r="T86" s="76" t="e">
        <f>IF(N86&lt;'FINAL EXAM'!$D$114,"N","Y")</f>
        <v>#DIV/0!</v>
      </c>
      <c r="U86" s="76" t="e">
        <f>IF(O86&lt;'FINAL EXAM'!$D$114,"N","Y")</f>
        <v>#REF!</v>
      </c>
    </row>
    <row r="87" spans="1:21" s="73" customFormat="1" x14ac:dyDescent="0.25">
      <c r="A87" s="39">
        <v>78</v>
      </c>
      <c r="B87" s="39" t="str">
        <f>'FINAL EXAM'!B87</f>
        <v>S.DARSHAN</v>
      </c>
      <c r="C87" s="39" t="str">
        <f>'FINAL EXAM'!C87</f>
        <v>1SG15EE078</v>
      </c>
      <c r="D87" s="49">
        <f>SUMIF('FINAL EXAM'!$D$8:$H$8,$D$9,'FINAL EXAM'!D87:H87)</f>
        <v>30</v>
      </c>
      <c r="E87" s="49">
        <f>SUMIF('FINAL EXAM'!$D$8:$H$8,$E$9,'FINAL EXAM'!D87:H87)</f>
        <v>30</v>
      </c>
      <c r="F87" s="49">
        <f>SUMIF('FINAL EXAM'!$D$8:$H$8,$F$9,'FINAL EXAM'!D87:H87)</f>
        <v>30</v>
      </c>
      <c r="G87" s="49">
        <f>SUMIF('FINAL EXAM'!$D$8:$H$8,$G$9,'FINAL EXAM'!D87:H87)</f>
        <v>60</v>
      </c>
      <c r="H87" s="49">
        <f>SUMIF('FINAL EXAM'!$D$8:$H$8,$H$9,'FINAL EXAM'!D87:H87)</f>
        <v>0</v>
      </c>
      <c r="I87" s="49">
        <f>SUMIF('FINAL EXAM'!$D$8:$H$8,$I$9,'FINAL EXAM'!D87:H87)</f>
        <v>0</v>
      </c>
      <c r="J87" s="71" t="e">
        <f t="shared" si="7"/>
        <v>#DIV/0!</v>
      </c>
      <c r="K87" s="75" t="e">
        <f t="shared" si="8"/>
        <v>#DIV/0!</v>
      </c>
      <c r="L87" s="75" t="e">
        <f t="shared" si="9"/>
        <v>#DIV/0!</v>
      </c>
      <c r="M87" s="75" t="e">
        <f t="shared" si="10"/>
        <v>#DIV/0!</v>
      </c>
      <c r="N87" s="75" t="e">
        <f t="shared" si="11"/>
        <v>#DIV/0!</v>
      </c>
      <c r="O87" s="75" t="e">
        <f t="shared" si="12"/>
        <v>#REF!</v>
      </c>
      <c r="P87" s="76" t="e">
        <f>IF(J87&lt;'FINAL EXAM'!$D$114,"N","Y")</f>
        <v>#DIV/0!</v>
      </c>
      <c r="Q87" s="76" t="e">
        <f>IF(K87&lt;'FINAL EXAM'!$D$114,"N","Y")</f>
        <v>#DIV/0!</v>
      </c>
      <c r="R87" s="76" t="e">
        <f>IF(L87&lt;'FINAL EXAM'!$D$114,"N","Y")</f>
        <v>#DIV/0!</v>
      </c>
      <c r="S87" s="76" t="e">
        <f>IF(M87&lt;'FINAL EXAM'!$D$114,"N","Y")</f>
        <v>#DIV/0!</v>
      </c>
      <c r="T87" s="76" t="e">
        <f>IF(N87&lt;'FINAL EXAM'!$D$114,"N","Y")</f>
        <v>#DIV/0!</v>
      </c>
      <c r="U87" s="76" t="e">
        <f>IF(O87&lt;'FINAL EXAM'!$D$114,"N","Y")</f>
        <v>#REF!</v>
      </c>
    </row>
    <row r="88" spans="1:21" s="73" customFormat="1" x14ac:dyDescent="0.25">
      <c r="A88" s="39">
        <v>79</v>
      </c>
      <c r="B88" s="39" t="str">
        <f>'FINAL EXAM'!B88</f>
        <v>SACHIN.Y</v>
      </c>
      <c r="C88" s="39" t="str">
        <f>'FINAL EXAM'!C88</f>
        <v>1SG15EE079</v>
      </c>
      <c r="D88" s="49">
        <f>SUMIF('FINAL EXAM'!$D$8:$H$8,$D$9,'FINAL EXAM'!D88:H88)</f>
        <v>30</v>
      </c>
      <c r="E88" s="49">
        <f>SUMIF('FINAL EXAM'!$D$8:$H$8,$E$9,'FINAL EXAM'!D88:H88)</f>
        <v>30</v>
      </c>
      <c r="F88" s="49">
        <f>SUMIF('FINAL EXAM'!$D$8:$H$8,$F$9,'FINAL EXAM'!D88:H88)</f>
        <v>30</v>
      </c>
      <c r="G88" s="49">
        <f>SUMIF('FINAL EXAM'!$D$8:$H$8,$G$9,'FINAL EXAM'!D88:H88)</f>
        <v>60</v>
      </c>
      <c r="H88" s="49">
        <f>SUMIF('FINAL EXAM'!$D$8:$H$8,$H$9,'FINAL EXAM'!D88:H88)</f>
        <v>0</v>
      </c>
      <c r="I88" s="49">
        <f>SUMIF('FINAL EXAM'!$D$8:$H$8,$I$9,'FINAL EXAM'!D88:H88)</f>
        <v>0</v>
      </c>
      <c r="J88" s="71" t="e">
        <f t="shared" si="7"/>
        <v>#DIV/0!</v>
      </c>
      <c r="K88" s="75" t="e">
        <f t="shared" si="8"/>
        <v>#DIV/0!</v>
      </c>
      <c r="L88" s="75" t="e">
        <f t="shared" si="9"/>
        <v>#DIV/0!</v>
      </c>
      <c r="M88" s="75" t="e">
        <f t="shared" si="10"/>
        <v>#DIV/0!</v>
      </c>
      <c r="N88" s="75" t="e">
        <f t="shared" si="11"/>
        <v>#DIV/0!</v>
      </c>
      <c r="O88" s="75" t="e">
        <f t="shared" si="12"/>
        <v>#REF!</v>
      </c>
      <c r="P88" s="76" t="e">
        <f>IF(J88&lt;'FINAL EXAM'!$D$114,"N","Y")</f>
        <v>#DIV/0!</v>
      </c>
      <c r="Q88" s="76" t="e">
        <f>IF(K88&lt;'FINAL EXAM'!$D$114,"N","Y")</f>
        <v>#DIV/0!</v>
      </c>
      <c r="R88" s="76" t="e">
        <f>IF(L88&lt;'FINAL EXAM'!$D$114,"N","Y")</f>
        <v>#DIV/0!</v>
      </c>
      <c r="S88" s="76" t="e">
        <f>IF(M88&lt;'FINAL EXAM'!$D$114,"N","Y")</f>
        <v>#DIV/0!</v>
      </c>
      <c r="T88" s="76" t="e">
        <f>IF(N88&lt;'FINAL EXAM'!$D$114,"N","Y")</f>
        <v>#DIV/0!</v>
      </c>
      <c r="U88" s="76" t="e">
        <f>IF(O88&lt;'FINAL EXAM'!$D$114,"N","Y")</f>
        <v>#REF!</v>
      </c>
    </row>
    <row r="89" spans="1:21" s="73" customFormat="1" x14ac:dyDescent="0.25">
      <c r="A89" s="39">
        <v>80</v>
      </c>
      <c r="B89" s="39" t="str">
        <f>'FINAL EXAM'!B89</f>
        <v>SANDESH.V</v>
      </c>
      <c r="C89" s="39" t="str">
        <f>'FINAL EXAM'!C89</f>
        <v>1SG15EE080</v>
      </c>
      <c r="D89" s="49">
        <f>SUMIF('FINAL EXAM'!$D$8:$H$8,$D$9,'FINAL EXAM'!D89:H89)</f>
        <v>52</v>
      </c>
      <c r="E89" s="49">
        <f>SUMIF('FINAL EXAM'!$D$8:$H$8,$E$9,'FINAL EXAM'!D89:H89)</f>
        <v>52</v>
      </c>
      <c r="F89" s="49">
        <f>SUMIF('FINAL EXAM'!$D$8:$H$8,$F$9,'FINAL EXAM'!D89:H89)</f>
        <v>52</v>
      </c>
      <c r="G89" s="49">
        <f>SUMIF('FINAL EXAM'!$D$8:$H$8,$G$9,'FINAL EXAM'!D89:H89)</f>
        <v>104</v>
      </c>
      <c r="H89" s="49">
        <f>SUMIF('FINAL EXAM'!$D$8:$H$8,$H$9,'FINAL EXAM'!D89:H89)</f>
        <v>0</v>
      </c>
      <c r="I89" s="49">
        <f>SUMIF('FINAL EXAM'!$D$8:$H$8,$I$9,'FINAL EXAM'!D89:H89)</f>
        <v>0</v>
      </c>
      <c r="J89" s="71" t="e">
        <f t="shared" si="7"/>
        <v>#DIV/0!</v>
      </c>
      <c r="K89" s="75" t="e">
        <f t="shared" si="8"/>
        <v>#DIV/0!</v>
      </c>
      <c r="L89" s="75" t="e">
        <f t="shared" si="9"/>
        <v>#DIV/0!</v>
      </c>
      <c r="M89" s="75" t="e">
        <f t="shared" si="10"/>
        <v>#DIV/0!</v>
      </c>
      <c r="N89" s="75" t="e">
        <f t="shared" si="11"/>
        <v>#DIV/0!</v>
      </c>
      <c r="O89" s="75" t="e">
        <f t="shared" si="12"/>
        <v>#REF!</v>
      </c>
      <c r="P89" s="76" t="e">
        <f>IF(J89&lt;'FINAL EXAM'!$D$114,"N","Y")</f>
        <v>#DIV/0!</v>
      </c>
      <c r="Q89" s="76" t="e">
        <f>IF(K89&lt;'FINAL EXAM'!$D$114,"N","Y")</f>
        <v>#DIV/0!</v>
      </c>
      <c r="R89" s="76" t="e">
        <f>IF(L89&lt;'FINAL EXAM'!$D$114,"N","Y")</f>
        <v>#DIV/0!</v>
      </c>
      <c r="S89" s="76" t="e">
        <f>IF(M89&lt;'FINAL EXAM'!$D$114,"N","Y")</f>
        <v>#DIV/0!</v>
      </c>
      <c r="T89" s="76" t="e">
        <f>IF(N89&lt;'FINAL EXAM'!$D$114,"N","Y")</f>
        <v>#DIV/0!</v>
      </c>
      <c r="U89" s="76" t="e">
        <f>IF(O89&lt;'FINAL EXAM'!$D$114,"N","Y")</f>
        <v>#REF!</v>
      </c>
    </row>
    <row r="90" spans="1:21" s="73" customFormat="1" x14ac:dyDescent="0.25">
      <c r="A90" s="39">
        <v>81</v>
      </c>
      <c r="B90" s="39" t="str">
        <f>'FINAL EXAM'!B90</f>
        <v>SATHISH.R</v>
      </c>
      <c r="C90" s="39" t="str">
        <f>'FINAL EXAM'!C90</f>
        <v>1SG15EE081</v>
      </c>
      <c r="D90" s="49">
        <f>SUMIF('FINAL EXAM'!$D$8:$H$8,$D$9,'FINAL EXAM'!D90:H90)</f>
        <v>68</v>
      </c>
      <c r="E90" s="49">
        <f>SUMIF('FINAL EXAM'!$D$8:$H$8,$E$9,'FINAL EXAM'!D90:H90)</f>
        <v>68</v>
      </c>
      <c r="F90" s="49">
        <f>SUMIF('FINAL EXAM'!$D$8:$H$8,$F$9,'FINAL EXAM'!D90:H90)</f>
        <v>68</v>
      </c>
      <c r="G90" s="49">
        <f>SUMIF('FINAL EXAM'!$D$8:$H$8,$G$9,'FINAL EXAM'!D90:H90)</f>
        <v>136</v>
      </c>
      <c r="H90" s="49">
        <f>SUMIF('FINAL EXAM'!$D$8:$H$8,$H$9,'FINAL EXAM'!D90:H90)</f>
        <v>0</v>
      </c>
      <c r="I90" s="49">
        <f>SUMIF('FINAL EXAM'!$D$8:$H$8,$I$9,'FINAL EXAM'!D90:H90)</f>
        <v>0</v>
      </c>
      <c r="J90" s="71" t="e">
        <f t="shared" si="7"/>
        <v>#DIV/0!</v>
      </c>
      <c r="K90" s="75" t="e">
        <f t="shared" si="8"/>
        <v>#DIV/0!</v>
      </c>
      <c r="L90" s="75" t="e">
        <f t="shared" si="9"/>
        <v>#DIV/0!</v>
      </c>
      <c r="M90" s="75" t="e">
        <f t="shared" si="10"/>
        <v>#DIV/0!</v>
      </c>
      <c r="N90" s="75" t="e">
        <f t="shared" si="11"/>
        <v>#DIV/0!</v>
      </c>
      <c r="O90" s="75" t="e">
        <f t="shared" si="12"/>
        <v>#REF!</v>
      </c>
      <c r="P90" s="76" t="e">
        <f>IF(J90&lt;'FINAL EXAM'!$D$114,"N","Y")</f>
        <v>#DIV/0!</v>
      </c>
      <c r="Q90" s="76" t="e">
        <f>IF(K90&lt;'FINAL EXAM'!$D$114,"N","Y")</f>
        <v>#DIV/0!</v>
      </c>
      <c r="R90" s="76" t="e">
        <f>IF(L90&lt;'FINAL EXAM'!$D$114,"N","Y")</f>
        <v>#DIV/0!</v>
      </c>
      <c r="S90" s="76" t="e">
        <f>IF(M90&lt;'FINAL EXAM'!$D$114,"N","Y")</f>
        <v>#DIV/0!</v>
      </c>
      <c r="T90" s="76" t="e">
        <f>IF(N90&lt;'FINAL EXAM'!$D$114,"N","Y")</f>
        <v>#DIV/0!</v>
      </c>
      <c r="U90" s="76" t="e">
        <f>IF(O90&lt;'FINAL EXAM'!$D$114,"N","Y")</f>
        <v>#REF!</v>
      </c>
    </row>
    <row r="91" spans="1:21" s="73" customFormat="1" x14ac:dyDescent="0.25">
      <c r="A91" s="39">
        <v>82</v>
      </c>
      <c r="B91" s="39" t="str">
        <f>'FINAL EXAM'!B91</f>
        <v>SHANU</v>
      </c>
      <c r="C91" s="39" t="str">
        <f>'FINAL EXAM'!C91</f>
        <v>1SG15EE082</v>
      </c>
      <c r="D91" s="49">
        <f>SUMIF('FINAL EXAM'!$D$8:$H$8,$D$9,'FINAL EXAM'!D91:H91)</f>
        <v>52</v>
      </c>
      <c r="E91" s="49">
        <f>SUMIF('FINAL EXAM'!$D$8:$H$8,$E$9,'FINAL EXAM'!D91:H91)</f>
        <v>52</v>
      </c>
      <c r="F91" s="49">
        <f>SUMIF('FINAL EXAM'!$D$8:$H$8,$F$9,'FINAL EXAM'!D91:H91)</f>
        <v>52</v>
      </c>
      <c r="G91" s="49">
        <f>SUMIF('FINAL EXAM'!$D$8:$H$8,$G$9,'FINAL EXAM'!D91:H91)</f>
        <v>104</v>
      </c>
      <c r="H91" s="49">
        <f>SUMIF('FINAL EXAM'!$D$8:$H$8,$H$9,'FINAL EXAM'!D91:H91)</f>
        <v>0</v>
      </c>
      <c r="I91" s="49">
        <f>SUMIF('FINAL EXAM'!$D$8:$H$8,$I$9,'FINAL EXAM'!D91:H91)</f>
        <v>0</v>
      </c>
      <c r="J91" s="71" t="e">
        <f t="shared" si="7"/>
        <v>#DIV/0!</v>
      </c>
      <c r="K91" s="75" t="e">
        <f t="shared" si="8"/>
        <v>#DIV/0!</v>
      </c>
      <c r="L91" s="75" t="e">
        <f t="shared" si="9"/>
        <v>#DIV/0!</v>
      </c>
      <c r="M91" s="75" t="e">
        <f t="shared" si="10"/>
        <v>#DIV/0!</v>
      </c>
      <c r="N91" s="75" t="e">
        <f t="shared" si="11"/>
        <v>#DIV/0!</v>
      </c>
      <c r="O91" s="75" t="e">
        <f t="shared" si="12"/>
        <v>#REF!</v>
      </c>
      <c r="P91" s="76" t="e">
        <f>IF(J91&lt;'FINAL EXAM'!$D$114,"N","Y")</f>
        <v>#DIV/0!</v>
      </c>
      <c r="Q91" s="76" t="e">
        <f>IF(K91&lt;'FINAL EXAM'!$D$114,"N","Y")</f>
        <v>#DIV/0!</v>
      </c>
      <c r="R91" s="76" t="e">
        <f>IF(L91&lt;'FINAL EXAM'!$D$114,"N","Y")</f>
        <v>#DIV/0!</v>
      </c>
      <c r="S91" s="76" t="e">
        <f>IF(M91&lt;'FINAL EXAM'!$D$114,"N","Y")</f>
        <v>#DIV/0!</v>
      </c>
      <c r="T91" s="76" t="e">
        <f>IF(N91&lt;'FINAL EXAM'!$D$114,"N","Y")</f>
        <v>#DIV/0!</v>
      </c>
      <c r="U91" s="76" t="e">
        <f>IF(O91&lt;'FINAL EXAM'!$D$114,"N","Y")</f>
        <v>#REF!</v>
      </c>
    </row>
    <row r="92" spans="1:21" s="73" customFormat="1" x14ac:dyDescent="0.25">
      <c r="A92" s="39">
        <v>83</v>
      </c>
      <c r="B92" s="39" t="str">
        <f>'FINAL EXAM'!B92</f>
        <v>SHARATH.C</v>
      </c>
      <c r="C92" s="39" t="str">
        <f>'FINAL EXAM'!C92</f>
        <v>1SG15EE083</v>
      </c>
      <c r="D92" s="49">
        <f>SUMIF('FINAL EXAM'!$D$8:$H$8,$D$9,'FINAL EXAM'!D92:H92)</f>
        <v>30</v>
      </c>
      <c r="E92" s="49">
        <f>SUMIF('FINAL EXAM'!$D$8:$H$8,$E$9,'FINAL EXAM'!D92:H92)</f>
        <v>30</v>
      </c>
      <c r="F92" s="49">
        <f>SUMIF('FINAL EXAM'!$D$8:$H$8,$F$9,'FINAL EXAM'!D92:H92)</f>
        <v>30</v>
      </c>
      <c r="G92" s="49">
        <f>SUMIF('FINAL EXAM'!$D$8:$H$8,$G$9,'FINAL EXAM'!D92:H92)</f>
        <v>60</v>
      </c>
      <c r="H92" s="49">
        <f>SUMIF('FINAL EXAM'!$D$8:$H$8,$H$9,'FINAL EXAM'!D92:H92)</f>
        <v>0</v>
      </c>
      <c r="I92" s="49">
        <f>SUMIF('FINAL EXAM'!$D$8:$H$8,$I$9,'FINAL EXAM'!D92:H92)</f>
        <v>0</v>
      </c>
      <c r="J92" s="71" t="e">
        <f t="shared" si="7"/>
        <v>#DIV/0!</v>
      </c>
      <c r="K92" s="75" t="e">
        <f t="shared" si="8"/>
        <v>#DIV/0!</v>
      </c>
      <c r="L92" s="75" t="e">
        <f t="shared" si="9"/>
        <v>#DIV/0!</v>
      </c>
      <c r="M92" s="75" t="e">
        <f t="shared" si="10"/>
        <v>#DIV/0!</v>
      </c>
      <c r="N92" s="75" t="e">
        <f t="shared" si="11"/>
        <v>#DIV/0!</v>
      </c>
      <c r="O92" s="75" t="e">
        <f t="shared" si="12"/>
        <v>#REF!</v>
      </c>
      <c r="P92" s="76" t="e">
        <f>IF(J92&lt;'FINAL EXAM'!$D$114,"N","Y")</f>
        <v>#DIV/0!</v>
      </c>
      <c r="Q92" s="76" t="e">
        <f>IF(K92&lt;'FINAL EXAM'!$D$114,"N","Y")</f>
        <v>#DIV/0!</v>
      </c>
      <c r="R92" s="76" t="e">
        <f>IF(L92&lt;'FINAL EXAM'!$D$114,"N","Y")</f>
        <v>#DIV/0!</v>
      </c>
      <c r="S92" s="76" t="e">
        <f>IF(M92&lt;'FINAL EXAM'!$D$114,"N","Y")</f>
        <v>#DIV/0!</v>
      </c>
      <c r="T92" s="76" t="e">
        <f>IF(N92&lt;'FINAL EXAM'!$D$114,"N","Y")</f>
        <v>#DIV/0!</v>
      </c>
      <c r="U92" s="76" t="e">
        <f>IF(O92&lt;'FINAL EXAM'!$D$114,"N","Y")</f>
        <v>#REF!</v>
      </c>
    </row>
    <row r="93" spans="1:21" s="73" customFormat="1" x14ac:dyDescent="0.25">
      <c r="A93" s="39">
        <v>84</v>
      </c>
      <c r="B93" s="39" t="str">
        <f>'FINAL EXAM'!B93</f>
        <v>SHRUJANA.R.KUMAR</v>
      </c>
      <c r="C93" s="39" t="str">
        <f>'FINAL EXAM'!C93</f>
        <v>1SG15EE084</v>
      </c>
      <c r="D93" s="49">
        <f>SUMIF('FINAL EXAM'!$D$8:$H$8,$D$9,'FINAL EXAM'!D93:H93)</f>
        <v>44</v>
      </c>
      <c r="E93" s="49">
        <f>SUMIF('FINAL EXAM'!$D$8:$H$8,$E$9,'FINAL EXAM'!D93:H93)</f>
        <v>44</v>
      </c>
      <c r="F93" s="49">
        <f>SUMIF('FINAL EXAM'!$D$8:$H$8,$F$9,'FINAL EXAM'!D93:H93)</f>
        <v>44</v>
      </c>
      <c r="G93" s="49">
        <f>SUMIF('FINAL EXAM'!$D$8:$H$8,$G$9,'FINAL EXAM'!D93:H93)</f>
        <v>88</v>
      </c>
      <c r="H93" s="49">
        <f>SUMIF('FINAL EXAM'!$D$8:$H$8,$H$9,'FINAL EXAM'!D93:H93)</f>
        <v>0</v>
      </c>
      <c r="I93" s="49">
        <f>SUMIF('FINAL EXAM'!$D$8:$H$8,$I$9,'FINAL EXAM'!D93:H93)</f>
        <v>0</v>
      </c>
      <c r="J93" s="71" t="e">
        <f t="shared" si="7"/>
        <v>#DIV/0!</v>
      </c>
      <c r="K93" s="75" t="e">
        <f t="shared" si="8"/>
        <v>#DIV/0!</v>
      </c>
      <c r="L93" s="75" t="e">
        <f t="shared" si="9"/>
        <v>#DIV/0!</v>
      </c>
      <c r="M93" s="75" t="e">
        <f t="shared" si="10"/>
        <v>#DIV/0!</v>
      </c>
      <c r="N93" s="75" t="e">
        <f t="shared" si="11"/>
        <v>#DIV/0!</v>
      </c>
      <c r="O93" s="75" t="e">
        <f t="shared" si="12"/>
        <v>#REF!</v>
      </c>
      <c r="P93" s="76" t="e">
        <f>IF(J93&lt;'FINAL EXAM'!$D$114,"N","Y")</f>
        <v>#DIV/0!</v>
      </c>
      <c r="Q93" s="76" t="e">
        <f>IF(K93&lt;'FINAL EXAM'!$D$114,"N","Y")</f>
        <v>#DIV/0!</v>
      </c>
      <c r="R93" s="76" t="e">
        <f>IF(L93&lt;'FINAL EXAM'!$D$114,"N","Y")</f>
        <v>#DIV/0!</v>
      </c>
      <c r="S93" s="76" t="e">
        <f>IF(M93&lt;'FINAL EXAM'!$D$114,"N","Y")</f>
        <v>#DIV/0!</v>
      </c>
      <c r="T93" s="76" t="e">
        <f>IF(N93&lt;'FINAL EXAM'!$D$114,"N","Y")</f>
        <v>#DIV/0!</v>
      </c>
      <c r="U93" s="76" t="e">
        <f>IF(O93&lt;'FINAL EXAM'!$D$114,"N","Y")</f>
        <v>#REF!</v>
      </c>
    </row>
    <row r="94" spans="1:21" s="73" customFormat="1" x14ac:dyDescent="0.25">
      <c r="A94" s="39">
        <v>85</v>
      </c>
      <c r="B94" s="39" t="str">
        <f>'FINAL EXAM'!B94</f>
        <v>SOUNDARYA.M</v>
      </c>
      <c r="C94" s="39" t="str">
        <f>'FINAL EXAM'!C94</f>
        <v>1SG15EE085</v>
      </c>
      <c r="D94" s="49">
        <f>SUMIF('FINAL EXAM'!$D$8:$H$8,$D$9,'FINAL EXAM'!D94:H94)</f>
        <v>52</v>
      </c>
      <c r="E94" s="49">
        <f>SUMIF('FINAL EXAM'!$D$8:$H$8,$E$9,'FINAL EXAM'!D94:H94)</f>
        <v>52</v>
      </c>
      <c r="F94" s="49">
        <f>SUMIF('FINAL EXAM'!$D$8:$H$8,$F$9,'FINAL EXAM'!D94:H94)</f>
        <v>52</v>
      </c>
      <c r="G94" s="49">
        <f>SUMIF('FINAL EXAM'!$D$8:$H$8,$G$9,'FINAL EXAM'!D94:H94)</f>
        <v>104</v>
      </c>
      <c r="H94" s="49">
        <f>SUMIF('FINAL EXAM'!$D$8:$H$8,$H$9,'FINAL EXAM'!D94:H94)</f>
        <v>0</v>
      </c>
      <c r="I94" s="49">
        <f>SUMIF('FINAL EXAM'!$D$8:$H$8,$I$9,'FINAL EXAM'!D94:H94)</f>
        <v>0</v>
      </c>
      <c r="J94" s="71" t="e">
        <f t="shared" si="7"/>
        <v>#DIV/0!</v>
      </c>
      <c r="K94" s="75" t="e">
        <f t="shared" si="8"/>
        <v>#DIV/0!</v>
      </c>
      <c r="L94" s="75" t="e">
        <f t="shared" si="9"/>
        <v>#DIV/0!</v>
      </c>
      <c r="M94" s="75" t="e">
        <f t="shared" si="10"/>
        <v>#DIV/0!</v>
      </c>
      <c r="N94" s="75" t="e">
        <f t="shared" si="11"/>
        <v>#DIV/0!</v>
      </c>
      <c r="O94" s="75" t="e">
        <f t="shared" si="12"/>
        <v>#REF!</v>
      </c>
      <c r="P94" s="76" t="e">
        <f>IF(J94&lt;'FINAL EXAM'!$D$114,"N","Y")</f>
        <v>#DIV/0!</v>
      </c>
      <c r="Q94" s="76" t="e">
        <f>IF(K94&lt;'FINAL EXAM'!$D$114,"N","Y")</f>
        <v>#DIV/0!</v>
      </c>
      <c r="R94" s="76" t="e">
        <f>IF(L94&lt;'FINAL EXAM'!$D$114,"N","Y")</f>
        <v>#DIV/0!</v>
      </c>
      <c r="S94" s="76" t="e">
        <f>IF(M94&lt;'FINAL EXAM'!$D$114,"N","Y")</f>
        <v>#DIV/0!</v>
      </c>
      <c r="T94" s="76" t="e">
        <f>IF(N94&lt;'FINAL EXAM'!$D$114,"N","Y")</f>
        <v>#DIV/0!</v>
      </c>
      <c r="U94" s="76" t="e">
        <f>IF(O94&lt;'FINAL EXAM'!$D$114,"N","Y")</f>
        <v>#REF!</v>
      </c>
    </row>
    <row r="95" spans="1:21" s="73" customFormat="1" x14ac:dyDescent="0.25">
      <c r="A95" s="39">
        <v>86</v>
      </c>
      <c r="B95" s="39" t="str">
        <f>'FINAL EXAM'!B95</f>
        <v>SRIKANT KADGI</v>
      </c>
      <c r="C95" s="39" t="str">
        <f>'FINAL EXAM'!C95</f>
        <v>1SG15EE086</v>
      </c>
      <c r="D95" s="49">
        <f>SUMIF('FINAL EXAM'!$D$8:$H$8,$D$9,'FINAL EXAM'!D95:H95)</f>
        <v>52</v>
      </c>
      <c r="E95" s="49">
        <f>SUMIF('FINAL EXAM'!$D$8:$H$8,$E$9,'FINAL EXAM'!D95:H95)</f>
        <v>52</v>
      </c>
      <c r="F95" s="49">
        <f>SUMIF('FINAL EXAM'!$D$8:$H$8,$F$9,'FINAL EXAM'!D95:H95)</f>
        <v>52</v>
      </c>
      <c r="G95" s="49">
        <f>SUMIF('FINAL EXAM'!$D$8:$H$8,$G$9,'FINAL EXAM'!D95:H95)</f>
        <v>104</v>
      </c>
      <c r="H95" s="49">
        <f>SUMIF('FINAL EXAM'!$D$8:$H$8,$H$9,'FINAL EXAM'!D95:H95)</f>
        <v>0</v>
      </c>
      <c r="I95" s="49">
        <f>SUMIF('FINAL EXAM'!$D$8:$H$8,$I$9,'FINAL EXAM'!D95:H95)</f>
        <v>0</v>
      </c>
      <c r="J95" s="71" t="e">
        <f t="shared" si="7"/>
        <v>#DIV/0!</v>
      </c>
      <c r="K95" s="75" t="e">
        <f t="shared" si="8"/>
        <v>#DIV/0!</v>
      </c>
      <c r="L95" s="75" t="e">
        <f t="shared" si="9"/>
        <v>#DIV/0!</v>
      </c>
      <c r="M95" s="75" t="e">
        <f t="shared" si="10"/>
        <v>#DIV/0!</v>
      </c>
      <c r="N95" s="75" t="e">
        <f t="shared" si="11"/>
        <v>#DIV/0!</v>
      </c>
      <c r="O95" s="75" t="e">
        <f t="shared" si="12"/>
        <v>#REF!</v>
      </c>
      <c r="P95" s="76" t="e">
        <f>IF(J95&lt;'FINAL EXAM'!$D$114,"N","Y")</f>
        <v>#DIV/0!</v>
      </c>
      <c r="Q95" s="76" t="e">
        <f>IF(K95&lt;'FINAL EXAM'!$D$114,"N","Y")</f>
        <v>#DIV/0!</v>
      </c>
      <c r="R95" s="76" t="e">
        <f>IF(L95&lt;'FINAL EXAM'!$D$114,"N","Y")</f>
        <v>#DIV/0!</v>
      </c>
      <c r="S95" s="76" t="e">
        <f>IF(M95&lt;'FINAL EXAM'!$D$114,"N","Y")</f>
        <v>#DIV/0!</v>
      </c>
      <c r="T95" s="76" t="e">
        <f>IF(N95&lt;'FINAL EXAM'!$D$114,"N","Y")</f>
        <v>#DIV/0!</v>
      </c>
      <c r="U95" s="76" t="e">
        <f>IF(O95&lt;'FINAL EXAM'!$D$114,"N","Y")</f>
        <v>#REF!</v>
      </c>
    </row>
    <row r="96" spans="1:21" s="73" customFormat="1" x14ac:dyDescent="0.25">
      <c r="A96" s="39">
        <v>87</v>
      </c>
      <c r="B96" s="39" t="str">
        <f>'FINAL EXAM'!B96</f>
        <v>SUBHARSH SUBH</v>
      </c>
      <c r="C96" s="39" t="str">
        <f>'FINAL EXAM'!C96</f>
        <v>1SG15EE087</v>
      </c>
      <c r="D96" s="49">
        <f>SUMIF('FINAL EXAM'!$D$8:$H$8,$D$9,'FINAL EXAM'!D96:H96)</f>
        <v>30</v>
      </c>
      <c r="E96" s="49">
        <f>SUMIF('FINAL EXAM'!$D$8:$H$8,$E$9,'FINAL EXAM'!D96:H96)</f>
        <v>30</v>
      </c>
      <c r="F96" s="49">
        <f>SUMIF('FINAL EXAM'!$D$8:$H$8,$F$9,'FINAL EXAM'!D96:H96)</f>
        <v>30</v>
      </c>
      <c r="G96" s="49">
        <f>SUMIF('FINAL EXAM'!$D$8:$H$8,$G$9,'FINAL EXAM'!D96:H96)</f>
        <v>60</v>
      </c>
      <c r="H96" s="49">
        <f>SUMIF('FINAL EXAM'!$D$8:$H$8,$H$9,'FINAL EXAM'!D96:H96)</f>
        <v>0</v>
      </c>
      <c r="I96" s="49">
        <f>SUMIF('FINAL EXAM'!$D$8:$H$8,$I$9,'FINAL EXAM'!D96:H96)</f>
        <v>0</v>
      </c>
      <c r="J96" s="71" t="e">
        <f t="shared" si="7"/>
        <v>#DIV/0!</v>
      </c>
      <c r="K96" s="75" t="e">
        <f t="shared" si="8"/>
        <v>#DIV/0!</v>
      </c>
      <c r="L96" s="75" t="e">
        <f t="shared" si="9"/>
        <v>#DIV/0!</v>
      </c>
      <c r="M96" s="75" t="e">
        <f t="shared" si="10"/>
        <v>#DIV/0!</v>
      </c>
      <c r="N96" s="75" t="e">
        <f t="shared" si="11"/>
        <v>#DIV/0!</v>
      </c>
      <c r="O96" s="75" t="e">
        <f t="shared" si="12"/>
        <v>#REF!</v>
      </c>
      <c r="P96" s="76" t="e">
        <f>IF(J96&lt;'FINAL EXAM'!$D$114,"N","Y")</f>
        <v>#DIV/0!</v>
      </c>
      <c r="Q96" s="76" t="e">
        <f>IF(K96&lt;'FINAL EXAM'!$D$114,"N","Y")</f>
        <v>#DIV/0!</v>
      </c>
      <c r="R96" s="76" t="e">
        <f>IF(L96&lt;'FINAL EXAM'!$D$114,"N","Y")</f>
        <v>#DIV/0!</v>
      </c>
      <c r="S96" s="76" t="e">
        <f>IF(M96&lt;'FINAL EXAM'!$D$114,"N","Y")</f>
        <v>#DIV/0!</v>
      </c>
      <c r="T96" s="76" t="e">
        <f>IF(N96&lt;'FINAL EXAM'!$D$114,"N","Y")</f>
        <v>#DIV/0!</v>
      </c>
      <c r="U96" s="76" t="e">
        <f>IF(O96&lt;'FINAL EXAM'!$D$114,"N","Y")</f>
        <v>#REF!</v>
      </c>
    </row>
    <row r="97" spans="1:21" s="73" customFormat="1" x14ac:dyDescent="0.25">
      <c r="A97" s="39">
        <v>88</v>
      </c>
      <c r="B97" s="39" t="str">
        <f>'FINAL EXAM'!B97</f>
        <v>SUMANTH.S</v>
      </c>
      <c r="C97" s="39" t="str">
        <f>'FINAL EXAM'!C97</f>
        <v>1SG15EE088</v>
      </c>
      <c r="D97" s="49">
        <f>SUMIF('FINAL EXAM'!$D$8:$H$8,$D$9,'FINAL EXAM'!D97:H97)</f>
        <v>52</v>
      </c>
      <c r="E97" s="49">
        <f>SUMIF('FINAL EXAM'!$D$8:$H$8,$E$9,'FINAL EXAM'!D97:H97)</f>
        <v>52</v>
      </c>
      <c r="F97" s="49">
        <f>SUMIF('FINAL EXAM'!$D$8:$H$8,$F$9,'FINAL EXAM'!D97:H97)</f>
        <v>52</v>
      </c>
      <c r="G97" s="49">
        <f>SUMIF('FINAL EXAM'!$D$8:$H$8,$G$9,'FINAL EXAM'!D97:H97)</f>
        <v>104</v>
      </c>
      <c r="H97" s="49">
        <f>SUMIF('FINAL EXAM'!$D$8:$H$8,$H$9,'FINAL EXAM'!D97:H97)</f>
        <v>0</v>
      </c>
      <c r="I97" s="49">
        <f>SUMIF('FINAL EXAM'!$D$8:$H$8,$I$9,'FINAL EXAM'!D97:H97)</f>
        <v>0</v>
      </c>
      <c r="J97" s="71" t="e">
        <f t="shared" si="7"/>
        <v>#DIV/0!</v>
      </c>
      <c r="K97" s="75" t="e">
        <f t="shared" si="8"/>
        <v>#DIV/0!</v>
      </c>
      <c r="L97" s="75" t="e">
        <f t="shared" si="9"/>
        <v>#DIV/0!</v>
      </c>
      <c r="M97" s="75" t="e">
        <f t="shared" si="10"/>
        <v>#DIV/0!</v>
      </c>
      <c r="N97" s="75" t="e">
        <f t="shared" si="11"/>
        <v>#DIV/0!</v>
      </c>
      <c r="O97" s="75" t="e">
        <f t="shared" si="12"/>
        <v>#REF!</v>
      </c>
      <c r="P97" s="76" t="e">
        <f>IF(J97&lt;'FINAL EXAM'!$D$114,"N","Y")</f>
        <v>#DIV/0!</v>
      </c>
      <c r="Q97" s="76" t="e">
        <f>IF(K97&lt;'FINAL EXAM'!$D$114,"N","Y")</f>
        <v>#DIV/0!</v>
      </c>
      <c r="R97" s="76" t="e">
        <f>IF(L97&lt;'FINAL EXAM'!$D$114,"N","Y")</f>
        <v>#DIV/0!</v>
      </c>
      <c r="S97" s="76" t="e">
        <f>IF(M97&lt;'FINAL EXAM'!$D$114,"N","Y")</f>
        <v>#DIV/0!</v>
      </c>
      <c r="T97" s="76" t="e">
        <f>IF(N97&lt;'FINAL EXAM'!$D$114,"N","Y")</f>
        <v>#DIV/0!</v>
      </c>
      <c r="U97" s="76" t="e">
        <f>IF(O97&lt;'FINAL EXAM'!$D$114,"N","Y")</f>
        <v>#REF!</v>
      </c>
    </row>
    <row r="98" spans="1:21" s="73" customFormat="1" x14ac:dyDescent="0.25">
      <c r="A98" s="39">
        <v>89</v>
      </c>
      <c r="B98" s="39" t="str">
        <f>'FINAL EXAM'!B98</f>
        <v>SUPRIYA.P.R</v>
      </c>
      <c r="C98" s="39" t="str">
        <f>'FINAL EXAM'!C98</f>
        <v>1SG15EE089</v>
      </c>
      <c r="D98" s="49">
        <f>SUMIF('FINAL EXAM'!$D$8:$H$8,$D$9,'FINAL EXAM'!D98:H98)</f>
        <v>60</v>
      </c>
      <c r="E98" s="49">
        <f>SUMIF('FINAL EXAM'!$D$8:$H$8,$E$9,'FINAL EXAM'!D98:H98)</f>
        <v>60</v>
      </c>
      <c r="F98" s="49">
        <f>SUMIF('FINAL EXAM'!$D$8:$H$8,$F$9,'FINAL EXAM'!D98:H98)</f>
        <v>60</v>
      </c>
      <c r="G98" s="49">
        <f>SUMIF('FINAL EXAM'!$D$8:$H$8,$G$9,'FINAL EXAM'!D98:H98)</f>
        <v>120</v>
      </c>
      <c r="H98" s="49">
        <f>SUMIF('FINAL EXAM'!$D$8:$H$8,$H$9,'FINAL EXAM'!D98:H98)</f>
        <v>0</v>
      </c>
      <c r="I98" s="49">
        <f>SUMIF('FINAL EXAM'!$D$8:$H$8,$I$9,'FINAL EXAM'!D98:H98)</f>
        <v>0</v>
      </c>
      <c r="J98" s="71" t="e">
        <f t="shared" si="7"/>
        <v>#DIV/0!</v>
      </c>
      <c r="K98" s="75" t="e">
        <f t="shared" si="8"/>
        <v>#DIV/0!</v>
      </c>
      <c r="L98" s="75" t="e">
        <f t="shared" si="9"/>
        <v>#DIV/0!</v>
      </c>
      <c r="M98" s="75" t="e">
        <f t="shared" si="10"/>
        <v>#DIV/0!</v>
      </c>
      <c r="N98" s="75" t="e">
        <f t="shared" si="11"/>
        <v>#DIV/0!</v>
      </c>
      <c r="O98" s="75" t="e">
        <f t="shared" si="12"/>
        <v>#REF!</v>
      </c>
      <c r="P98" s="76" t="e">
        <f>IF(J98&lt;'FINAL EXAM'!$D$114,"N","Y")</f>
        <v>#DIV/0!</v>
      </c>
      <c r="Q98" s="76" t="e">
        <f>IF(K98&lt;'FINAL EXAM'!$D$114,"N","Y")</f>
        <v>#DIV/0!</v>
      </c>
      <c r="R98" s="76" t="e">
        <f>IF(L98&lt;'FINAL EXAM'!$D$114,"N","Y")</f>
        <v>#DIV/0!</v>
      </c>
      <c r="S98" s="76" t="e">
        <f>IF(M98&lt;'FINAL EXAM'!$D$114,"N","Y")</f>
        <v>#DIV/0!</v>
      </c>
      <c r="T98" s="76" t="e">
        <f>IF(N98&lt;'FINAL EXAM'!$D$114,"N","Y")</f>
        <v>#DIV/0!</v>
      </c>
      <c r="U98" s="76" t="e">
        <f>IF(O98&lt;'FINAL EXAM'!$D$114,"N","Y")</f>
        <v>#REF!</v>
      </c>
    </row>
    <row r="99" spans="1:21" s="73" customFormat="1" x14ac:dyDescent="0.25">
      <c r="A99" s="39">
        <v>90</v>
      </c>
      <c r="B99" s="39" t="str">
        <f>'FINAL EXAM'!B99</f>
        <v>SURABHI.M</v>
      </c>
      <c r="C99" s="39" t="str">
        <f>'FINAL EXAM'!C99</f>
        <v>1SG15EE090</v>
      </c>
      <c r="D99" s="49">
        <f>SUMIF('FINAL EXAM'!$D$8:$H$8,$D$9,'FINAL EXAM'!D99:H99)</f>
        <v>36</v>
      </c>
      <c r="E99" s="49">
        <f>SUMIF('FINAL EXAM'!$D$8:$H$8,$E$9,'FINAL EXAM'!D99:H99)</f>
        <v>36</v>
      </c>
      <c r="F99" s="49">
        <f>SUMIF('FINAL EXAM'!$D$8:$H$8,$F$9,'FINAL EXAM'!D99:H99)</f>
        <v>36</v>
      </c>
      <c r="G99" s="49">
        <f>SUMIF('FINAL EXAM'!$D$8:$H$8,$G$9,'FINAL EXAM'!D99:H99)</f>
        <v>72</v>
      </c>
      <c r="H99" s="49">
        <f>SUMIF('FINAL EXAM'!$D$8:$H$8,$H$9,'FINAL EXAM'!D99:H99)</f>
        <v>0</v>
      </c>
      <c r="I99" s="49">
        <f>SUMIF('FINAL EXAM'!$D$8:$H$8,$I$9,'FINAL EXAM'!D99:H99)</f>
        <v>0</v>
      </c>
      <c r="J99" s="71" t="e">
        <f t="shared" si="7"/>
        <v>#DIV/0!</v>
      </c>
      <c r="K99" s="75" t="e">
        <f t="shared" si="8"/>
        <v>#DIV/0!</v>
      </c>
      <c r="L99" s="75" t="e">
        <f t="shared" si="9"/>
        <v>#DIV/0!</v>
      </c>
      <c r="M99" s="75" t="e">
        <f t="shared" si="10"/>
        <v>#DIV/0!</v>
      </c>
      <c r="N99" s="75" t="e">
        <f t="shared" si="11"/>
        <v>#DIV/0!</v>
      </c>
      <c r="O99" s="75" t="e">
        <f t="shared" si="12"/>
        <v>#REF!</v>
      </c>
      <c r="P99" s="76" t="e">
        <f>IF(J99&lt;'FINAL EXAM'!$D$114,"N","Y")</f>
        <v>#DIV/0!</v>
      </c>
      <c r="Q99" s="76" t="e">
        <f>IF(K99&lt;'FINAL EXAM'!$D$114,"N","Y")</f>
        <v>#DIV/0!</v>
      </c>
      <c r="R99" s="76" t="e">
        <f>IF(L99&lt;'FINAL EXAM'!$D$114,"N","Y")</f>
        <v>#DIV/0!</v>
      </c>
      <c r="S99" s="76" t="e">
        <f>IF(M99&lt;'FINAL EXAM'!$D$114,"N","Y")</f>
        <v>#DIV/0!</v>
      </c>
      <c r="T99" s="76" t="e">
        <f>IF(N99&lt;'FINAL EXAM'!$D$114,"N","Y")</f>
        <v>#DIV/0!</v>
      </c>
      <c r="U99" s="76" t="e">
        <f>IF(O99&lt;'FINAL EXAM'!$D$114,"N","Y")</f>
        <v>#REF!</v>
      </c>
    </row>
    <row r="100" spans="1:21" s="73" customFormat="1" x14ac:dyDescent="0.25">
      <c r="A100" s="39">
        <v>91</v>
      </c>
      <c r="B100" s="39" t="str">
        <f>'FINAL EXAM'!B100</f>
        <v>SWATHI.B.C</v>
      </c>
      <c r="C100" s="39" t="str">
        <f>'FINAL EXAM'!C100</f>
        <v>1SG15EE091</v>
      </c>
      <c r="D100" s="49">
        <f>SUMIF('FINAL EXAM'!$D$8:$H$8,$D$9,'FINAL EXAM'!D100:H100)</f>
        <v>60</v>
      </c>
      <c r="E100" s="49">
        <f>SUMIF('FINAL EXAM'!$D$8:$H$8,$E$9,'FINAL EXAM'!D100:H100)</f>
        <v>60</v>
      </c>
      <c r="F100" s="49">
        <f>SUMIF('FINAL EXAM'!$D$8:$H$8,$F$9,'FINAL EXAM'!D100:H100)</f>
        <v>60</v>
      </c>
      <c r="G100" s="49">
        <f>SUMIF('FINAL EXAM'!$D$8:$H$8,$G$9,'FINAL EXAM'!D100:H100)</f>
        <v>120</v>
      </c>
      <c r="H100" s="49">
        <f>SUMIF('FINAL EXAM'!$D$8:$H$8,$H$9,'FINAL EXAM'!D100:H100)</f>
        <v>0</v>
      </c>
      <c r="I100" s="49">
        <f>SUMIF('FINAL EXAM'!$D$8:$H$8,$I$9,'FINAL EXAM'!D100:H100)</f>
        <v>0</v>
      </c>
      <c r="J100" s="71" t="e">
        <f t="shared" si="7"/>
        <v>#DIV/0!</v>
      </c>
      <c r="K100" s="75" t="e">
        <f t="shared" si="8"/>
        <v>#DIV/0!</v>
      </c>
      <c r="L100" s="75" t="e">
        <f t="shared" si="9"/>
        <v>#DIV/0!</v>
      </c>
      <c r="M100" s="75" t="e">
        <f t="shared" si="10"/>
        <v>#DIV/0!</v>
      </c>
      <c r="N100" s="75" t="e">
        <f t="shared" si="11"/>
        <v>#DIV/0!</v>
      </c>
      <c r="O100" s="75" t="e">
        <f t="shared" si="12"/>
        <v>#REF!</v>
      </c>
      <c r="P100" s="76" t="e">
        <f>IF(J100&lt;'FINAL EXAM'!$D$114,"N","Y")</f>
        <v>#DIV/0!</v>
      </c>
      <c r="Q100" s="76" t="e">
        <f>IF(K100&lt;'FINAL EXAM'!$D$114,"N","Y")</f>
        <v>#DIV/0!</v>
      </c>
      <c r="R100" s="76" t="e">
        <f>IF(L100&lt;'FINAL EXAM'!$D$114,"N","Y")</f>
        <v>#DIV/0!</v>
      </c>
      <c r="S100" s="76" t="e">
        <f>IF(M100&lt;'FINAL EXAM'!$D$114,"N","Y")</f>
        <v>#DIV/0!</v>
      </c>
      <c r="T100" s="76" t="e">
        <f>IF(N100&lt;'FINAL EXAM'!$D$114,"N","Y")</f>
        <v>#DIV/0!</v>
      </c>
      <c r="U100" s="76" t="e">
        <f>IF(O100&lt;'FINAL EXAM'!$D$114,"N","Y")</f>
        <v>#REF!</v>
      </c>
    </row>
    <row r="101" spans="1:21" s="73" customFormat="1" x14ac:dyDescent="0.25">
      <c r="A101" s="39">
        <v>92</v>
      </c>
      <c r="B101" s="39" t="str">
        <f>'FINAL EXAM'!B101</f>
        <v>UMESH KUMAR.B.R</v>
      </c>
      <c r="C101" s="39" t="str">
        <f>'FINAL EXAM'!C101</f>
        <v>1SG15EE092</v>
      </c>
      <c r="D101" s="49">
        <f>SUMIF('FINAL EXAM'!$D$8:$H$8,$D$9,'FINAL EXAM'!D101:H101)</f>
        <v>68</v>
      </c>
      <c r="E101" s="49">
        <f>SUMIF('FINAL EXAM'!$D$8:$H$8,$E$9,'FINAL EXAM'!D101:H101)</f>
        <v>68</v>
      </c>
      <c r="F101" s="49">
        <f>SUMIF('FINAL EXAM'!$D$8:$H$8,$F$9,'FINAL EXAM'!D101:H101)</f>
        <v>68</v>
      </c>
      <c r="G101" s="49">
        <f>SUMIF('FINAL EXAM'!$D$8:$H$8,$G$9,'FINAL EXAM'!D101:H101)</f>
        <v>136</v>
      </c>
      <c r="H101" s="49">
        <f>SUMIF('FINAL EXAM'!$D$8:$H$8,$H$9,'FINAL EXAM'!D101:H101)</f>
        <v>0</v>
      </c>
      <c r="I101" s="49">
        <f>SUMIF('FINAL EXAM'!$D$8:$H$8,$I$9,'FINAL EXAM'!D101:H101)</f>
        <v>0</v>
      </c>
      <c r="J101" s="71" t="e">
        <f t="shared" si="7"/>
        <v>#DIV/0!</v>
      </c>
      <c r="K101" s="75" t="e">
        <f t="shared" si="8"/>
        <v>#DIV/0!</v>
      </c>
      <c r="L101" s="75" t="e">
        <f t="shared" si="9"/>
        <v>#DIV/0!</v>
      </c>
      <c r="M101" s="75" t="e">
        <f t="shared" si="10"/>
        <v>#DIV/0!</v>
      </c>
      <c r="N101" s="75" t="e">
        <f t="shared" si="11"/>
        <v>#DIV/0!</v>
      </c>
      <c r="O101" s="75" t="e">
        <f t="shared" si="12"/>
        <v>#REF!</v>
      </c>
      <c r="P101" s="76" t="e">
        <f>IF(J101&lt;'FINAL EXAM'!$D$114,"N","Y")</f>
        <v>#DIV/0!</v>
      </c>
      <c r="Q101" s="76" t="e">
        <f>IF(K101&lt;'FINAL EXAM'!$D$114,"N","Y")</f>
        <v>#DIV/0!</v>
      </c>
      <c r="R101" s="76" t="e">
        <f>IF(L101&lt;'FINAL EXAM'!$D$114,"N","Y")</f>
        <v>#DIV/0!</v>
      </c>
      <c r="S101" s="76" t="e">
        <f>IF(M101&lt;'FINAL EXAM'!$D$114,"N","Y")</f>
        <v>#DIV/0!</v>
      </c>
      <c r="T101" s="76" t="e">
        <f>IF(N101&lt;'FINAL EXAM'!$D$114,"N","Y")</f>
        <v>#DIV/0!</v>
      </c>
      <c r="U101" s="76" t="e">
        <f>IF(O101&lt;'FINAL EXAM'!$D$114,"N","Y")</f>
        <v>#REF!</v>
      </c>
    </row>
    <row r="102" spans="1:21" s="73" customFormat="1" x14ac:dyDescent="0.25">
      <c r="A102" s="39">
        <v>93</v>
      </c>
      <c r="B102" s="39" t="str">
        <f>'FINAL EXAM'!B102</f>
        <v>VARUN.K.SHETTY</v>
      </c>
      <c r="C102" s="39" t="str">
        <f>'FINAL EXAM'!C102</f>
        <v>1SG15EE093</v>
      </c>
      <c r="D102" s="49">
        <f>SUMIF('FINAL EXAM'!$D$8:$H$8,$D$9,'FINAL EXAM'!D102:H102)</f>
        <v>60</v>
      </c>
      <c r="E102" s="49">
        <f>SUMIF('FINAL EXAM'!$D$8:$H$8,$E$9,'FINAL EXAM'!D102:H102)</f>
        <v>60</v>
      </c>
      <c r="F102" s="49">
        <f>SUMIF('FINAL EXAM'!$D$8:$H$8,$F$9,'FINAL EXAM'!D102:H102)</f>
        <v>60</v>
      </c>
      <c r="G102" s="49">
        <f>SUMIF('FINAL EXAM'!$D$8:$H$8,$G$9,'FINAL EXAM'!D102:H102)</f>
        <v>120</v>
      </c>
      <c r="H102" s="49">
        <f>SUMIF('FINAL EXAM'!$D$8:$H$8,$H$9,'FINAL EXAM'!D102:H102)</f>
        <v>0</v>
      </c>
      <c r="I102" s="49">
        <f>SUMIF('FINAL EXAM'!$D$8:$H$8,$I$9,'FINAL EXAM'!D102:H102)</f>
        <v>0</v>
      </c>
      <c r="J102" s="71" t="e">
        <f t="shared" si="7"/>
        <v>#DIV/0!</v>
      </c>
      <c r="K102" s="75" t="e">
        <f t="shared" si="8"/>
        <v>#DIV/0!</v>
      </c>
      <c r="L102" s="75" t="e">
        <f t="shared" si="9"/>
        <v>#DIV/0!</v>
      </c>
      <c r="M102" s="75" t="e">
        <f t="shared" si="10"/>
        <v>#DIV/0!</v>
      </c>
      <c r="N102" s="75" t="e">
        <f t="shared" si="11"/>
        <v>#DIV/0!</v>
      </c>
      <c r="O102" s="75" t="e">
        <f t="shared" si="12"/>
        <v>#REF!</v>
      </c>
      <c r="P102" s="76" t="e">
        <f>IF(J102&lt;'FINAL EXAM'!$D$114,"N","Y")</f>
        <v>#DIV/0!</v>
      </c>
      <c r="Q102" s="76" t="e">
        <f>IF(K102&lt;'FINAL EXAM'!$D$114,"N","Y")</f>
        <v>#DIV/0!</v>
      </c>
      <c r="R102" s="76" t="e">
        <f>IF(L102&lt;'FINAL EXAM'!$D$114,"N","Y")</f>
        <v>#DIV/0!</v>
      </c>
      <c r="S102" s="76" t="e">
        <f>IF(M102&lt;'FINAL EXAM'!$D$114,"N","Y")</f>
        <v>#DIV/0!</v>
      </c>
      <c r="T102" s="76" t="e">
        <f>IF(N102&lt;'FINAL EXAM'!$D$114,"N","Y")</f>
        <v>#DIV/0!</v>
      </c>
      <c r="U102" s="76" t="e">
        <f>IF(O102&lt;'FINAL EXAM'!$D$114,"N","Y")</f>
        <v>#REF!</v>
      </c>
    </row>
    <row r="103" spans="1:21" s="73" customFormat="1" x14ac:dyDescent="0.25">
      <c r="A103" s="39">
        <v>94</v>
      </c>
      <c r="B103" s="39" t="str">
        <f>'FINAL EXAM'!B103</f>
        <v>VIKAS KUMAR SINGH</v>
      </c>
      <c r="C103" s="39" t="str">
        <f>'FINAL EXAM'!C103</f>
        <v>1SG15EE094</v>
      </c>
      <c r="D103" s="49">
        <f>SUMIF('FINAL EXAM'!$D$8:$H$8,$D$9,'FINAL EXAM'!D103:H103)</f>
        <v>60</v>
      </c>
      <c r="E103" s="49">
        <f>SUMIF('FINAL EXAM'!$D$8:$H$8,$E$9,'FINAL EXAM'!D103:H103)</f>
        <v>60</v>
      </c>
      <c r="F103" s="49">
        <f>SUMIF('FINAL EXAM'!$D$8:$H$8,$F$9,'FINAL EXAM'!D103:H103)</f>
        <v>60</v>
      </c>
      <c r="G103" s="49">
        <f>SUMIF('FINAL EXAM'!$D$8:$H$8,$G$9,'FINAL EXAM'!D103:H103)</f>
        <v>120</v>
      </c>
      <c r="H103" s="49">
        <f>SUMIF('FINAL EXAM'!$D$8:$H$8,$H$9,'FINAL EXAM'!D103:H103)</f>
        <v>0</v>
      </c>
      <c r="I103" s="49">
        <f>SUMIF('FINAL EXAM'!$D$8:$H$8,$I$9,'FINAL EXAM'!D103:H103)</f>
        <v>0</v>
      </c>
      <c r="J103" s="71" t="e">
        <f t="shared" si="7"/>
        <v>#DIV/0!</v>
      </c>
      <c r="K103" s="75" t="e">
        <f t="shared" si="8"/>
        <v>#DIV/0!</v>
      </c>
      <c r="L103" s="75" t="e">
        <f t="shared" si="9"/>
        <v>#DIV/0!</v>
      </c>
      <c r="M103" s="75" t="e">
        <f t="shared" si="10"/>
        <v>#DIV/0!</v>
      </c>
      <c r="N103" s="75" t="e">
        <f t="shared" si="11"/>
        <v>#DIV/0!</v>
      </c>
      <c r="O103" s="75" t="e">
        <f t="shared" si="12"/>
        <v>#REF!</v>
      </c>
      <c r="P103" s="76" t="e">
        <f>IF(J103&lt;'FINAL EXAM'!$D$114,"N","Y")</f>
        <v>#DIV/0!</v>
      </c>
      <c r="Q103" s="76" t="e">
        <f>IF(K103&lt;'FINAL EXAM'!$D$114,"N","Y")</f>
        <v>#DIV/0!</v>
      </c>
      <c r="R103" s="76" t="e">
        <f>IF(L103&lt;'FINAL EXAM'!$D$114,"N","Y")</f>
        <v>#DIV/0!</v>
      </c>
      <c r="S103" s="76" t="e">
        <f>IF(M103&lt;'FINAL EXAM'!$D$114,"N","Y")</f>
        <v>#DIV/0!</v>
      </c>
      <c r="T103" s="76" t="e">
        <f>IF(N103&lt;'FINAL EXAM'!$D$114,"N","Y")</f>
        <v>#DIV/0!</v>
      </c>
      <c r="U103" s="76" t="e">
        <f>IF(O103&lt;'FINAL EXAM'!$D$114,"N","Y")</f>
        <v>#REF!</v>
      </c>
    </row>
    <row r="104" spans="1:21" s="73" customFormat="1" x14ac:dyDescent="0.25">
      <c r="A104" s="39">
        <v>95</v>
      </c>
      <c r="B104" s="39" t="str">
        <f>'FINAL EXAM'!B104</f>
        <v>VINITH KUMAR.T</v>
      </c>
      <c r="C104" s="39" t="str">
        <f>'FINAL EXAM'!C104</f>
        <v>1SG15EE095</v>
      </c>
      <c r="D104" s="49">
        <f>SUMIF('FINAL EXAM'!$D$8:$H$8,$D$9,'FINAL EXAM'!D104:H104)</f>
        <v>52</v>
      </c>
      <c r="E104" s="49">
        <f>SUMIF('FINAL EXAM'!$D$8:$H$8,$E$9,'FINAL EXAM'!D104:H104)</f>
        <v>52</v>
      </c>
      <c r="F104" s="49">
        <f>SUMIF('FINAL EXAM'!$D$8:$H$8,$F$9,'FINAL EXAM'!D104:H104)</f>
        <v>52</v>
      </c>
      <c r="G104" s="49">
        <f>SUMIF('FINAL EXAM'!$D$8:$H$8,$G$9,'FINAL EXAM'!D104:H104)</f>
        <v>104</v>
      </c>
      <c r="H104" s="49">
        <f>SUMIF('FINAL EXAM'!$D$8:$H$8,$H$9,'FINAL EXAM'!D104:H104)</f>
        <v>0</v>
      </c>
      <c r="I104" s="49">
        <f>SUMIF('FINAL EXAM'!$D$8:$H$8,$I$9,'FINAL EXAM'!D104:H104)</f>
        <v>0</v>
      </c>
      <c r="J104" s="71" t="e">
        <f t="shared" si="7"/>
        <v>#DIV/0!</v>
      </c>
      <c r="K104" s="75" t="e">
        <f t="shared" si="8"/>
        <v>#DIV/0!</v>
      </c>
      <c r="L104" s="75" t="e">
        <f t="shared" si="9"/>
        <v>#DIV/0!</v>
      </c>
      <c r="M104" s="75" t="e">
        <f t="shared" si="10"/>
        <v>#DIV/0!</v>
      </c>
      <c r="N104" s="75" t="e">
        <f t="shared" si="11"/>
        <v>#DIV/0!</v>
      </c>
      <c r="O104" s="75" t="e">
        <f t="shared" si="12"/>
        <v>#REF!</v>
      </c>
      <c r="P104" s="76" t="e">
        <f>IF(J104&lt;'FINAL EXAM'!$D$114,"N","Y")</f>
        <v>#DIV/0!</v>
      </c>
      <c r="Q104" s="76" t="e">
        <f>IF(K104&lt;'FINAL EXAM'!$D$114,"N","Y")</f>
        <v>#DIV/0!</v>
      </c>
      <c r="R104" s="76" t="e">
        <f>IF(L104&lt;'FINAL EXAM'!$D$114,"N","Y")</f>
        <v>#DIV/0!</v>
      </c>
      <c r="S104" s="76" t="e">
        <f>IF(M104&lt;'FINAL EXAM'!$D$114,"N","Y")</f>
        <v>#DIV/0!</v>
      </c>
      <c r="T104" s="76" t="e">
        <f>IF(N104&lt;'FINAL EXAM'!$D$114,"N","Y")</f>
        <v>#DIV/0!</v>
      </c>
      <c r="U104" s="76" t="e">
        <f>IF(O104&lt;'FINAL EXAM'!$D$114,"N","Y")</f>
        <v>#REF!</v>
      </c>
    </row>
    <row r="105" spans="1:21" s="73" customFormat="1" x14ac:dyDescent="0.25">
      <c r="A105" s="39">
        <v>96</v>
      </c>
      <c r="B105" s="39" t="str">
        <f>'FINAL EXAM'!B105</f>
        <v>VINUTHA.D</v>
      </c>
      <c r="C105" s="39" t="str">
        <f>'FINAL EXAM'!C105</f>
        <v>1SG15EE096</v>
      </c>
      <c r="D105" s="49">
        <f>SUMIF('FINAL EXAM'!$D$8:$H$8,$D$9,'FINAL EXAM'!D105:H105)</f>
        <v>60</v>
      </c>
      <c r="E105" s="49">
        <f>SUMIF('FINAL EXAM'!$D$8:$H$8,$E$9,'FINAL EXAM'!D105:H105)</f>
        <v>60</v>
      </c>
      <c r="F105" s="49">
        <f>SUMIF('FINAL EXAM'!$D$8:$H$8,$F$9,'FINAL EXAM'!D105:H105)</f>
        <v>60</v>
      </c>
      <c r="G105" s="49">
        <f>SUMIF('FINAL EXAM'!$D$8:$H$8,$G$9,'FINAL EXAM'!D105:H105)</f>
        <v>120</v>
      </c>
      <c r="H105" s="49">
        <f>SUMIF('FINAL EXAM'!$D$8:$H$8,$H$9,'FINAL EXAM'!D105:H105)</f>
        <v>0</v>
      </c>
      <c r="I105" s="49">
        <f>SUMIF('FINAL EXAM'!$D$8:$H$8,$I$9,'FINAL EXAM'!D105:H105)</f>
        <v>0</v>
      </c>
      <c r="J105" s="71" t="e">
        <f t="shared" si="7"/>
        <v>#DIV/0!</v>
      </c>
      <c r="K105" s="75" t="e">
        <f t="shared" si="8"/>
        <v>#DIV/0!</v>
      </c>
      <c r="L105" s="75" t="e">
        <f t="shared" si="9"/>
        <v>#DIV/0!</v>
      </c>
      <c r="M105" s="75" t="e">
        <f t="shared" si="10"/>
        <v>#DIV/0!</v>
      </c>
      <c r="N105" s="75" t="e">
        <f t="shared" si="11"/>
        <v>#DIV/0!</v>
      </c>
      <c r="O105" s="75" t="e">
        <f t="shared" si="12"/>
        <v>#REF!</v>
      </c>
      <c r="P105" s="76" t="e">
        <f>IF(J105&lt;'FINAL EXAM'!$D$114,"N","Y")</f>
        <v>#DIV/0!</v>
      </c>
      <c r="Q105" s="76" t="e">
        <f>IF(K105&lt;'FINAL EXAM'!$D$114,"N","Y")</f>
        <v>#DIV/0!</v>
      </c>
      <c r="R105" s="76" t="e">
        <f>IF(L105&lt;'FINAL EXAM'!$D$114,"N","Y")</f>
        <v>#DIV/0!</v>
      </c>
      <c r="S105" s="76" t="e">
        <f>IF(M105&lt;'FINAL EXAM'!$D$114,"N","Y")</f>
        <v>#DIV/0!</v>
      </c>
      <c r="T105" s="76" t="e">
        <f>IF(N105&lt;'FINAL EXAM'!$D$114,"N","Y")</f>
        <v>#DIV/0!</v>
      </c>
      <c r="U105" s="76" t="e">
        <f>IF(O105&lt;'FINAL EXAM'!$D$114,"N","Y")</f>
        <v>#REF!</v>
      </c>
    </row>
    <row r="106" spans="1:21" s="73" customFormat="1" x14ac:dyDescent="0.25">
      <c r="A106" s="39">
        <v>97</v>
      </c>
      <c r="B106" s="39" t="str">
        <f>'FINAL EXAM'!B106</f>
        <v>VISHAL.S.PUJARI</v>
      </c>
      <c r="C106" s="39" t="str">
        <f>'FINAL EXAM'!C106</f>
        <v>1SG15EE097</v>
      </c>
      <c r="D106" s="49">
        <f>SUMIF('FINAL EXAM'!$D$8:$H$8,$D$9,'FINAL EXAM'!D106:H106)</f>
        <v>36</v>
      </c>
      <c r="E106" s="49">
        <f>SUMIF('FINAL EXAM'!$D$8:$H$8,$E$9,'FINAL EXAM'!D106:H106)</f>
        <v>36</v>
      </c>
      <c r="F106" s="49">
        <f>SUMIF('FINAL EXAM'!$D$8:$H$8,$F$9,'FINAL EXAM'!D106:H106)</f>
        <v>36</v>
      </c>
      <c r="G106" s="49">
        <f>SUMIF('FINAL EXAM'!$D$8:$H$8,$G$9,'FINAL EXAM'!D106:H106)</f>
        <v>72</v>
      </c>
      <c r="H106" s="49">
        <f>SUMIF('FINAL EXAM'!$D$8:$H$8,$H$9,'FINAL EXAM'!D106:H106)</f>
        <v>0</v>
      </c>
      <c r="I106" s="49">
        <f>SUMIF('FINAL EXAM'!$D$8:$H$8,$I$9,'FINAL EXAM'!D106:H106)</f>
        <v>0</v>
      </c>
      <c r="J106" s="71" t="e">
        <f t="shared" si="7"/>
        <v>#DIV/0!</v>
      </c>
      <c r="K106" s="75" t="e">
        <f t="shared" si="8"/>
        <v>#DIV/0!</v>
      </c>
      <c r="L106" s="75" t="e">
        <f t="shared" si="9"/>
        <v>#DIV/0!</v>
      </c>
      <c r="M106" s="75" t="e">
        <f t="shared" si="10"/>
        <v>#DIV/0!</v>
      </c>
      <c r="N106" s="75" t="e">
        <f t="shared" si="11"/>
        <v>#DIV/0!</v>
      </c>
      <c r="O106" s="75" t="e">
        <f t="shared" si="12"/>
        <v>#REF!</v>
      </c>
      <c r="P106" s="76" t="e">
        <f>IF(J106&lt;'FINAL EXAM'!$D$114,"N","Y")</f>
        <v>#DIV/0!</v>
      </c>
      <c r="Q106" s="76" t="e">
        <f>IF(K106&lt;'FINAL EXAM'!$D$114,"N","Y")</f>
        <v>#DIV/0!</v>
      </c>
      <c r="R106" s="76" t="e">
        <f>IF(L106&lt;'FINAL EXAM'!$D$114,"N","Y")</f>
        <v>#DIV/0!</v>
      </c>
      <c r="S106" s="76" t="e">
        <f>IF(M106&lt;'FINAL EXAM'!$D$114,"N","Y")</f>
        <v>#DIV/0!</v>
      </c>
      <c r="T106" s="76" t="e">
        <f>IF(N106&lt;'FINAL EXAM'!$D$114,"N","Y")</f>
        <v>#DIV/0!</v>
      </c>
      <c r="U106" s="76" t="e">
        <f>IF(O106&lt;'FINAL EXAM'!$D$114,"N","Y")</f>
        <v>#REF!</v>
      </c>
    </row>
    <row r="107" spans="1:21" s="73" customFormat="1" x14ac:dyDescent="0.25">
      <c r="A107" s="39">
        <v>98</v>
      </c>
      <c r="B107" s="39" t="e">
        <f>'FINAL EXAM'!#REF!</f>
        <v>#REF!</v>
      </c>
      <c r="C107" s="39" t="e">
        <f>'FINAL EXAM'!#REF!</f>
        <v>#REF!</v>
      </c>
      <c r="D107" s="49" t="e">
        <f>SUMIF('FINAL EXAM'!$D$8:$H$8,$D$9,'FINAL EXAM'!#REF!)</f>
        <v>#REF!</v>
      </c>
      <c r="E107" s="49" t="e">
        <f>SUMIF('FINAL EXAM'!$D$8:$H$8,$E$9,'FINAL EXAM'!#REF!)</f>
        <v>#REF!</v>
      </c>
      <c r="F107" s="49" t="e">
        <f>SUMIF('FINAL EXAM'!$D$8:$H$8,$F$9,'FINAL EXAM'!#REF!)</f>
        <v>#REF!</v>
      </c>
      <c r="G107" s="49" t="e">
        <f>SUMIF('FINAL EXAM'!$D$8:$H$8,$G$9,'FINAL EXAM'!#REF!)</f>
        <v>#REF!</v>
      </c>
      <c r="H107" s="49" t="e">
        <f>SUMIF('FINAL EXAM'!$D$8:$H$8,$H$9,'FINAL EXAM'!#REF!)</f>
        <v>#REF!</v>
      </c>
      <c r="I107" s="49" t="e">
        <f>SUMIF('FINAL EXAM'!$D$8:$H$8,$I$9,'FINAL EXAM'!#REF!)</f>
        <v>#REF!</v>
      </c>
      <c r="J107" s="71" t="e">
        <f t="shared" si="7"/>
        <v>#REF!</v>
      </c>
      <c r="K107" s="75" t="e">
        <f t="shared" si="8"/>
        <v>#REF!</v>
      </c>
      <c r="L107" s="75" t="e">
        <f t="shared" si="9"/>
        <v>#REF!</v>
      </c>
      <c r="M107" s="75" t="e">
        <f t="shared" si="10"/>
        <v>#REF!</v>
      </c>
      <c r="N107" s="75" t="e">
        <f t="shared" si="11"/>
        <v>#REF!</v>
      </c>
      <c r="O107" s="75" t="e">
        <f t="shared" si="12"/>
        <v>#REF!</v>
      </c>
      <c r="P107" s="76" t="e">
        <f>IF(J107&lt;'FINAL EXAM'!$D$114,"N","Y")</f>
        <v>#REF!</v>
      </c>
      <c r="Q107" s="76" t="e">
        <f>IF(K107&lt;'FINAL EXAM'!$D$114,"N","Y")</f>
        <v>#REF!</v>
      </c>
      <c r="R107" s="76" t="e">
        <f>IF(L107&lt;'FINAL EXAM'!$D$114,"N","Y")</f>
        <v>#REF!</v>
      </c>
      <c r="S107" s="76" t="e">
        <f>IF(M107&lt;'FINAL EXAM'!$D$114,"N","Y")</f>
        <v>#REF!</v>
      </c>
      <c r="T107" s="76" t="e">
        <f>IF(N107&lt;'FINAL EXAM'!$D$114,"N","Y")</f>
        <v>#REF!</v>
      </c>
      <c r="U107" s="76" t="e">
        <f>IF(O107&lt;'FINAL EXAM'!$D$114,"N","Y")</f>
        <v>#REF!</v>
      </c>
    </row>
    <row r="108" spans="1:21" s="73" customFormat="1" x14ac:dyDescent="0.25">
      <c r="A108" s="39">
        <v>99</v>
      </c>
      <c r="B108" s="39" t="e">
        <f>'FINAL EXAM'!#REF!</f>
        <v>#REF!</v>
      </c>
      <c r="C108" s="39" t="e">
        <f>'FINAL EXAM'!#REF!</f>
        <v>#REF!</v>
      </c>
      <c r="D108" s="49" t="e">
        <f>SUMIF('FINAL EXAM'!$D$8:$H$8,$D$9,'FINAL EXAM'!#REF!)</f>
        <v>#REF!</v>
      </c>
      <c r="E108" s="49" t="e">
        <f>SUMIF('FINAL EXAM'!$D$8:$H$8,$E$9,'FINAL EXAM'!#REF!)</f>
        <v>#REF!</v>
      </c>
      <c r="F108" s="49" t="e">
        <f>SUMIF('FINAL EXAM'!$D$8:$H$8,$F$9,'FINAL EXAM'!#REF!)</f>
        <v>#REF!</v>
      </c>
      <c r="G108" s="49" t="e">
        <f>SUMIF('FINAL EXAM'!$D$8:$H$8,$G$9,'FINAL EXAM'!#REF!)</f>
        <v>#REF!</v>
      </c>
      <c r="H108" s="49" t="e">
        <f>SUMIF('FINAL EXAM'!$D$8:$H$8,$H$9,'FINAL EXAM'!#REF!)</f>
        <v>#REF!</v>
      </c>
      <c r="I108" s="49" t="e">
        <f>SUMIF('FINAL EXAM'!$D$8:$H$8,$I$9,'FINAL EXAM'!#REF!)</f>
        <v>#REF!</v>
      </c>
      <c r="J108" s="71" t="e">
        <f t="shared" si="7"/>
        <v>#REF!</v>
      </c>
      <c r="K108" s="75" t="e">
        <f t="shared" si="8"/>
        <v>#REF!</v>
      </c>
      <c r="L108" s="75" t="e">
        <f t="shared" si="9"/>
        <v>#REF!</v>
      </c>
      <c r="M108" s="75" t="e">
        <f t="shared" si="10"/>
        <v>#REF!</v>
      </c>
      <c r="N108" s="75" t="e">
        <f t="shared" si="11"/>
        <v>#REF!</v>
      </c>
      <c r="O108" s="75" t="e">
        <f t="shared" si="12"/>
        <v>#REF!</v>
      </c>
      <c r="P108" s="76" t="e">
        <f>IF(J108&lt;'FINAL EXAM'!$D$114,"N","Y")</f>
        <v>#REF!</v>
      </c>
      <c r="Q108" s="76" t="e">
        <f>IF(K108&lt;'FINAL EXAM'!$D$114,"N","Y")</f>
        <v>#REF!</v>
      </c>
      <c r="R108" s="76" t="e">
        <f>IF(L108&lt;'FINAL EXAM'!$D$114,"N","Y")</f>
        <v>#REF!</v>
      </c>
      <c r="S108" s="76" t="e">
        <f>IF(M108&lt;'FINAL EXAM'!$D$114,"N","Y")</f>
        <v>#REF!</v>
      </c>
      <c r="T108" s="76" t="e">
        <f>IF(N108&lt;'FINAL EXAM'!$D$114,"N","Y")</f>
        <v>#REF!</v>
      </c>
      <c r="U108" s="76" t="e">
        <f>IF(O108&lt;'FINAL EXAM'!$D$114,"N","Y")</f>
        <v>#REF!</v>
      </c>
    </row>
    <row r="109" spans="1:21" s="73" customFormat="1" x14ac:dyDescent="0.25">
      <c r="A109" s="39">
        <v>100</v>
      </c>
      <c r="B109" s="39" t="e">
        <f>'FINAL EXAM'!#REF!</f>
        <v>#REF!</v>
      </c>
      <c r="C109" s="39" t="e">
        <f>'FINAL EXAM'!#REF!</f>
        <v>#REF!</v>
      </c>
      <c r="D109" s="49" t="e">
        <f>SUMIF('FINAL EXAM'!$D$8:$H$8,$D$9,'FINAL EXAM'!#REF!)</f>
        <v>#REF!</v>
      </c>
      <c r="E109" s="49" t="e">
        <f>SUMIF('FINAL EXAM'!$D$8:$H$8,$E$9,'FINAL EXAM'!#REF!)</f>
        <v>#REF!</v>
      </c>
      <c r="F109" s="49" t="e">
        <f>SUMIF('FINAL EXAM'!$D$8:$H$8,$F$9,'FINAL EXAM'!#REF!)</f>
        <v>#REF!</v>
      </c>
      <c r="G109" s="49" t="e">
        <f>SUMIF('FINAL EXAM'!$D$8:$H$8,$G$9,'FINAL EXAM'!#REF!)</f>
        <v>#REF!</v>
      </c>
      <c r="H109" s="49" t="e">
        <f>SUMIF('FINAL EXAM'!$D$8:$H$8,$H$9,'FINAL EXAM'!#REF!)</f>
        <v>#REF!</v>
      </c>
      <c r="I109" s="49" t="e">
        <f>SUMIF('FINAL EXAM'!$D$8:$H$8,$I$9,'FINAL EXAM'!#REF!)</f>
        <v>#REF!</v>
      </c>
      <c r="J109" s="71" t="e">
        <f t="shared" si="7"/>
        <v>#REF!</v>
      </c>
      <c r="K109" s="75" t="e">
        <f t="shared" si="8"/>
        <v>#REF!</v>
      </c>
      <c r="L109" s="75" t="e">
        <f t="shared" si="9"/>
        <v>#REF!</v>
      </c>
      <c r="M109" s="75" t="e">
        <f t="shared" si="10"/>
        <v>#REF!</v>
      </c>
      <c r="N109" s="75" t="e">
        <f t="shared" si="11"/>
        <v>#REF!</v>
      </c>
      <c r="O109" s="75" t="e">
        <f t="shared" si="12"/>
        <v>#REF!</v>
      </c>
      <c r="P109" s="76" t="e">
        <f>IF(J109&lt;'FINAL EXAM'!$D$114,"N","Y")</f>
        <v>#REF!</v>
      </c>
      <c r="Q109" s="76" t="e">
        <f>IF(K109&lt;'FINAL EXAM'!$D$114,"N","Y")</f>
        <v>#REF!</v>
      </c>
      <c r="R109" s="76" t="e">
        <f>IF(L109&lt;'FINAL EXAM'!$D$114,"N","Y")</f>
        <v>#REF!</v>
      </c>
      <c r="S109" s="76" t="e">
        <f>IF(M109&lt;'FINAL EXAM'!$D$114,"N","Y")</f>
        <v>#REF!</v>
      </c>
      <c r="T109" s="76" t="e">
        <f>IF(N109&lt;'FINAL EXAM'!$D$114,"N","Y")</f>
        <v>#REF!</v>
      </c>
      <c r="U109" s="76" t="e">
        <f>IF(O109&lt;'FINAL EXAM'!$D$114,"N","Y")</f>
        <v>#REF!</v>
      </c>
    </row>
    <row r="110" spans="1:21" s="73" customFormat="1" x14ac:dyDescent="0.25">
      <c r="A110" s="39">
        <v>101</v>
      </c>
      <c r="B110" s="39" t="e">
        <f>'FINAL EXAM'!#REF!</f>
        <v>#REF!</v>
      </c>
      <c r="C110" s="39" t="e">
        <f>'FINAL EXAM'!#REF!</f>
        <v>#REF!</v>
      </c>
      <c r="D110" s="49" t="e">
        <f>SUMIF('FINAL EXAM'!$D$8:$H$8,$D$9,'FINAL EXAM'!#REF!)</f>
        <v>#REF!</v>
      </c>
      <c r="E110" s="49" t="e">
        <f>SUMIF('FINAL EXAM'!$D$8:$H$8,$E$9,'FINAL EXAM'!#REF!)</f>
        <v>#REF!</v>
      </c>
      <c r="F110" s="49" t="e">
        <f>SUMIF('FINAL EXAM'!$D$8:$H$8,$F$9,'FINAL EXAM'!#REF!)</f>
        <v>#REF!</v>
      </c>
      <c r="G110" s="49" t="e">
        <f>SUMIF('FINAL EXAM'!$D$8:$H$8,$G$9,'FINAL EXAM'!#REF!)</f>
        <v>#REF!</v>
      </c>
      <c r="H110" s="49" t="e">
        <f>SUMIF('FINAL EXAM'!$D$8:$H$8,$H$9,'FINAL EXAM'!#REF!)</f>
        <v>#REF!</v>
      </c>
      <c r="I110" s="49" t="e">
        <f>SUMIF('FINAL EXAM'!$D$8:$H$8,$I$9,'FINAL EXAM'!#REF!)</f>
        <v>#REF!</v>
      </c>
      <c r="J110" s="71" t="e">
        <f t="shared" si="7"/>
        <v>#REF!</v>
      </c>
      <c r="K110" s="75" t="e">
        <f t="shared" si="8"/>
        <v>#REF!</v>
      </c>
      <c r="L110" s="75" t="e">
        <f t="shared" si="9"/>
        <v>#REF!</v>
      </c>
      <c r="M110" s="75" t="e">
        <f t="shared" si="10"/>
        <v>#REF!</v>
      </c>
      <c r="N110" s="75" t="e">
        <f t="shared" si="11"/>
        <v>#REF!</v>
      </c>
      <c r="O110" s="75" t="e">
        <f t="shared" si="12"/>
        <v>#REF!</v>
      </c>
      <c r="P110" s="76" t="e">
        <f>IF(J110&lt;'FINAL EXAM'!$D$114,"N","Y")</f>
        <v>#REF!</v>
      </c>
      <c r="Q110" s="76" t="e">
        <f>IF(K110&lt;'FINAL EXAM'!$D$114,"N","Y")</f>
        <v>#REF!</v>
      </c>
      <c r="R110" s="76" t="e">
        <f>IF(L110&lt;'FINAL EXAM'!$D$114,"N","Y")</f>
        <v>#REF!</v>
      </c>
      <c r="S110" s="76" t="e">
        <f>IF(M110&lt;'FINAL EXAM'!$D$114,"N","Y")</f>
        <v>#REF!</v>
      </c>
      <c r="T110" s="76" t="e">
        <f>IF(N110&lt;'FINAL EXAM'!$D$114,"N","Y")</f>
        <v>#REF!</v>
      </c>
      <c r="U110" s="76" t="e">
        <f>IF(O110&lt;'FINAL EXAM'!$D$114,"N","Y")</f>
        <v>#REF!</v>
      </c>
    </row>
    <row r="111" spans="1:21" s="73" customFormat="1" x14ac:dyDescent="0.25">
      <c r="A111" s="39">
        <v>102</v>
      </c>
      <c r="B111" s="39" t="e">
        <f>'FINAL EXAM'!#REF!</f>
        <v>#REF!</v>
      </c>
      <c r="C111" s="39" t="e">
        <f>'FINAL EXAM'!#REF!</f>
        <v>#REF!</v>
      </c>
      <c r="D111" s="49" t="e">
        <f>SUMIF('FINAL EXAM'!$D$8:$H$8,$D$9,'FINAL EXAM'!#REF!)</f>
        <v>#REF!</v>
      </c>
      <c r="E111" s="49" t="e">
        <f>SUMIF('FINAL EXAM'!$D$8:$H$8,$E$9,'FINAL EXAM'!#REF!)</f>
        <v>#REF!</v>
      </c>
      <c r="F111" s="49" t="e">
        <f>SUMIF('FINAL EXAM'!$D$8:$H$8,$F$9,'FINAL EXAM'!#REF!)</f>
        <v>#REF!</v>
      </c>
      <c r="G111" s="49" t="e">
        <f>SUMIF('FINAL EXAM'!$D$8:$H$8,$G$9,'FINAL EXAM'!#REF!)</f>
        <v>#REF!</v>
      </c>
      <c r="H111" s="49" t="e">
        <f>SUMIF('FINAL EXAM'!$D$8:$H$8,$H$9,'FINAL EXAM'!#REF!)</f>
        <v>#REF!</v>
      </c>
      <c r="I111" s="49" t="e">
        <f>SUMIF('FINAL EXAM'!$D$8:$H$8,$I$9,'FINAL EXAM'!#REF!)</f>
        <v>#REF!</v>
      </c>
      <c r="J111" s="71" t="e">
        <f t="shared" si="7"/>
        <v>#REF!</v>
      </c>
      <c r="K111" s="75" t="e">
        <f t="shared" si="8"/>
        <v>#REF!</v>
      </c>
      <c r="L111" s="75" t="e">
        <f t="shared" si="9"/>
        <v>#REF!</v>
      </c>
      <c r="M111" s="75" t="e">
        <f t="shared" si="10"/>
        <v>#REF!</v>
      </c>
      <c r="N111" s="75" t="e">
        <f t="shared" si="11"/>
        <v>#REF!</v>
      </c>
      <c r="O111" s="75" t="e">
        <f t="shared" si="12"/>
        <v>#REF!</v>
      </c>
      <c r="P111" s="76" t="e">
        <f>IF(J111&lt;'FINAL EXAM'!$D$114,"N","Y")</f>
        <v>#REF!</v>
      </c>
      <c r="Q111" s="76" t="e">
        <f>IF(K111&lt;'FINAL EXAM'!$D$114,"N","Y")</f>
        <v>#REF!</v>
      </c>
      <c r="R111" s="76" t="e">
        <f>IF(L111&lt;'FINAL EXAM'!$D$114,"N","Y")</f>
        <v>#REF!</v>
      </c>
      <c r="S111" s="76" t="e">
        <f>IF(M111&lt;'FINAL EXAM'!$D$114,"N","Y")</f>
        <v>#REF!</v>
      </c>
      <c r="T111" s="76" t="e">
        <f>IF(N111&lt;'FINAL EXAM'!$D$114,"N","Y")</f>
        <v>#REF!</v>
      </c>
      <c r="U111" s="76" t="e">
        <f>IF(O111&lt;'FINAL EXAM'!$D$114,"N","Y")</f>
        <v>#REF!</v>
      </c>
    </row>
    <row r="112" spans="1:21" s="73" customFormat="1" x14ac:dyDescent="0.25">
      <c r="A112" s="39">
        <v>103</v>
      </c>
      <c r="B112" s="39" t="e">
        <f>'FINAL EXAM'!#REF!</f>
        <v>#REF!</v>
      </c>
      <c r="C112" s="39" t="e">
        <f>'FINAL EXAM'!#REF!</f>
        <v>#REF!</v>
      </c>
      <c r="D112" s="49" t="e">
        <f>SUMIF('FINAL EXAM'!$D$8:$H$8,$D$9,'FINAL EXAM'!#REF!)</f>
        <v>#REF!</v>
      </c>
      <c r="E112" s="49" t="e">
        <f>SUMIF('FINAL EXAM'!$D$8:$H$8,$E$9,'FINAL EXAM'!#REF!)</f>
        <v>#REF!</v>
      </c>
      <c r="F112" s="49" t="e">
        <f>SUMIF('FINAL EXAM'!$D$8:$H$8,$F$9,'FINAL EXAM'!#REF!)</f>
        <v>#REF!</v>
      </c>
      <c r="G112" s="49" t="e">
        <f>SUMIF('FINAL EXAM'!$D$8:$H$8,$G$9,'FINAL EXAM'!#REF!)</f>
        <v>#REF!</v>
      </c>
      <c r="H112" s="49" t="e">
        <f>SUMIF('FINAL EXAM'!$D$8:$H$8,$H$9,'FINAL EXAM'!#REF!)</f>
        <v>#REF!</v>
      </c>
      <c r="I112" s="49" t="e">
        <f>SUMIF('FINAL EXAM'!$D$8:$H$8,$I$9,'FINAL EXAM'!#REF!)</f>
        <v>#REF!</v>
      </c>
      <c r="J112" s="71" t="e">
        <f t="shared" si="7"/>
        <v>#REF!</v>
      </c>
      <c r="K112" s="75" t="e">
        <f t="shared" si="8"/>
        <v>#REF!</v>
      </c>
      <c r="L112" s="75" t="e">
        <f t="shared" si="9"/>
        <v>#REF!</v>
      </c>
      <c r="M112" s="75" t="e">
        <f t="shared" si="10"/>
        <v>#REF!</v>
      </c>
      <c r="N112" s="75" t="e">
        <f t="shared" si="11"/>
        <v>#REF!</v>
      </c>
      <c r="O112" s="75" t="e">
        <f t="shared" si="12"/>
        <v>#REF!</v>
      </c>
      <c r="P112" s="76" t="e">
        <f>IF(J112&lt;'FINAL EXAM'!$D$114,"N","Y")</f>
        <v>#REF!</v>
      </c>
      <c r="Q112" s="76" t="e">
        <f>IF(K112&lt;'FINAL EXAM'!$D$114,"N","Y")</f>
        <v>#REF!</v>
      </c>
      <c r="R112" s="76" t="e">
        <f>IF(L112&lt;'FINAL EXAM'!$D$114,"N","Y")</f>
        <v>#REF!</v>
      </c>
      <c r="S112" s="76" t="e">
        <f>IF(M112&lt;'FINAL EXAM'!$D$114,"N","Y")</f>
        <v>#REF!</v>
      </c>
      <c r="T112" s="76" t="e">
        <f>IF(N112&lt;'FINAL EXAM'!$D$114,"N","Y")</f>
        <v>#REF!</v>
      </c>
      <c r="U112" s="76" t="e">
        <f>IF(O112&lt;'FINAL EXAM'!$D$114,"N","Y")</f>
        <v>#REF!</v>
      </c>
    </row>
    <row r="113" spans="1:21" s="73" customFormat="1" x14ac:dyDescent="0.25">
      <c r="A113" s="39">
        <v>104</v>
      </c>
      <c r="B113" s="39" t="e">
        <f>'FINAL EXAM'!#REF!</f>
        <v>#REF!</v>
      </c>
      <c r="C113" s="39" t="e">
        <f>'FINAL EXAM'!#REF!</f>
        <v>#REF!</v>
      </c>
      <c r="D113" s="49" t="e">
        <f>SUMIF('FINAL EXAM'!$D$8:$H$8,$D$9,'FINAL EXAM'!#REF!)</f>
        <v>#REF!</v>
      </c>
      <c r="E113" s="49" t="e">
        <f>SUMIF('FINAL EXAM'!$D$8:$H$8,$E$9,'FINAL EXAM'!#REF!)</f>
        <v>#REF!</v>
      </c>
      <c r="F113" s="49" t="e">
        <f>SUMIF('FINAL EXAM'!$D$8:$H$8,$F$9,'FINAL EXAM'!#REF!)</f>
        <v>#REF!</v>
      </c>
      <c r="G113" s="49" t="e">
        <f>SUMIF('FINAL EXAM'!$D$8:$H$8,$G$9,'FINAL EXAM'!#REF!)</f>
        <v>#REF!</v>
      </c>
      <c r="H113" s="49" t="e">
        <f>SUMIF('FINAL EXAM'!$D$8:$H$8,$H$9,'FINAL EXAM'!#REF!)</f>
        <v>#REF!</v>
      </c>
      <c r="I113" s="49" t="e">
        <f>SUMIF('FINAL EXAM'!$D$8:$H$8,$I$9,'FINAL EXAM'!#REF!)</f>
        <v>#REF!</v>
      </c>
      <c r="J113" s="71" t="e">
        <f t="shared" si="7"/>
        <v>#REF!</v>
      </c>
      <c r="K113" s="75" t="e">
        <f t="shared" si="8"/>
        <v>#REF!</v>
      </c>
      <c r="L113" s="75" t="e">
        <f t="shared" si="9"/>
        <v>#REF!</v>
      </c>
      <c r="M113" s="75" t="e">
        <f t="shared" si="10"/>
        <v>#REF!</v>
      </c>
      <c r="N113" s="75" t="e">
        <f t="shared" si="11"/>
        <v>#REF!</v>
      </c>
      <c r="O113" s="75" t="e">
        <f t="shared" si="12"/>
        <v>#REF!</v>
      </c>
      <c r="P113" s="76" t="e">
        <f>IF(J113&lt;'FINAL EXAM'!$D$114,"N","Y")</f>
        <v>#REF!</v>
      </c>
      <c r="Q113" s="76" t="e">
        <f>IF(K113&lt;'FINAL EXAM'!$D$114,"N","Y")</f>
        <v>#REF!</v>
      </c>
      <c r="R113" s="76" t="e">
        <f>IF(L113&lt;'FINAL EXAM'!$D$114,"N","Y")</f>
        <v>#REF!</v>
      </c>
      <c r="S113" s="76" t="e">
        <f>IF(M113&lt;'FINAL EXAM'!$D$114,"N","Y")</f>
        <v>#REF!</v>
      </c>
      <c r="T113" s="76" t="e">
        <f>IF(N113&lt;'FINAL EXAM'!$D$114,"N","Y")</f>
        <v>#REF!</v>
      </c>
      <c r="U113" s="76" t="e">
        <f>IF(O113&lt;'FINAL EXAM'!$D$114,"N","Y")</f>
        <v>#REF!</v>
      </c>
    </row>
    <row r="114" spans="1:21" s="73" customFormat="1" x14ac:dyDescent="0.25">
      <c r="A114" s="39">
        <v>105</v>
      </c>
      <c r="B114" s="39" t="e">
        <f>'FINAL EXAM'!#REF!</f>
        <v>#REF!</v>
      </c>
      <c r="C114" s="39" t="e">
        <f>'FINAL EXAM'!#REF!</f>
        <v>#REF!</v>
      </c>
      <c r="D114" s="49" t="e">
        <f>SUMIF('FINAL EXAM'!$D$8:$H$8,$D$9,'FINAL EXAM'!#REF!)</f>
        <v>#REF!</v>
      </c>
      <c r="E114" s="49" t="e">
        <f>SUMIF('FINAL EXAM'!$D$8:$H$8,$E$9,'FINAL EXAM'!#REF!)</f>
        <v>#REF!</v>
      </c>
      <c r="F114" s="49" t="e">
        <f>SUMIF('FINAL EXAM'!$D$8:$H$8,$F$9,'FINAL EXAM'!#REF!)</f>
        <v>#REF!</v>
      </c>
      <c r="G114" s="49" t="e">
        <f>SUMIF('FINAL EXAM'!$D$8:$H$8,$G$9,'FINAL EXAM'!#REF!)</f>
        <v>#REF!</v>
      </c>
      <c r="H114" s="49" t="e">
        <f>SUMIF('FINAL EXAM'!$D$8:$H$8,$H$9,'FINAL EXAM'!#REF!)</f>
        <v>#REF!</v>
      </c>
      <c r="I114" s="49" t="e">
        <f>SUMIF('FINAL EXAM'!$D$8:$H$8,$I$9,'FINAL EXAM'!#REF!)</f>
        <v>#REF!</v>
      </c>
      <c r="J114" s="71" t="e">
        <f t="shared" si="7"/>
        <v>#REF!</v>
      </c>
      <c r="K114" s="75" t="e">
        <f t="shared" si="8"/>
        <v>#REF!</v>
      </c>
      <c r="L114" s="75" t="e">
        <f t="shared" si="9"/>
        <v>#REF!</v>
      </c>
      <c r="M114" s="75" t="e">
        <f t="shared" si="10"/>
        <v>#REF!</v>
      </c>
      <c r="N114" s="75" t="e">
        <f t="shared" si="11"/>
        <v>#REF!</v>
      </c>
      <c r="O114" s="75" t="e">
        <f t="shared" si="12"/>
        <v>#REF!</v>
      </c>
      <c r="P114" s="76" t="e">
        <f>IF(J114&lt;'FINAL EXAM'!$D$114,"N","Y")</f>
        <v>#REF!</v>
      </c>
      <c r="Q114" s="76" t="e">
        <f>IF(K114&lt;'FINAL EXAM'!$D$114,"N","Y")</f>
        <v>#REF!</v>
      </c>
      <c r="R114" s="76" t="e">
        <f>IF(L114&lt;'FINAL EXAM'!$D$114,"N","Y")</f>
        <v>#REF!</v>
      </c>
      <c r="S114" s="76" t="e">
        <f>IF(M114&lt;'FINAL EXAM'!$D$114,"N","Y")</f>
        <v>#REF!</v>
      </c>
      <c r="T114" s="76" t="e">
        <f>IF(N114&lt;'FINAL EXAM'!$D$114,"N","Y")</f>
        <v>#REF!</v>
      </c>
      <c r="U114" s="76" t="e">
        <f>IF(O114&lt;'FINAL EXAM'!$D$114,"N","Y")</f>
        <v>#REF!</v>
      </c>
    </row>
    <row r="115" spans="1:21" s="73" customFormat="1" x14ac:dyDescent="0.25">
      <c r="A115" s="39">
        <v>106</v>
      </c>
      <c r="B115" s="39" t="e">
        <f>'FINAL EXAM'!#REF!</f>
        <v>#REF!</v>
      </c>
      <c r="C115" s="39" t="e">
        <f>'FINAL EXAM'!#REF!</f>
        <v>#REF!</v>
      </c>
      <c r="D115" s="49" t="e">
        <f>SUMIF('FINAL EXAM'!$D$8:$H$8,$D$9,'FINAL EXAM'!#REF!)</f>
        <v>#REF!</v>
      </c>
      <c r="E115" s="49" t="e">
        <f>SUMIF('FINAL EXAM'!$D$8:$H$8,$E$9,'FINAL EXAM'!#REF!)</f>
        <v>#REF!</v>
      </c>
      <c r="F115" s="49" t="e">
        <f>SUMIF('FINAL EXAM'!$D$8:$H$8,$F$9,'FINAL EXAM'!#REF!)</f>
        <v>#REF!</v>
      </c>
      <c r="G115" s="49" t="e">
        <f>SUMIF('FINAL EXAM'!$D$8:$H$8,$G$9,'FINAL EXAM'!#REF!)</f>
        <v>#REF!</v>
      </c>
      <c r="H115" s="49" t="e">
        <f>SUMIF('FINAL EXAM'!$D$8:$H$8,$H$9,'FINAL EXAM'!#REF!)</f>
        <v>#REF!</v>
      </c>
      <c r="I115" s="49" t="e">
        <f>SUMIF('FINAL EXAM'!$D$8:$H$8,$I$9,'FINAL EXAM'!#REF!)</f>
        <v>#REF!</v>
      </c>
      <c r="J115" s="71" t="e">
        <f t="shared" si="7"/>
        <v>#REF!</v>
      </c>
      <c r="K115" s="75" t="e">
        <f t="shared" si="8"/>
        <v>#REF!</v>
      </c>
      <c r="L115" s="75" t="e">
        <f t="shared" si="9"/>
        <v>#REF!</v>
      </c>
      <c r="M115" s="75" t="e">
        <f t="shared" si="10"/>
        <v>#REF!</v>
      </c>
      <c r="N115" s="75" t="e">
        <f t="shared" si="11"/>
        <v>#REF!</v>
      </c>
      <c r="O115" s="75" t="e">
        <f t="shared" si="12"/>
        <v>#REF!</v>
      </c>
      <c r="P115" s="76" t="e">
        <f>IF(J115&lt;'FINAL EXAM'!$D$114,"N","Y")</f>
        <v>#REF!</v>
      </c>
      <c r="Q115" s="76" t="e">
        <f>IF(K115&lt;'FINAL EXAM'!$D$114,"N","Y")</f>
        <v>#REF!</v>
      </c>
      <c r="R115" s="76" t="e">
        <f>IF(L115&lt;'FINAL EXAM'!$D$114,"N","Y")</f>
        <v>#REF!</v>
      </c>
      <c r="S115" s="76" t="e">
        <f>IF(M115&lt;'FINAL EXAM'!$D$114,"N","Y")</f>
        <v>#REF!</v>
      </c>
      <c r="T115" s="76" t="e">
        <f>IF(N115&lt;'FINAL EXAM'!$D$114,"N","Y")</f>
        <v>#REF!</v>
      </c>
      <c r="U115" s="76" t="e">
        <f>IF(O115&lt;'FINAL EXAM'!$D$114,"N","Y")</f>
        <v>#REF!</v>
      </c>
    </row>
    <row r="116" spans="1:21" s="73" customFormat="1" x14ac:dyDescent="0.25">
      <c r="A116" s="39">
        <v>107</v>
      </c>
      <c r="B116" s="39" t="e">
        <f>'FINAL EXAM'!#REF!</f>
        <v>#REF!</v>
      </c>
      <c r="C116" s="39" t="e">
        <f>'FINAL EXAM'!#REF!</f>
        <v>#REF!</v>
      </c>
      <c r="D116" s="49" t="e">
        <f>SUMIF('FINAL EXAM'!$D$8:$H$8,$D$9,'FINAL EXAM'!#REF!)</f>
        <v>#REF!</v>
      </c>
      <c r="E116" s="49" t="e">
        <f>SUMIF('FINAL EXAM'!$D$8:$H$8,$E$9,'FINAL EXAM'!#REF!)</f>
        <v>#REF!</v>
      </c>
      <c r="F116" s="49" t="e">
        <f>SUMIF('FINAL EXAM'!$D$8:$H$8,$F$9,'FINAL EXAM'!#REF!)</f>
        <v>#REF!</v>
      </c>
      <c r="G116" s="49" t="e">
        <f>SUMIF('FINAL EXAM'!$D$8:$H$8,$G$9,'FINAL EXAM'!#REF!)</f>
        <v>#REF!</v>
      </c>
      <c r="H116" s="49" t="e">
        <f>SUMIF('FINAL EXAM'!$D$8:$H$8,$H$9,'FINAL EXAM'!#REF!)</f>
        <v>#REF!</v>
      </c>
      <c r="I116" s="49" t="e">
        <f>SUMIF('FINAL EXAM'!$D$8:$H$8,$I$9,'FINAL EXAM'!#REF!)</f>
        <v>#REF!</v>
      </c>
      <c r="J116" s="71" t="e">
        <f t="shared" si="7"/>
        <v>#REF!</v>
      </c>
      <c r="K116" s="75" t="e">
        <f t="shared" si="8"/>
        <v>#REF!</v>
      </c>
      <c r="L116" s="75" t="e">
        <f t="shared" si="9"/>
        <v>#REF!</v>
      </c>
      <c r="M116" s="75" t="e">
        <f t="shared" si="10"/>
        <v>#REF!</v>
      </c>
      <c r="N116" s="75" t="e">
        <f t="shared" si="11"/>
        <v>#REF!</v>
      </c>
      <c r="O116" s="75" t="e">
        <f t="shared" si="12"/>
        <v>#REF!</v>
      </c>
      <c r="P116" s="76" t="e">
        <f>IF(J116&lt;'FINAL EXAM'!$D$114,"N","Y")</f>
        <v>#REF!</v>
      </c>
      <c r="Q116" s="76" t="e">
        <f>IF(K116&lt;'FINAL EXAM'!$D$114,"N","Y")</f>
        <v>#REF!</v>
      </c>
      <c r="R116" s="76" t="e">
        <f>IF(L116&lt;'FINAL EXAM'!$D$114,"N","Y")</f>
        <v>#REF!</v>
      </c>
      <c r="S116" s="76" t="e">
        <f>IF(M116&lt;'FINAL EXAM'!$D$114,"N","Y")</f>
        <v>#REF!</v>
      </c>
      <c r="T116" s="76" t="e">
        <f>IF(N116&lt;'FINAL EXAM'!$D$114,"N","Y")</f>
        <v>#REF!</v>
      </c>
      <c r="U116" s="76" t="e">
        <f>IF(O116&lt;'FINAL EXAM'!$D$114,"N","Y")</f>
        <v>#REF!</v>
      </c>
    </row>
    <row r="117" spans="1:21" s="73" customFormat="1" x14ac:dyDescent="0.25">
      <c r="A117" s="39">
        <v>108</v>
      </c>
      <c r="B117" s="39" t="e">
        <f>'FINAL EXAM'!#REF!</f>
        <v>#REF!</v>
      </c>
      <c r="C117" s="39" t="e">
        <f>'FINAL EXAM'!#REF!</f>
        <v>#REF!</v>
      </c>
      <c r="D117" s="49" t="e">
        <f>SUMIF('FINAL EXAM'!$D$8:$H$8,$D$9,'FINAL EXAM'!#REF!)</f>
        <v>#REF!</v>
      </c>
      <c r="E117" s="49" t="e">
        <f>SUMIF('FINAL EXAM'!$D$8:$H$8,$E$9,'FINAL EXAM'!#REF!)</f>
        <v>#REF!</v>
      </c>
      <c r="F117" s="49" t="e">
        <f>SUMIF('FINAL EXAM'!$D$8:$H$8,$F$9,'FINAL EXAM'!#REF!)</f>
        <v>#REF!</v>
      </c>
      <c r="G117" s="49" t="e">
        <f>SUMIF('FINAL EXAM'!$D$8:$H$8,$G$9,'FINAL EXAM'!#REF!)</f>
        <v>#REF!</v>
      </c>
      <c r="H117" s="49" t="e">
        <f>SUMIF('FINAL EXAM'!$D$8:$H$8,$H$9,'FINAL EXAM'!#REF!)</f>
        <v>#REF!</v>
      </c>
      <c r="I117" s="49" t="e">
        <f>SUMIF('FINAL EXAM'!$D$8:$H$8,$I$9,'FINAL EXAM'!#REF!)</f>
        <v>#REF!</v>
      </c>
      <c r="J117" s="71" t="e">
        <f t="shared" si="7"/>
        <v>#REF!</v>
      </c>
      <c r="K117" s="75" t="e">
        <f t="shared" si="8"/>
        <v>#REF!</v>
      </c>
      <c r="L117" s="75" t="e">
        <f t="shared" si="9"/>
        <v>#REF!</v>
      </c>
      <c r="M117" s="75" t="e">
        <f t="shared" si="10"/>
        <v>#REF!</v>
      </c>
      <c r="N117" s="75" t="e">
        <f t="shared" si="11"/>
        <v>#REF!</v>
      </c>
      <c r="O117" s="75" t="e">
        <f t="shared" si="12"/>
        <v>#REF!</v>
      </c>
      <c r="P117" s="76" t="e">
        <f>IF(J117&lt;'FINAL EXAM'!$D$114,"N","Y")</f>
        <v>#REF!</v>
      </c>
      <c r="Q117" s="76" t="e">
        <f>IF(K117&lt;'FINAL EXAM'!$D$114,"N","Y")</f>
        <v>#REF!</v>
      </c>
      <c r="R117" s="76" t="e">
        <f>IF(L117&lt;'FINAL EXAM'!$D$114,"N","Y")</f>
        <v>#REF!</v>
      </c>
      <c r="S117" s="76" t="e">
        <f>IF(M117&lt;'FINAL EXAM'!$D$114,"N","Y")</f>
        <v>#REF!</v>
      </c>
      <c r="T117" s="76" t="e">
        <f>IF(N117&lt;'FINAL EXAM'!$D$114,"N","Y")</f>
        <v>#REF!</v>
      </c>
      <c r="U117" s="76" t="e">
        <f>IF(O117&lt;'FINAL EXAM'!$D$114,"N","Y")</f>
        <v>#REF!</v>
      </c>
    </row>
    <row r="118" spans="1:21" s="73" customFormat="1" x14ac:dyDescent="0.25">
      <c r="A118" s="39">
        <v>109</v>
      </c>
      <c r="B118" s="39" t="e">
        <f>'FINAL EXAM'!#REF!</f>
        <v>#REF!</v>
      </c>
      <c r="C118" s="39" t="e">
        <f>'FINAL EXAM'!#REF!</f>
        <v>#REF!</v>
      </c>
      <c r="D118" s="49" t="e">
        <f>SUMIF('FINAL EXAM'!$D$8:$H$8,$D$9,'FINAL EXAM'!#REF!)</f>
        <v>#REF!</v>
      </c>
      <c r="E118" s="49" t="e">
        <f>SUMIF('FINAL EXAM'!$D$8:$H$8,$E$9,'FINAL EXAM'!#REF!)</f>
        <v>#REF!</v>
      </c>
      <c r="F118" s="49" t="e">
        <f>SUMIF('FINAL EXAM'!$D$8:$H$8,$F$9,'FINAL EXAM'!#REF!)</f>
        <v>#REF!</v>
      </c>
      <c r="G118" s="49" t="e">
        <f>SUMIF('FINAL EXAM'!$D$8:$H$8,$G$9,'FINAL EXAM'!#REF!)</f>
        <v>#REF!</v>
      </c>
      <c r="H118" s="49" t="e">
        <f>SUMIF('FINAL EXAM'!$D$8:$H$8,$H$9,'FINAL EXAM'!#REF!)</f>
        <v>#REF!</v>
      </c>
      <c r="I118" s="49" t="e">
        <f>SUMIF('FINAL EXAM'!$D$8:$H$8,$I$9,'FINAL EXAM'!#REF!)</f>
        <v>#REF!</v>
      </c>
      <c r="J118" s="71" t="e">
        <f t="shared" si="7"/>
        <v>#REF!</v>
      </c>
      <c r="K118" s="75" t="e">
        <f t="shared" si="8"/>
        <v>#REF!</v>
      </c>
      <c r="L118" s="75" t="e">
        <f t="shared" si="9"/>
        <v>#REF!</v>
      </c>
      <c r="M118" s="75" t="e">
        <f t="shared" si="10"/>
        <v>#REF!</v>
      </c>
      <c r="N118" s="75" t="e">
        <f t="shared" si="11"/>
        <v>#REF!</v>
      </c>
      <c r="O118" s="75" t="e">
        <f t="shared" si="12"/>
        <v>#REF!</v>
      </c>
      <c r="P118" s="76" t="e">
        <f>IF(J118&lt;'FINAL EXAM'!$D$114,"N","Y")</f>
        <v>#REF!</v>
      </c>
      <c r="Q118" s="76" t="e">
        <f>IF(K118&lt;'FINAL EXAM'!$D$114,"N","Y")</f>
        <v>#REF!</v>
      </c>
      <c r="R118" s="76" t="e">
        <f>IF(L118&lt;'FINAL EXAM'!$D$114,"N","Y")</f>
        <v>#REF!</v>
      </c>
      <c r="S118" s="76" t="e">
        <f>IF(M118&lt;'FINAL EXAM'!$D$114,"N","Y")</f>
        <v>#REF!</v>
      </c>
      <c r="T118" s="76" t="e">
        <f>IF(N118&lt;'FINAL EXAM'!$D$114,"N","Y")</f>
        <v>#REF!</v>
      </c>
      <c r="U118" s="76" t="e">
        <f>IF(O118&lt;'FINAL EXAM'!$D$114,"N","Y")</f>
        <v>#REF!</v>
      </c>
    </row>
    <row r="119" spans="1:21" s="73" customFormat="1" x14ac:dyDescent="0.25">
      <c r="A119" s="39">
        <v>110</v>
      </c>
      <c r="B119" s="39" t="e">
        <f>'FINAL EXAM'!#REF!</f>
        <v>#REF!</v>
      </c>
      <c r="C119" s="39" t="e">
        <f>'FINAL EXAM'!#REF!</f>
        <v>#REF!</v>
      </c>
      <c r="D119" s="49" t="e">
        <f>SUMIF('FINAL EXAM'!$D$8:$H$8,$D$9,'FINAL EXAM'!#REF!)</f>
        <v>#REF!</v>
      </c>
      <c r="E119" s="49" t="e">
        <f>SUMIF('FINAL EXAM'!$D$8:$H$8,$E$9,'FINAL EXAM'!#REF!)</f>
        <v>#REF!</v>
      </c>
      <c r="F119" s="49" t="e">
        <f>SUMIF('FINAL EXAM'!$D$8:$H$8,$F$9,'FINAL EXAM'!#REF!)</f>
        <v>#REF!</v>
      </c>
      <c r="G119" s="49" t="e">
        <f>SUMIF('FINAL EXAM'!$D$8:$H$8,$G$9,'FINAL EXAM'!#REF!)</f>
        <v>#REF!</v>
      </c>
      <c r="H119" s="49" t="e">
        <f>SUMIF('FINAL EXAM'!$D$8:$H$8,$H$9,'FINAL EXAM'!#REF!)</f>
        <v>#REF!</v>
      </c>
      <c r="I119" s="49" t="e">
        <f>SUMIF('FINAL EXAM'!$D$8:$H$8,$I$9,'FINAL EXAM'!#REF!)</f>
        <v>#REF!</v>
      </c>
      <c r="J119" s="71" t="e">
        <f t="shared" si="7"/>
        <v>#REF!</v>
      </c>
      <c r="K119" s="75" t="e">
        <f t="shared" si="8"/>
        <v>#REF!</v>
      </c>
      <c r="L119" s="75" t="e">
        <f t="shared" si="9"/>
        <v>#REF!</v>
      </c>
      <c r="M119" s="75" t="e">
        <f t="shared" si="10"/>
        <v>#REF!</v>
      </c>
      <c r="N119" s="75" t="e">
        <f t="shared" si="11"/>
        <v>#REF!</v>
      </c>
      <c r="O119" s="75" t="e">
        <f t="shared" si="12"/>
        <v>#REF!</v>
      </c>
      <c r="P119" s="76" t="e">
        <f>IF(J119&lt;'FINAL EXAM'!$D$114,"N","Y")</f>
        <v>#REF!</v>
      </c>
      <c r="Q119" s="76" t="e">
        <f>IF(K119&lt;'FINAL EXAM'!$D$114,"N","Y")</f>
        <v>#REF!</v>
      </c>
      <c r="R119" s="76" t="e">
        <f>IF(L119&lt;'FINAL EXAM'!$D$114,"N","Y")</f>
        <v>#REF!</v>
      </c>
      <c r="S119" s="76" t="e">
        <f>IF(M119&lt;'FINAL EXAM'!$D$114,"N","Y")</f>
        <v>#REF!</v>
      </c>
      <c r="T119" s="76" t="e">
        <f>IF(N119&lt;'FINAL EXAM'!$D$114,"N","Y")</f>
        <v>#REF!</v>
      </c>
      <c r="U119" s="76" t="e">
        <f>IF(O119&lt;'FINAL EXAM'!$D$114,"N","Y")</f>
        <v>#REF!</v>
      </c>
    </row>
    <row r="120" spans="1:21" s="73" customFormat="1" x14ac:dyDescent="0.25">
      <c r="A120" s="39">
        <v>111</v>
      </c>
      <c r="B120" s="39" t="e">
        <f>'FINAL EXAM'!#REF!</f>
        <v>#REF!</v>
      </c>
      <c r="C120" s="39" t="e">
        <f>'FINAL EXAM'!#REF!</f>
        <v>#REF!</v>
      </c>
      <c r="D120" s="49" t="e">
        <f>SUMIF('FINAL EXAM'!$D$8:$H$8,$D$9,'FINAL EXAM'!#REF!)</f>
        <v>#REF!</v>
      </c>
      <c r="E120" s="49" t="e">
        <f>SUMIF('FINAL EXAM'!$D$8:$H$8,$E$9,'FINAL EXAM'!#REF!)</f>
        <v>#REF!</v>
      </c>
      <c r="F120" s="49" t="e">
        <f>SUMIF('FINAL EXAM'!$D$8:$H$8,$F$9,'FINAL EXAM'!#REF!)</f>
        <v>#REF!</v>
      </c>
      <c r="G120" s="49" t="e">
        <f>SUMIF('FINAL EXAM'!$D$8:$H$8,$G$9,'FINAL EXAM'!#REF!)</f>
        <v>#REF!</v>
      </c>
      <c r="H120" s="49" t="e">
        <f>SUMIF('FINAL EXAM'!$D$8:$H$8,$H$9,'FINAL EXAM'!#REF!)</f>
        <v>#REF!</v>
      </c>
      <c r="I120" s="49" t="e">
        <f>SUMIF('FINAL EXAM'!$D$8:$H$8,$I$9,'FINAL EXAM'!#REF!)</f>
        <v>#REF!</v>
      </c>
      <c r="J120" s="71" t="e">
        <f t="shared" si="7"/>
        <v>#REF!</v>
      </c>
      <c r="K120" s="75" t="e">
        <f t="shared" si="8"/>
        <v>#REF!</v>
      </c>
      <c r="L120" s="75" t="e">
        <f t="shared" si="9"/>
        <v>#REF!</v>
      </c>
      <c r="M120" s="75" t="e">
        <f t="shared" si="10"/>
        <v>#REF!</v>
      </c>
      <c r="N120" s="75" t="e">
        <f t="shared" si="11"/>
        <v>#REF!</v>
      </c>
      <c r="O120" s="75" t="e">
        <f t="shared" si="12"/>
        <v>#REF!</v>
      </c>
      <c r="P120" s="76" t="e">
        <f>IF(J120&lt;'FINAL EXAM'!$D$114,"N","Y")</f>
        <v>#REF!</v>
      </c>
      <c r="Q120" s="76" t="e">
        <f>IF(K120&lt;'FINAL EXAM'!$D$114,"N","Y")</f>
        <v>#REF!</v>
      </c>
      <c r="R120" s="76" t="e">
        <f>IF(L120&lt;'FINAL EXAM'!$D$114,"N","Y")</f>
        <v>#REF!</v>
      </c>
      <c r="S120" s="76" t="e">
        <f>IF(M120&lt;'FINAL EXAM'!$D$114,"N","Y")</f>
        <v>#REF!</v>
      </c>
      <c r="T120" s="76" t="e">
        <f>IF(N120&lt;'FINAL EXAM'!$D$114,"N","Y")</f>
        <v>#REF!</v>
      </c>
      <c r="U120" s="76" t="e">
        <f>IF(O120&lt;'FINAL EXAM'!$D$114,"N","Y")</f>
        <v>#REF!</v>
      </c>
    </row>
    <row r="121" spans="1:21" s="73" customFormat="1" x14ac:dyDescent="0.25">
      <c r="A121" s="39">
        <v>112</v>
      </c>
      <c r="B121" s="39" t="e">
        <f>'FINAL EXAM'!#REF!</f>
        <v>#REF!</v>
      </c>
      <c r="C121" s="39" t="e">
        <f>'FINAL EXAM'!#REF!</f>
        <v>#REF!</v>
      </c>
      <c r="D121" s="49" t="e">
        <f>SUMIF('FINAL EXAM'!$D$8:$H$8,$D$9,'FINAL EXAM'!#REF!)</f>
        <v>#REF!</v>
      </c>
      <c r="E121" s="49" t="e">
        <f>SUMIF('FINAL EXAM'!$D$8:$H$8,$E$9,'FINAL EXAM'!#REF!)</f>
        <v>#REF!</v>
      </c>
      <c r="F121" s="49" t="e">
        <f>SUMIF('FINAL EXAM'!$D$8:$H$8,$F$9,'FINAL EXAM'!#REF!)</f>
        <v>#REF!</v>
      </c>
      <c r="G121" s="49" t="e">
        <f>SUMIF('FINAL EXAM'!$D$8:$H$8,$G$9,'FINAL EXAM'!#REF!)</f>
        <v>#REF!</v>
      </c>
      <c r="H121" s="49" t="e">
        <f>SUMIF('FINAL EXAM'!$D$8:$H$8,$H$9,'FINAL EXAM'!#REF!)</f>
        <v>#REF!</v>
      </c>
      <c r="I121" s="49" t="e">
        <f>SUMIF('FINAL EXAM'!$D$8:$H$8,$I$9,'FINAL EXAM'!#REF!)</f>
        <v>#REF!</v>
      </c>
      <c r="J121" s="71" t="e">
        <f t="shared" si="7"/>
        <v>#REF!</v>
      </c>
      <c r="K121" s="75" t="e">
        <f t="shared" si="8"/>
        <v>#REF!</v>
      </c>
      <c r="L121" s="75" t="e">
        <f t="shared" si="9"/>
        <v>#REF!</v>
      </c>
      <c r="M121" s="75" t="e">
        <f t="shared" si="10"/>
        <v>#REF!</v>
      </c>
      <c r="N121" s="75" t="e">
        <f t="shared" si="11"/>
        <v>#REF!</v>
      </c>
      <c r="O121" s="75" t="e">
        <f t="shared" si="12"/>
        <v>#REF!</v>
      </c>
      <c r="P121" s="76" t="e">
        <f>IF(J121&lt;'FINAL EXAM'!$D$114,"N","Y")</f>
        <v>#REF!</v>
      </c>
      <c r="Q121" s="76" t="e">
        <f>IF(K121&lt;'FINAL EXAM'!$D$114,"N","Y")</f>
        <v>#REF!</v>
      </c>
      <c r="R121" s="76" t="e">
        <f>IF(L121&lt;'FINAL EXAM'!$D$114,"N","Y")</f>
        <v>#REF!</v>
      </c>
      <c r="S121" s="76" t="e">
        <f>IF(M121&lt;'FINAL EXAM'!$D$114,"N","Y")</f>
        <v>#REF!</v>
      </c>
      <c r="T121" s="76" t="e">
        <f>IF(N121&lt;'FINAL EXAM'!$D$114,"N","Y")</f>
        <v>#REF!</v>
      </c>
      <c r="U121" s="76" t="e">
        <f>IF(O121&lt;'FINAL EXAM'!$D$114,"N","Y")</f>
        <v>#REF!</v>
      </c>
    </row>
    <row r="122" spans="1:21" s="73" customFormat="1" x14ac:dyDescent="0.25">
      <c r="A122" s="39">
        <v>113</v>
      </c>
      <c r="B122" s="39" t="e">
        <f>'FINAL EXAM'!#REF!</f>
        <v>#REF!</v>
      </c>
      <c r="C122" s="39" t="e">
        <f>'FINAL EXAM'!#REF!</f>
        <v>#REF!</v>
      </c>
      <c r="D122" s="49" t="e">
        <f>SUMIF('FINAL EXAM'!$D$8:$H$8,$D$9,'FINAL EXAM'!#REF!)</f>
        <v>#REF!</v>
      </c>
      <c r="E122" s="49" t="e">
        <f>SUMIF('FINAL EXAM'!$D$8:$H$8,$E$9,'FINAL EXAM'!#REF!)</f>
        <v>#REF!</v>
      </c>
      <c r="F122" s="49" t="e">
        <f>SUMIF('FINAL EXAM'!$D$8:$H$8,$F$9,'FINAL EXAM'!#REF!)</f>
        <v>#REF!</v>
      </c>
      <c r="G122" s="49" t="e">
        <f>SUMIF('FINAL EXAM'!$D$8:$H$8,$G$9,'FINAL EXAM'!#REF!)</f>
        <v>#REF!</v>
      </c>
      <c r="H122" s="49" t="e">
        <f>SUMIF('FINAL EXAM'!$D$8:$H$8,$H$9,'FINAL EXAM'!#REF!)</f>
        <v>#REF!</v>
      </c>
      <c r="I122" s="49" t="e">
        <f>SUMIF('FINAL EXAM'!$D$8:$H$8,$I$9,'FINAL EXAM'!#REF!)</f>
        <v>#REF!</v>
      </c>
      <c r="J122" s="71" t="e">
        <f t="shared" si="7"/>
        <v>#REF!</v>
      </c>
      <c r="K122" s="75" t="e">
        <f t="shared" si="8"/>
        <v>#REF!</v>
      </c>
      <c r="L122" s="75" t="e">
        <f t="shared" si="9"/>
        <v>#REF!</v>
      </c>
      <c r="M122" s="75" t="e">
        <f t="shared" si="10"/>
        <v>#REF!</v>
      </c>
      <c r="N122" s="75" t="e">
        <f t="shared" si="11"/>
        <v>#REF!</v>
      </c>
      <c r="O122" s="75" t="e">
        <f t="shared" si="12"/>
        <v>#REF!</v>
      </c>
      <c r="P122" s="76" t="e">
        <f>IF(J122&lt;'FINAL EXAM'!$D$114,"N","Y")</f>
        <v>#REF!</v>
      </c>
      <c r="Q122" s="76" t="e">
        <f>IF(K122&lt;'FINAL EXAM'!$D$114,"N","Y")</f>
        <v>#REF!</v>
      </c>
      <c r="R122" s="76" t="e">
        <f>IF(L122&lt;'FINAL EXAM'!$D$114,"N","Y")</f>
        <v>#REF!</v>
      </c>
      <c r="S122" s="76" t="e">
        <f>IF(M122&lt;'FINAL EXAM'!$D$114,"N","Y")</f>
        <v>#REF!</v>
      </c>
      <c r="T122" s="76" t="e">
        <f>IF(N122&lt;'FINAL EXAM'!$D$114,"N","Y")</f>
        <v>#REF!</v>
      </c>
      <c r="U122" s="76" t="e">
        <f>IF(O122&lt;'FINAL EXAM'!$D$114,"N","Y")</f>
        <v>#REF!</v>
      </c>
    </row>
    <row r="123" spans="1:21" s="73" customFormat="1" x14ac:dyDescent="0.25">
      <c r="A123" s="39">
        <v>114</v>
      </c>
      <c r="B123" s="39" t="e">
        <f>'FINAL EXAM'!#REF!</f>
        <v>#REF!</v>
      </c>
      <c r="C123" s="39" t="e">
        <f>'FINAL EXAM'!#REF!</f>
        <v>#REF!</v>
      </c>
      <c r="D123" s="49" t="e">
        <f>SUMIF('FINAL EXAM'!$D$8:$H$8,$D$9,'FINAL EXAM'!#REF!)</f>
        <v>#REF!</v>
      </c>
      <c r="E123" s="49" t="e">
        <f>SUMIF('FINAL EXAM'!$D$8:$H$8,$E$9,'FINAL EXAM'!#REF!)</f>
        <v>#REF!</v>
      </c>
      <c r="F123" s="49" t="e">
        <f>SUMIF('FINAL EXAM'!$D$8:$H$8,$F$9,'FINAL EXAM'!#REF!)</f>
        <v>#REF!</v>
      </c>
      <c r="G123" s="49" t="e">
        <f>SUMIF('FINAL EXAM'!$D$8:$H$8,$G$9,'FINAL EXAM'!#REF!)</f>
        <v>#REF!</v>
      </c>
      <c r="H123" s="49" t="e">
        <f>SUMIF('FINAL EXAM'!$D$8:$H$8,$H$9,'FINAL EXAM'!#REF!)</f>
        <v>#REF!</v>
      </c>
      <c r="I123" s="49" t="e">
        <f>SUMIF('FINAL EXAM'!$D$8:$H$8,$I$9,'FINAL EXAM'!#REF!)</f>
        <v>#REF!</v>
      </c>
      <c r="J123" s="71" t="e">
        <f t="shared" si="7"/>
        <v>#REF!</v>
      </c>
      <c r="K123" s="75" t="e">
        <f t="shared" si="8"/>
        <v>#REF!</v>
      </c>
      <c r="L123" s="75" t="e">
        <f t="shared" si="9"/>
        <v>#REF!</v>
      </c>
      <c r="M123" s="75" t="e">
        <f t="shared" si="10"/>
        <v>#REF!</v>
      </c>
      <c r="N123" s="75" t="e">
        <f t="shared" si="11"/>
        <v>#REF!</v>
      </c>
      <c r="O123" s="75" t="e">
        <f t="shared" si="12"/>
        <v>#REF!</v>
      </c>
      <c r="P123" s="76" t="e">
        <f>IF(J123&lt;'FINAL EXAM'!$D$114,"N","Y")</f>
        <v>#REF!</v>
      </c>
      <c r="Q123" s="76" t="e">
        <f>IF(K123&lt;'FINAL EXAM'!$D$114,"N","Y")</f>
        <v>#REF!</v>
      </c>
      <c r="R123" s="76" t="e">
        <f>IF(L123&lt;'FINAL EXAM'!$D$114,"N","Y")</f>
        <v>#REF!</v>
      </c>
      <c r="S123" s="76" t="e">
        <f>IF(M123&lt;'FINAL EXAM'!$D$114,"N","Y")</f>
        <v>#REF!</v>
      </c>
      <c r="T123" s="76" t="e">
        <f>IF(N123&lt;'FINAL EXAM'!$D$114,"N","Y")</f>
        <v>#REF!</v>
      </c>
      <c r="U123" s="76" t="e">
        <f>IF(O123&lt;'FINAL EXAM'!$D$114,"N","Y")</f>
        <v>#REF!</v>
      </c>
    </row>
    <row r="124" spans="1:21" s="73" customFormat="1" x14ac:dyDescent="0.25">
      <c r="A124" s="39">
        <v>115</v>
      </c>
      <c r="B124" s="39" t="e">
        <f>'FINAL EXAM'!#REF!</f>
        <v>#REF!</v>
      </c>
      <c r="C124" s="39" t="e">
        <f>'FINAL EXAM'!#REF!</f>
        <v>#REF!</v>
      </c>
      <c r="D124" s="49" t="e">
        <f>SUMIF('FINAL EXAM'!$D$8:$H$8,$D$9,'FINAL EXAM'!#REF!)</f>
        <v>#REF!</v>
      </c>
      <c r="E124" s="49" t="e">
        <f>SUMIF('FINAL EXAM'!$D$8:$H$8,$E$9,'FINAL EXAM'!#REF!)</f>
        <v>#REF!</v>
      </c>
      <c r="F124" s="49" t="e">
        <f>SUMIF('FINAL EXAM'!$D$8:$H$8,$F$9,'FINAL EXAM'!#REF!)</f>
        <v>#REF!</v>
      </c>
      <c r="G124" s="49" t="e">
        <f>SUMIF('FINAL EXAM'!$D$8:$H$8,$G$9,'FINAL EXAM'!#REF!)</f>
        <v>#REF!</v>
      </c>
      <c r="H124" s="49" t="e">
        <f>SUMIF('FINAL EXAM'!$D$8:$H$8,$H$9,'FINAL EXAM'!#REF!)</f>
        <v>#REF!</v>
      </c>
      <c r="I124" s="49" t="e">
        <f>SUMIF('FINAL EXAM'!$D$8:$H$8,$I$9,'FINAL EXAM'!#REF!)</f>
        <v>#REF!</v>
      </c>
      <c r="J124" s="71" t="e">
        <f t="shared" si="7"/>
        <v>#REF!</v>
      </c>
      <c r="K124" s="75" t="e">
        <f t="shared" si="8"/>
        <v>#REF!</v>
      </c>
      <c r="L124" s="75" t="e">
        <f t="shared" si="9"/>
        <v>#REF!</v>
      </c>
      <c r="M124" s="75" t="e">
        <f t="shared" si="10"/>
        <v>#REF!</v>
      </c>
      <c r="N124" s="75" t="e">
        <f t="shared" si="11"/>
        <v>#REF!</v>
      </c>
      <c r="O124" s="75" t="e">
        <f t="shared" si="12"/>
        <v>#REF!</v>
      </c>
      <c r="P124" s="76" t="e">
        <f>IF(J124&lt;'FINAL EXAM'!$D$114,"N","Y")</f>
        <v>#REF!</v>
      </c>
      <c r="Q124" s="76" t="e">
        <f>IF(K124&lt;'FINAL EXAM'!$D$114,"N","Y")</f>
        <v>#REF!</v>
      </c>
      <c r="R124" s="76" t="e">
        <f>IF(L124&lt;'FINAL EXAM'!$D$114,"N","Y")</f>
        <v>#REF!</v>
      </c>
      <c r="S124" s="76" t="e">
        <f>IF(M124&lt;'FINAL EXAM'!$D$114,"N","Y")</f>
        <v>#REF!</v>
      </c>
      <c r="T124" s="76" t="e">
        <f>IF(N124&lt;'FINAL EXAM'!$D$114,"N","Y")</f>
        <v>#REF!</v>
      </c>
      <c r="U124" s="76" t="e">
        <f>IF(O124&lt;'FINAL EXAM'!$D$114,"N","Y")</f>
        <v>#REF!</v>
      </c>
    </row>
    <row r="125" spans="1:21" s="73" customFormat="1" x14ac:dyDescent="0.25">
      <c r="A125" s="39">
        <v>116</v>
      </c>
      <c r="B125" s="39" t="e">
        <f>'FINAL EXAM'!#REF!</f>
        <v>#REF!</v>
      </c>
      <c r="C125" s="39" t="e">
        <f>'FINAL EXAM'!#REF!</f>
        <v>#REF!</v>
      </c>
      <c r="D125" s="49" t="e">
        <f>SUMIF('FINAL EXAM'!$D$8:$H$8,$D$9,'FINAL EXAM'!#REF!)</f>
        <v>#REF!</v>
      </c>
      <c r="E125" s="49" t="e">
        <f>SUMIF('FINAL EXAM'!$D$8:$H$8,$E$9,'FINAL EXAM'!#REF!)</f>
        <v>#REF!</v>
      </c>
      <c r="F125" s="49" t="e">
        <f>SUMIF('FINAL EXAM'!$D$8:$H$8,$F$9,'FINAL EXAM'!#REF!)</f>
        <v>#REF!</v>
      </c>
      <c r="G125" s="49" t="e">
        <f>SUMIF('FINAL EXAM'!$D$8:$H$8,$G$9,'FINAL EXAM'!#REF!)</f>
        <v>#REF!</v>
      </c>
      <c r="H125" s="49" t="e">
        <f>SUMIF('FINAL EXAM'!$D$8:$H$8,$H$9,'FINAL EXAM'!#REF!)</f>
        <v>#REF!</v>
      </c>
      <c r="I125" s="49" t="e">
        <f>SUMIF('FINAL EXAM'!$D$8:$H$8,$I$9,'FINAL EXAM'!#REF!)</f>
        <v>#REF!</v>
      </c>
      <c r="J125" s="71" t="e">
        <f t="shared" si="7"/>
        <v>#REF!</v>
      </c>
      <c r="K125" s="75" t="e">
        <f t="shared" si="8"/>
        <v>#REF!</v>
      </c>
      <c r="L125" s="75" t="e">
        <f t="shared" si="9"/>
        <v>#REF!</v>
      </c>
      <c r="M125" s="75" t="e">
        <f t="shared" si="10"/>
        <v>#REF!</v>
      </c>
      <c r="N125" s="75" t="e">
        <f t="shared" si="11"/>
        <v>#REF!</v>
      </c>
      <c r="O125" s="75" t="e">
        <f t="shared" si="12"/>
        <v>#REF!</v>
      </c>
      <c r="P125" s="76" t="e">
        <f>IF(J125&lt;'FINAL EXAM'!$D$114,"N","Y")</f>
        <v>#REF!</v>
      </c>
      <c r="Q125" s="76" t="e">
        <f>IF(K125&lt;'FINAL EXAM'!$D$114,"N","Y")</f>
        <v>#REF!</v>
      </c>
      <c r="R125" s="76" t="e">
        <f>IF(L125&lt;'FINAL EXAM'!$D$114,"N","Y")</f>
        <v>#REF!</v>
      </c>
      <c r="S125" s="76" t="e">
        <f>IF(M125&lt;'FINAL EXAM'!$D$114,"N","Y")</f>
        <v>#REF!</v>
      </c>
      <c r="T125" s="76" t="e">
        <f>IF(N125&lt;'FINAL EXAM'!$D$114,"N","Y")</f>
        <v>#REF!</v>
      </c>
      <c r="U125" s="76" t="e">
        <f>IF(O125&lt;'FINAL EXAM'!$D$114,"N","Y")</f>
        <v>#REF!</v>
      </c>
    </row>
    <row r="126" spans="1:21" s="73" customFormat="1" x14ac:dyDescent="0.25">
      <c r="A126" s="39">
        <v>117</v>
      </c>
      <c r="B126" s="39" t="e">
        <f>'FINAL EXAM'!#REF!</f>
        <v>#REF!</v>
      </c>
      <c r="C126" s="39" t="e">
        <f>'FINAL EXAM'!#REF!</f>
        <v>#REF!</v>
      </c>
      <c r="D126" s="49" t="e">
        <f>SUMIF('FINAL EXAM'!$D$8:$H$8,$D$9,'FINAL EXAM'!#REF!)</f>
        <v>#REF!</v>
      </c>
      <c r="E126" s="49" t="e">
        <f>SUMIF('FINAL EXAM'!$D$8:$H$8,$E$9,'FINAL EXAM'!#REF!)</f>
        <v>#REF!</v>
      </c>
      <c r="F126" s="49" t="e">
        <f>SUMIF('FINAL EXAM'!$D$8:$H$8,$F$9,'FINAL EXAM'!#REF!)</f>
        <v>#REF!</v>
      </c>
      <c r="G126" s="49" t="e">
        <f>SUMIF('FINAL EXAM'!$D$8:$H$8,$G$9,'FINAL EXAM'!#REF!)</f>
        <v>#REF!</v>
      </c>
      <c r="H126" s="49" t="e">
        <f>SUMIF('FINAL EXAM'!$D$8:$H$8,$H$9,'FINAL EXAM'!#REF!)</f>
        <v>#REF!</v>
      </c>
      <c r="I126" s="49" t="e">
        <f>SUMIF('FINAL EXAM'!$D$8:$H$8,$I$9,'FINAL EXAM'!#REF!)</f>
        <v>#REF!</v>
      </c>
      <c r="J126" s="71" t="e">
        <f t="shared" si="7"/>
        <v>#REF!</v>
      </c>
      <c r="K126" s="75" t="e">
        <f t="shared" si="8"/>
        <v>#REF!</v>
      </c>
      <c r="L126" s="75" t="e">
        <f t="shared" si="9"/>
        <v>#REF!</v>
      </c>
      <c r="M126" s="75" t="e">
        <f t="shared" si="10"/>
        <v>#REF!</v>
      </c>
      <c r="N126" s="75" t="e">
        <f t="shared" si="11"/>
        <v>#REF!</v>
      </c>
      <c r="O126" s="75" t="e">
        <f t="shared" si="12"/>
        <v>#REF!</v>
      </c>
      <c r="P126" s="76" t="e">
        <f>IF(J126&lt;'FINAL EXAM'!$D$114,"N","Y")</f>
        <v>#REF!</v>
      </c>
      <c r="Q126" s="76" t="e">
        <f>IF(K126&lt;'FINAL EXAM'!$D$114,"N","Y")</f>
        <v>#REF!</v>
      </c>
      <c r="R126" s="76" t="e">
        <f>IF(L126&lt;'FINAL EXAM'!$D$114,"N","Y")</f>
        <v>#REF!</v>
      </c>
      <c r="S126" s="76" t="e">
        <f>IF(M126&lt;'FINAL EXAM'!$D$114,"N","Y")</f>
        <v>#REF!</v>
      </c>
      <c r="T126" s="76" t="e">
        <f>IF(N126&lt;'FINAL EXAM'!$D$114,"N","Y")</f>
        <v>#REF!</v>
      </c>
      <c r="U126" s="76" t="e">
        <f>IF(O126&lt;'FINAL EXAM'!$D$114,"N","Y")</f>
        <v>#REF!</v>
      </c>
    </row>
    <row r="127" spans="1:21" s="73" customFormat="1" x14ac:dyDescent="0.25">
      <c r="A127" s="39">
        <v>118</v>
      </c>
      <c r="B127" s="39" t="e">
        <f>'FINAL EXAM'!#REF!</f>
        <v>#REF!</v>
      </c>
      <c r="C127" s="39" t="e">
        <f>'FINAL EXAM'!#REF!</f>
        <v>#REF!</v>
      </c>
      <c r="D127" s="49" t="e">
        <f>SUMIF('FINAL EXAM'!$D$8:$H$8,$D$9,'FINAL EXAM'!#REF!)</f>
        <v>#REF!</v>
      </c>
      <c r="E127" s="49" t="e">
        <f>SUMIF('FINAL EXAM'!$D$8:$H$8,$E$9,'FINAL EXAM'!#REF!)</f>
        <v>#REF!</v>
      </c>
      <c r="F127" s="49" t="e">
        <f>SUMIF('FINAL EXAM'!$D$8:$H$8,$F$9,'FINAL EXAM'!#REF!)</f>
        <v>#REF!</v>
      </c>
      <c r="G127" s="49" t="e">
        <f>SUMIF('FINAL EXAM'!$D$8:$H$8,$G$9,'FINAL EXAM'!#REF!)</f>
        <v>#REF!</v>
      </c>
      <c r="H127" s="49" t="e">
        <f>SUMIF('FINAL EXAM'!$D$8:$H$8,$H$9,'FINAL EXAM'!#REF!)</f>
        <v>#REF!</v>
      </c>
      <c r="I127" s="49" t="e">
        <f>SUMIF('FINAL EXAM'!$D$8:$H$8,$I$9,'FINAL EXAM'!#REF!)</f>
        <v>#REF!</v>
      </c>
      <c r="J127" s="71" t="e">
        <f t="shared" si="7"/>
        <v>#REF!</v>
      </c>
      <c r="K127" s="75" t="e">
        <f t="shared" si="8"/>
        <v>#REF!</v>
      </c>
      <c r="L127" s="75" t="e">
        <f t="shared" si="9"/>
        <v>#REF!</v>
      </c>
      <c r="M127" s="75" t="e">
        <f t="shared" si="10"/>
        <v>#REF!</v>
      </c>
      <c r="N127" s="75" t="e">
        <f t="shared" si="11"/>
        <v>#REF!</v>
      </c>
      <c r="O127" s="75" t="e">
        <f t="shared" si="12"/>
        <v>#REF!</v>
      </c>
      <c r="P127" s="76" t="e">
        <f>IF(J127&lt;'FINAL EXAM'!$D$114,"N","Y")</f>
        <v>#REF!</v>
      </c>
      <c r="Q127" s="76" t="e">
        <f>IF(K127&lt;'FINAL EXAM'!$D$114,"N","Y")</f>
        <v>#REF!</v>
      </c>
      <c r="R127" s="76" t="e">
        <f>IF(L127&lt;'FINAL EXAM'!$D$114,"N","Y")</f>
        <v>#REF!</v>
      </c>
      <c r="S127" s="76" t="e">
        <f>IF(M127&lt;'FINAL EXAM'!$D$114,"N","Y")</f>
        <v>#REF!</v>
      </c>
      <c r="T127" s="76" t="e">
        <f>IF(N127&lt;'FINAL EXAM'!$D$114,"N","Y")</f>
        <v>#REF!</v>
      </c>
      <c r="U127" s="76" t="e">
        <f>IF(O127&lt;'FINAL EXAM'!$D$114,"N","Y")</f>
        <v>#REF!</v>
      </c>
    </row>
    <row r="128" spans="1:21" s="73" customFormat="1" x14ac:dyDescent="0.25">
      <c r="A128" s="39">
        <v>119</v>
      </c>
      <c r="B128" s="39" t="e">
        <f>'FINAL EXAM'!#REF!</f>
        <v>#REF!</v>
      </c>
      <c r="C128" s="39" t="e">
        <f>'FINAL EXAM'!#REF!</f>
        <v>#REF!</v>
      </c>
      <c r="D128" s="49" t="e">
        <f>SUMIF('FINAL EXAM'!$D$8:$H$8,$D$9,'FINAL EXAM'!#REF!)</f>
        <v>#REF!</v>
      </c>
      <c r="E128" s="49" t="e">
        <f>SUMIF('FINAL EXAM'!$D$8:$H$8,$E$9,'FINAL EXAM'!#REF!)</f>
        <v>#REF!</v>
      </c>
      <c r="F128" s="49" t="e">
        <f>SUMIF('FINAL EXAM'!$D$8:$H$8,$F$9,'FINAL EXAM'!#REF!)</f>
        <v>#REF!</v>
      </c>
      <c r="G128" s="49" t="e">
        <f>SUMIF('FINAL EXAM'!$D$8:$H$8,$G$9,'FINAL EXAM'!#REF!)</f>
        <v>#REF!</v>
      </c>
      <c r="H128" s="49" t="e">
        <f>SUMIF('FINAL EXAM'!$D$8:$H$8,$H$9,'FINAL EXAM'!#REF!)</f>
        <v>#REF!</v>
      </c>
      <c r="I128" s="49" t="e">
        <f>SUMIF('FINAL EXAM'!$D$8:$H$8,$I$9,'FINAL EXAM'!#REF!)</f>
        <v>#REF!</v>
      </c>
      <c r="J128" s="71" t="e">
        <f t="shared" si="7"/>
        <v>#REF!</v>
      </c>
      <c r="K128" s="75" t="e">
        <f t="shared" si="8"/>
        <v>#REF!</v>
      </c>
      <c r="L128" s="75" t="e">
        <f t="shared" si="9"/>
        <v>#REF!</v>
      </c>
      <c r="M128" s="75" t="e">
        <f t="shared" si="10"/>
        <v>#REF!</v>
      </c>
      <c r="N128" s="75" t="e">
        <f t="shared" si="11"/>
        <v>#REF!</v>
      </c>
      <c r="O128" s="75" t="e">
        <f t="shared" si="12"/>
        <v>#REF!</v>
      </c>
      <c r="P128" s="76" t="e">
        <f>IF(J128&lt;'FINAL EXAM'!$D$114,"N","Y")</f>
        <v>#REF!</v>
      </c>
      <c r="Q128" s="76" t="e">
        <f>IF(K128&lt;'FINAL EXAM'!$D$114,"N","Y")</f>
        <v>#REF!</v>
      </c>
      <c r="R128" s="76" t="e">
        <f>IF(L128&lt;'FINAL EXAM'!$D$114,"N","Y")</f>
        <v>#REF!</v>
      </c>
      <c r="S128" s="76" t="e">
        <f>IF(M128&lt;'FINAL EXAM'!$D$114,"N","Y")</f>
        <v>#REF!</v>
      </c>
      <c r="T128" s="76" t="e">
        <f>IF(N128&lt;'FINAL EXAM'!$D$114,"N","Y")</f>
        <v>#REF!</v>
      </c>
      <c r="U128" s="76" t="e">
        <f>IF(O128&lt;'FINAL EXAM'!$D$114,"N","Y")</f>
        <v>#REF!</v>
      </c>
    </row>
    <row r="129" spans="1:22" s="73" customFormat="1" x14ac:dyDescent="0.25">
      <c r="A129" s="39">
        <v>120</v>
      </c>
      <c r="B129" s="39" t="e">
        <f>'FINAL EXAM'!#REF!</f>
        <v>#REF!</v>
      </c>
      <c r="C129" s="39" t="e">
        <f>'FINAL EXAM'!#REF!</f>
        <v>#REF!</v>
      </c>
      <c r="D129" s="49" t="e">
        <f>SUMIF('FINAL EXAM'!$D$8:$H$8,$D$9,'FINAL EXAM'!#REF!)</f>
        <v>#REF!</v>
      </c>
      <c r="E129" s="49" t="e">
        <f>SUMIF('FINAL EXAM'!$D$8:$H$8,$E$9,'FINAL EXAM'!#REF!)</f>
        <v>#REF!</v>
      </c>
      <c r="F129" s="49" t="e">
        <f>SUMIF('FINAL EXAM'!$D$8:$H$8,$F$9,'FINAL EXAM'!#REF!)</f>
        <v>#REF!</v>
      </c>
      <c r="G129" s="49" t="e">
        <f>SUMIF('FINAL EXAM'!$D$8:$H$8,$G$9,'FINAL EXAM'!#REF!)</f>
        <v>#REF!</v>
      </c>
      <c r="H129" s="49" t="e">
        <f>SUMIF('FINAL EXAM'!$D$8:$H$8,$H$9,'FINAL EXAM'!#REF!)</f>
        <v>#REF!</v>
      </c>
      <c r="I129" s="49" t="e">
        <f>SUMIF('FINAL EXAM'!$D$8:$H$8,$I$9,'FINAL EXAM'!#REF!)</f>
        <v>#REF!</v>
      </c>
      <c r="J129" s="71" t="e">
        <f t="shared" si="7"/>
        <v>#REF!</v>
      </c>
      <c r="K129" s="75" t="e">
        <f t="shared" si="8"/>
        <v>#REF!</v>
      </c>
      <c r="L129" s="75" t="e">
        <f t="shared" si="9"/>
        <v>#REF!</v>
      </c>
      <c r="M129" s="75" t="e">
        <f t="shared" si="10"/>
        <v>#REF!</v>
      </c>
      <c r="N129" s="75" t="e">
        <f t="shared" si="11"/>
        <v>#REF!</v>
      </c>
      <c r="O129" s="75" t="e">
        <f t="shared" si="12"/>
        <v>#REF!</v>
      </c>
      <c r="P129" s="76" t="e">
        <f>IF(J129&lt;'FINAL EXAM'!$D$114,"N","Y")</f>
        <v>#REF!</v>
      </c>
      <c r="Q129" s="76" t="e">
        <f>IF(K129&lt;'FINAL EXAM'!$D$114,"N","Y")</f>
        <v>#REF!</v>
      </c>
      <c r="R129" s="76" t="e">
        <f>IF(L129&lt;'FINAL EXAM'!$D$114,"N","Y")</f>
        <v>#REF!</v>
      </c>
      <c r="S129" s="76" t="e">
        <f>IF(M129&lt;'FINAL EXAM'!$D$114,"N","Y")</f>
        <v>#REF!</v>
      </c>
      <c r="T129" s="76" t="e">
        <f>IF(N129&lt;'FINAL EXAM'!$D$114,"N","Y")</f>
        <v>#REF!</v>
      </c>
      <c r="U129" s="76" t="e">
        <f>IF(O129&lt;'FINAL EXAM'!$D$114,"N","Y")</f>
        <v>#REF!</v>
      </c>
    </row>
    <row r="130" spans="1:22" s="8" customFormat="1" x14ac:dyDescent="0.25">
      <c r="A130" s="1"/>
      <c r="B130" s="2"/>
      <c r="C130" s="37"/>
      <c r="D130" s="40"/>
      <c r="E130" s="1"/>
      <c r="F130" s="37"/>
      <c r="G130" s="1"/>
      <c r="H130" s="37"/>
      <c r="I130" s="1"/>
      <c r="J130" s="1"/>
      <c r="K130" s="1"/>
      <c r="L130" s="1"/>
      <c r="M130" s="1"/>
      <c r="N130" s="1"/>
      <c r="O130" s="1"/>
      <c r="P130" s="2"/>
      <c r="Q130" s="2"/>
      <c r="R130" s="2"/>
      <c r="S130" s="2"/>
      <c r="T130" s="2"/>
      <c r="U130" s="2"/>
    </row>
    <row r="131" spans="1:22" s="8" customFormat="1" x14ac:dyDescent="0.25">
      <c r="A131" s="1"/>
      <c r="B131" s="2"/>
      <c r="C131" s="37"/>
      <c r="D131" s="40"/>
      <c r="E131" s="1"/>
      <c r="F131" s="37"/>
      <c r="G131" s="1"/>
      <c r="H131" s="37"/>
      <c r="I131" s="1"/>
      <c r="J131" s="1"/>
      <c r="K131" s="1"/>
      <c r="L131" s="1"/>
      <c r="M131" s="1"/>
      <c r="N131" s="1"/>
      <c r="O131" s="77" t="s">
        <v>176</v>
      </c>
      <c r="P131" s="77">
        <f t="shared" ref="P131:U131" si="13">COUNTIF(P10:P129,"Y")</f>
        <v>0</v>
      </c>
      <c r="Q131" s="77">
        <f t="shared" si="13"/>
        <v>0</v>
      </c>
      <c r="R131" s="77">
        <f t="shared" si="13"/>
        <v>0</v>
      </c>
      <c r="S131" s="77">
        <f t="shared" si="13"/>
        <v>0</v>
      </c>
      <c r="T131" s="77">
        <f t="shared" si="13"/>
        <v>0</v>
      </c>
      <c r="U131" s="77">
        <f t="shared" si="13"/>
        <v>0</v>
      </c>
      <c r="V131" s="8" t="s">
        <v>193</v>
      </c>
    </row>
    <row r="132" spans="1:22" ht="20.25" x14ac:dyDescent="0.3">
      <c r="D132" s="40"/>
      <c r="O132" s="78" t="s">
        <v>173</v>
      </c>
      <c r="P132" s="79" t="e">
        <f>P131/'FINAL EXAM'!$D$113</f>
        <v>#DIV/0!</v>
      </c>
      <c r="Q132" s="79" t="e">
        <f>Q131/'FINAL EXAM'!$D$113</f>
        <v>#DIV/0!</v>
      </c>
      <c r="R132" s="79" t="e">
        <f>R131/'FINAL EXAM'!$D$113</f>
        <v>#DIV/0!</v>
      </c>
      <c r="S132" s="79" t="e">
        <f>S131/'FINAL EXAM'!$D$113</f>
        <v>#DIV/0!</v>
      </c>
      <c r="T132" s="79" t="e">
        <f>T131/'FINAL EXAM'!$D$113</f>
        <v>#DIV/0!</v>
      </c>
      <c r="U132" s="79" t="e">
        <f>U131/'FINAL EXAM'!$D$113</f>
        <v>#DIV/0!</v>
      </c>
    </row>
    <row r="133" spans="1:22" x14ac:dyDescent="0.25">
      <c r="D133" s="40"/>
      <c r="P133" s="1"/>
    </row>
    <row r="134" spans="1:22" x14ac:dyDescent="0.25">
      <c r="D134" s="40"/>
      <c r="P134" s="1"/>
    </row>
    <row r="135" spans="1:22" x14ac:dyDescent="0.25">
      <c r="D135" s="40"/>
      <c r="P135" s="1"/>
    </row>
    <row r="136" spans="1:22" x14ac:dyDescent="0.25">
      <c r="D136" s="40"/>
      <c r="O136" s="77" t="s">
        <v>194</v>
      </c>
      <c r="P136" s="77" t="s">
        <v>23</v>
      </c>
      <c r="Q136" s="80" t="s">
        <v>24</v>
      </c>
      <c r="R136" s="80" t="s">
        <v>25</v>
      </c>
      <c r="S136" s="80" t="s">
        <v>26</v>
      </c>
      <c r="T136" s="80" t="s">
        <v>169</v>
      </c>
      <c r="U136" s="80" t="s">
        <v>191</v>
      </c>
    </row>
    <row r="137" spans="1:22" ht="32.25" x14ac:dyDescent="0.3">
      <c r="D137" s="40"/>
      <c r="O137" s="78" t="s">
        <v>177</v>
      </c>
      <c r="P137" s="81" t="e">
        <f>P131*100/'FINAL EXAM'!$D$113</f>
        <v>#DIV/0!</v>
      </c>
      <c r="Q137" s="81" t="e">
        <f>Q131*100/'FINAL EXAM'!$D$113</f>
        <v>#DIV/0!</v>
      </c>
      <c r="R137" s="81" t="e">
        <f>R131*100/'FINAL EXAM'!$D$113</f>
        <v>#DIV/0!</v>
      </c>
      <c r="S137" s="81" t="e">
        <f>S131*100/'FINAL EXAM'!$D$113</f>
        <v>#DIV/0!</v>
      </c>
      <c r="T137" s="81" t="e">
        <f>T131*100/'FINAL EXAM'!$D$113</f>
        <v>#DIV/0!</v>
      </c>
      <c r="U137" s="81" t="e">
        <f>U131*100/'FINAL EXAM'!$D$113</f>
        <v>#DIV/0!</v>
      </c>
    </row>
    <row r="138" spans="1:22" x14ac:dyDescent="0.25">
      <c r="D138" s="40"/>
    </row>
    <row r="139" spans="1:22" x14ac:dyDescent="0.25">
      <c r="D139" s="40"/>
    </row>
    <row r="140" spans="1:22" x14ac:dyDescent="0.25">
      <c r="D140" s="40"/>
    </row>
    <row r="141" spans="1:22" x14ac:dyDescent="0.25">
      <c r="D141" s="40"/>
    </row>
    <row r="142" spans="1:22" x14ac:dyDescent="0.25">
      <c r="D142" s="40"/>
    </row>
    <row r="143" spans="1:22" x14ac:dyDescent="0.25">
      <c r="D143" s="40"/>
    </row>
    <row r="144" spans="1:22" x14ac:dyDescent="0.25">
      <c r="D144" s="40"/>
    </row>
    <row r="145" spans="4:4" x14ac:dyDescent="0.25">
      <c r="D145" s="40"/>
    </row>
    <row r="146" spans="4:4" x14ac:dyDescent="0.25">
      <c r="D146" s="40"/>
    </row>
    <row r="147" spans="4:4" x14ac:dyDescent="0.25">
      <c r="D147" s="40"/>
    </row>
    <row r="148" spans="4:4" x14ac:dyDescent="0.25">
      <c r="D148" s="40"/>
    </row>
    <row r="149" spans="4:4" x14ac:dyDescent="0.25">
      <c r="D149" s="40"/>
    </row>
    <row r="150" spans="4:4" x14ac:dyDescent="0.25">
      <c r="D150" s="40"/>
    </row>
    <row r="151" spans="4:4" x14ac:dyDescent="0.25">
      <c r="D151" s="40"/>
    </row>
    <row r="152" spans="4:4" x14ac:dyDescent="0.25">
      <c r="D152" s="40"/>
    </row>
    <row r="153" spans="4:4" x14ac:dyDescent="0.25">
      <c r="D153" s="40"/>
    </row>
    <row r="154" spans="4:4" x14ac:dyDescent="0.25">
      <c r="D154" s="40"/>
    </row>
    <row r="155" spans="4:4" x14ac:dyDescent="0.25">
      <c r="D155" s="40"/>
    </row>
    <row r="156" spans="4:4" x14ac:dyDescent="0.25">
      <c r="D156" s="40"/>
    </row>
    <row r="157" spans="4:4" x14ac:dyDescent="0.25">
      <c r="D157" s="40"/>
    </row>
    <row r="158" spans="4:4" x14ac:dyDescent="0.25">
      <c r="D158" s="40"/>
    </row>
    <row r="159" spans="4:4" x14ac:dyDescent="0.25">
      <c r="D159" s="40"/>
    </row>
    <row r="160" spans="4:4" x14ac:dyDescent="0.25">
      <c r="D160" s="40"/>
    </row>
    <row r="161" spans="4:4" x14ac:dyDescent="0.25">
      <c r="D161" s="40"/>
    </row>
    <row r="162" spans="4:4" x14ac:dyDescent="0.25">
      <c r="D162" s="40"/>
    </row>
    <row r="163" spans="4:4" x14ac:dyDescent="0.25">
      <c r="D163" s="40"/>
    </row>
    <row r="164" spans="4:4" x14ac:dyDescent="0.25">
      <c r="D164" s="40"/>
    </row>
    <row r="165" spans="4:4" x14ac:dyDescent="0.25">
      <c r="D165" s="40"/>
    </row>
    <row r="166" spans="4:4" x14ac:dyDescent="0.25">
      <c r="D166" s="40"/>
    </row>
    <row r="167" spans="4:4" x14ac:dyDescent="0.25">
      <c r="D167" s="40"/>
    </row>
    <row r="168" spans="4:4" x14ac:dyDescent="0.25">
      <c r="D168" s="40"/>
    </row>
    <row r="169" spans="4:4" x14ac:dyDescent="0.25">
      <c r="D169" s="40"/>
    </row>
    <row r="170" spans="4:4" x14ac:dyDescent="0.25">
      <c r="D170" s="40"/>
    </row>
    <row r="171" spans="4:4" x14ac:dyDescent="0.25">
      <c r="D171" s="40"/>
    </row>
    <row r="172" spans="4:4" x14ac:dyDescent="0.25">
      <c r="D172" s="40"/>
    </row>
    <row r="173" spans="4:4" x14ac:dyDescent="0.25">
      <c r="D173" s="40"/>
    </row>
    <row r="174" spans="4:4" x14ac:dyDescent="0.25">
      <c r="D174" s="40"/>
    </row>
    <row r="175" spans="4:4" x14ac:dyDescent="0.25">
      <c r="D175" s="40"/>
    </row>
    <row r="176" spans="4:4" x14ac:dyDescent="0.25">
      <c r="D176" s="40"/>
    </row>
    <row r="177" spans="4:4" x14ac:dyDescent="0.25">
      <c r="D177" s="40"/>
    </row>
    <row r="178" spans="4:4" x14ac:dyDescent="0.25">
      <c r="D178" s="40"/>
    </row>
    <row r="179" spans="4:4" x14ac:dyDescent="0.25">
      <c r="D179" s="40"/>
    </row>
    <row r="180" spans="4:4" x14ac:dyDescent="0.25">
      <c r="D180" s="40"/>
    </row>
    <row r="181" spans="4:4" x14ac:dyDescent="0.25">
      <c r="D181" s="40"/>
    </row>
    <row r="182" spans="4:4" x14ac:dyDescent="0.25">
      <c r="D182" s="40"/>
    </row>
    <row r="183" spans="4:4" x14ac:dyDescent="0.25">
      <c r="D183" s="40"/>
    </row>
    <row r="184" spans="4:4" x14ac:dyDescent="0.25">
      <c r="D184" s="40"/>
    </row>
    <row r="185" spans="4:4" x14ac:dyDescent="0.25">
      <c r="D185" s="40"/>
    </row>
    <row r="186" spans="4:4" x14ac:dyDescent="0.25">
      <c r="D186" s="40"/>
    </row>
    <row r="187" spans="4:4" x14ac:dyDescent="0.25">
      <c r="D187" s="40"/>
    </row>
    <row r="188" spans="4:4" x14ac:dyDescent="0.25">
      <c r="D188" s="40"/>
    </row>
    <row r="189" spans="4:4" x14ac:dyDescent="0.25">
      <c r="D189" s="40"/>
    </row>
    <row r="190" spans="4:4" x14ac:dyDescent="0.25">
      <c r="D190" s="40"/>
    </row>
    <row r="191" spans="4:4" x14ac:dyDescent="0.25">
      <c r="D191" s="40"/>
    </row>
    <row r="192" spans="4:4" x14ac:dyDescent="0.25">
      <c r="D192" s="40"/>
    </row>
    <row r="193" spans="4:4" x14ac:dyDescent="0.25">
      <c r="D193" s="40"/>
    </row>
    <row r="194" spans="4:4" x14ac:dyDescent="0.25">
      <c r="D194" s="40"/>
    </row>
    <row r="195" spans="4:4" x14ac:dyDescent="0.25">
      <c r="D195" s="40"/>
    </row>
    <row r="196" spans="4:4" x14ac:dyDescent="0.25">
      <c r="D196" s="40"/>
    </row>
    <row r="197" spans="4:4" x14ac:dyDescent="0.25">
      <c r="D197" s="40"/>
    </row>
    <row r="198" spans="4:4" x14ac:dyDescent="0.25">
      <c r="D198" s="40"/>
    </row>
    <row r="199" spans="4:4" x14ac:dyDescent="0.25">
      <c r="D199" s="40"/>
    </row>
    <row r="200" spans="4:4" x14ac:dyDescent="0.25">
      <c r="D200" s="40"/>
    </row>
    <row r="201" spans="4:4" x14ac:dyDescent="0.25">
      <c r="D201" s="40"/>
    </row>
    <row r="202" spans="4:4" x14ac:dyDescent="0.25">
      <c r="D202" s="40"/>
    </row>
    <row r="203" spans="4:4" x14ac:dyDescent="0.25">
      <c r="D203" s="40"/>
    </row>
    <row r="204" spans="4:4" x14ac:dyDescent="0.25">
      <c r="D204" s="40"/>
    </row>
    <row r="205" spans="4:4" x14ac:dyDescent="0.25">
      <c r="D205" s="40"/>
    </row>
    <row r="206" spans="4:4" x14ac:dyDescent="0.25">
      <c r="D206" s="40"/>
    </row>
    <row r="207" spans="4:4" x14ac:dyDescent="0.25">
      <c r="D207" s="40"/>
    </row>
    <row r="208" spans="4:4" x14ac:dyDescent="0.25">
      <c r="D208" s="40"/>
    </row>
    <row r="209" spans="4:4" x14ac:dyDescent="0.25">
      <c r="D209" s="40"/>
    </row>
    <row r="210" spans="4:4" x14ac:dyDescent="0.25">
      <c r="D210" s="40"/>
    </row>
    <row r="211" spans="4:4" x14ac:dyDescent="0.25">
      <c r="D211" s="40"/>
    </row>
    <row r="212" spans="4:4" x14ac:dyDescent="0.25">
      <c r="D212" s="40"/>
    </row>
    <row r="213" spans="4:4" x14ac:dyDescent="0.25">
      <c r="D213" s="40"/>
    </row>
    <row r="214" spans="4:4" x14ac:dyDescent="0.25">
      <c r="D214" s="40"/>
    </row>
    <row r="215" spans="4:4" x14ac:dyDescent="0.25">
      <c r="D215" s="40"/>
    </row>
    <row r="216" spans="4:4" x14ac:dyDescent="0.25">
      <c r="D216" s="40"/>
    </row>
    <row r="217" spans="4:4" x14ac:dyDescent="0.25">
      <c r="D217" s="40"/>
    </row>
    <row r="218" spans="4:4" x14ac:dyDescent="0.25">
      <c r="D218" s="40"/>
    </row>
    <row r="219" spans="4:4" x14ac:dyDescent="0.25">
      <c r="D219" s="40"/>
    </row>
    <row r="220" spans="4:4" x14ac:dyDescent="0.25">
      <c r="D220" s="40"/>
    </row>
    <row r="221" spans="4:4" x14ac:dyDescent="0.25">
      <c r="D221" s="40"/>
    </row>
    <row r="222" spans="4:4" x14ac:dyDescent="0.25">
      <c r="D222" s="40"/>
    </row>
    <row r="223" spans="4:4" x14ac:dyDescent="0.25">
      <c r="D223" s="40"/>
    </row>
    <row r="224" spans="4:4" x14ac:dyDescent="0.25">
      <c r="D224" s="40"/>
    </row>
    <row r="225" spans="4:4" x14ac:dyDescent="0.25">
      <c r="D225" s="40"/>
    </row>
    <row r="226" spans="4:4" x14ac:dyDescent="0.25">
      <c r="D226" s="40"/>
    </row>
    <row r="227" spans="4:4" x14ac:dyDescent="0.25">
      <c r="D227" s="40"/>
    </row>
    <row r="228" spans="4:4" x14ac:dyDescent="0.25">
      <c r="D228" s="40"/>
    </row>
    <row r="229" spans="4:4" x14ac:dyDescent="0.25">
      <c r="D229" s="40"/>
    </row>
    <row r="230" spans="4:4" x14ac:dyDescent="0.25">
      <c r="D230" s="40"/>
    </row>
    <row r="231" spans="4:4" x14ac:dyDescent="0.25">
      <c r="D231" s="40"/>
    </row>
    <row r="232" spans="4:4" x14ac:dyDescent="0.25">
      <c r="D232" s="40"/>
    </row>
    <row r="233" spans="4:4" x14ac:dyDescent="0.25">
      <c r="D233" s="40"/>
    </row>
    <row r="234" spans="4:4" x14ac:dyDescent="0.25">
      <c r="D234" s="40"/>
    </row>
    <row r="235" spans="4:4" x14ac:dyDescent="0.25">
      <c r="D235" s="40"/>
    </row>
    <row r="236" spans="4:4" x14ac:dyDescent="0.25">
      <c r="D236" s="40"/>
    </row>
    <row r="237" spans="4:4" x14ac:dyDescent="0.25">
      <c r="D237" s="40"/>
    </row>
    <row r="238" spans="4:4" x14ac:dyDescent="0.25">
      <c r="D238" s="40"/>
    </row>
    <row r="239" spans="4:4" x14ac:dyDescent="0.25">
      <c r="D239" s="40"/>
    </row>
    <row r="240" spans="4:4" x14ac:dyDescent="0.25">
      <c r="D240" s="40"/>
    </row>
    <row r="241" spans="4:4" x14ac:dyDescent="0.25">
      <c r="D241" s="40"/>
    </row>
    <row r="242" spans="4:4" x14ac:dyDescent="0.25">
      <c r="D242" s="40"/>
    </row>
    <row r="243" spans="4:4" x14ac:dyDescent="0.25">
      <c r="D243" s="40"/>
    </row>
    <row r="244" spans="4:4" x14ac:dyDescent="0.25">
      <c r="D244" s="40"/>
    </row>
    <row r="245" spans="4:4" x14ac:dyDescent="0.25">
      <c r="D245" s="40"/>
    </row>
    <row r="246" spans="4:4" x14ac:dyDescent="0.25">
      <c r="D246" s="40"/>
    </row>
    <row r="247" spans="4:4" x14ac:dyDescent="0.25">
      <c r="D247" s="40"/>
    </row>
    <row r="248" spans="4:4" x14ac:dyDescent="0.25">
      <c r="D248" s="40"/>
    </row>
    <row r="249" spans="4:4" x14ac:dyDescent="0.25">
      <c r="D249" s="40"/>
    </row>
    <row r="250" spans="4:4" x14ac:dyDescent="0.25">
      <c r="D250" s="40"/>
    </row>
    <row r="251" spans="4:4" x14ac:dyDescent="0.25">
      <c r="D251" s="40"/>
    </row>
    <row r="252" spans="4:4" x14ac:dyDescent="0.25">
      <c r="D252" s="40"/>
    </row>
    <row r="253" spans="4:4" x14ac:dyDescent="0.25">
      <c r="D253" s="40"/>
    </row>
    <row r="254" spans="4:4" x14ac:dyDescent="0.25">
      <c r="D254" s="40"/>
    </row>
    <row r="255" spans="4:4" x14ac:dyDescent="0.25">
      <c r="D255" s="40"/>
    </row>
    <row r="256" spans="4:4" x14ac:dyDescent="0.25">
      <c r="D256" s="40"/>
    </row>
    <row r="257" spans="4:4" x14ac:dyDescent="0.25">
      <c r="D257" s="40"/>
    </row>
    <row r="258" spans="4:4" x14ac:dyDescent="0.25">
      <c r="D258" s="40"/>
    </row>
    <row r="259" spans="4:4" x14ac:dyDescent="0.25">
      <c r="D259" s="40"/>
    </row>
    <row r="260" spans="4:4" x14ac:dyDescent="0.25">
      <c r="D260" s="40"/>
    </row>
    <row r="261" spans="4:4" x14ac:dyDescent="0.25">
      <c r="D261" s="40"/>
    </row>
    <row r="262" spans="4:4" x14ac:dyDescent="0.25">
      <c r="D262" s="40"/>
    </row>
    <row r="263" spans="4:4" x14ac:dyDescent="0.25">
      <c r="D263" s="40"/>
    </row>
    <row r="264" spans="4:4" x14ac:dyDescent="0.25">
      <c r="D264" s="40"/>
    </row>
    <row r="265" spans="4:4" x14ac:dyDescent="0.25">
      <c r="D265" s="40"/>
    </row>
    <row r="266" spans="4:4" x14ac:dyDescent="0.25">
      <c r="D266" s="40"/>
    </row>
    <row r="267" spans="4:4" x14ac:dyDescent="0.25">
      <c r="D267" s="40"/>
    </row>
    <row r="268" spans="4:4" x14ac:dyDescent="0.25">
      <c r="D268" s="40"/>
    </row>
    <row r="269" spans="4:4" x14ac:dyDescent="0.25">
      <c r="D269" s="40"/>
    </row>
    <row r="270" spans="4:4" x14ac:dyDescent="0.25">
      <c r="D270" s="40"/>
    </row>
    <row r="271" spans="4:4" x14ac:dyDescent="0.25">
      <c r="D271" s="40"/>
    </row>
    <row r="272" spans="4:4" x14ac:dyDescent="0.25">
      <c r="D272" s="40"/>
    </row>
    <row r="273" spans="4:4" x14ac:dyDescent="0.25">
      <c r="D273" s="40"/>
    </row>
    <row r="274" spans="4:4" x14ac:dyDescent="0.25">
      <c r="D274" s="40"/>
    </row>
    <row r="275" spans="4:4" x14ac:dyDescent="0.25">
      <c r="D275" s="40"/>
    </row>
    <row r="276" spans="4:4" x14ac:dyDescent="0.25">
      <c r="D276" s="40"/>
    </row>
    <row r="277" spans="4:4" x14ac:dyDescent="0.25">
      <c r="D277" s="40"/>
    </row>
    <row r="278" spans="4:4" x14ac:dyDescent="0.25">
      <c r="D278" s="40"/>
    </row>
    <row r="279" spans="4:4" x14ac:dyDescent="0.25">
      <c r="D279" s="40"/>
    </row>
    <row r="280" spans="4:4" x14ac:dyDescent="0.25">
      <c r="D280" s="40"/>
    </row>
    <row r="281" spans="4:4" x14ac:dyDescent="0.25">
      <c r="D281" s="40"/>
    </row>
    <row r="282" spans="4:4" x14ac:dyDescent="0.25">
      <c r="D282" s="40"/>
    </row>
    <row r="283" spans="4:4" x14ac:dyDescent="0.25">
      <c r="D283" s="40"/>
    </row>
    <row r="284" spans="4:4" x14ac:dyDescent="0.25">
      <c r="D284" s="40"/>
    </row>
    <row r="285" spans="4:4" x14ac:dyDescent="0.25">
      <c r="D285" s="40"/>
    </row>
    <row r="286" spans="4:4" x14ac:dyDescent="0.25">
      <c r="D286" s="40"/>
    </row>
    <row r="287" spans="4:4" x14ac:dyDescent="0.25">
      <c r="D287" s="40"/>
    </row>
    <row r="288" spans="4:4" x14ac:dyDescent="0.25">
      <c r="D288" s="40"/>
    </row>
    <row r="289" spans="4:4" x14ac:dyDescent="0.25">
      <c r="D289" s="40"/>
    </row>
    <row r="290" spans="4:4" x14ac:dyDescent="0.25">
      <c r="D290" s="40"/>
    </row>
    <row r="291" spans="4:4" x14ac:dyDescent="0.25">
      <c r="D291" s="40"/>
    </row>
    <row r="292" spans="4:4" x14ac:dyDescent="0.25">
      <c r="D292" s="40"/>
    </row>
    <row r="293" spans="4:4" x14ac:dyDescent="0.25">
      <c r="D293" s="40"/>
    </row>
    <row r="294" spans="4:4" x14ac:dyDescent="0.25">
      <c r="D294" s="40"/>
    </row>
    <row r="295" spans="4:4" x14ac:dyDescent="0.25">
      <c r="D295" s="40"/>
    </row>
    <row r="296" spans="4:4" x14ac:dyDescent="0.25">
      <c r="D296" s="40"/>
    </row>
    <row r="297" spans="4:4" x14ac:dyDescent="0.25">
      <c r="D297" s="40"/>
    </row>
    <row r="298" spans="4:4" x14ac:dyDescent="0.25">
      <c r="D298" s="40"/>
    </row>
    <row r="299" spans="4:4" x14ac:dyDescent="0.25">
      <c r="D299" s="40"/>
    </row>
    <row r="300" spans="4:4" x14ac:dyDescent="0.25">
      <c r="D300" s="40"/>
    </row>
    <row r="301" spans="4:4" x14ac:dyDescent="0.25">
      <c r="D301" s="40"/>
    </row>
    <row r="302" spans="4:4" x14ac:dyDescent="0.25">
      <c r="D302" s="40"/>
    </row>
    <row r="303" spans="4:4" x14ac:dyDescent="0.25">
      <c r="D303" s="40"/>
    </row>
    <row r="304" spans="4:4" x14ac:dyDescent="0.25">
      <c r="D304" s="40"/>
    </row>
    <row r="305" spans="4:4" x14ac:dyDescent="0.25">
      <c r="D305" s="40"/>
    </row>
    <row r="306" spans="4:4" x14ac:dyDescent="0.25">
      <c r="D306" s="40"/>
    </row>
    <row r="307" spans="4:4" x14ac:dyDescent="0.25">
      <c r="D307" s="40"/>
    </row>
    <row r="308" spans="4:4" x14ac:dyDescent="0.25">
      <c r="D308" s="40"/>
    </row>
    <row r="309" spans="4:4" x14ac:dyDescent="0.25">
      <c r="D309" s="40"/>
    </row>
    <row r="310" spans="4:4" x14ac:dyDescent="0.25">
      <c r="D310" s="40"/>
    </row>
    <row r="311" spans="4:4" x14ac:dyDescent="0.25">
      <c r="D311" s="40"/>
    </row>
    <row r="312" spans="4:4" x14ac:dyDescent="0.25">
      <c r="D312" s="40"/>
    </row>
    <row r="313" spans="4:4" x14ac:dyDescent="0.25">
      <c r="D313" s="40"/>
    </row>
    <row r="314" spans="4:4" x14ac:dyDescent="0.25">
      <c r="D314" s="40"/>
    </row>
    <row r="315" spans="4:4" x14ac:dyDescent="0.25">
      <c r="D315" s="40"/>
    </row>
    <row r="316" spans="4:4" x14ac:dyDescent="0.25">
      <c r="D316" s="40"/>
    </row>
    <row r="317" spans="4:4" x14ac:dyDescent="0.25">
      <c r="D317" s="40"/>
    </row>
    <row r="318" spans="4:4" x14ac:dyDescent="0.25">
      <c r="D318" s="40"/>
    </row>
    <row r="319" spans="4:4" x14ac:dyDescent="0.25">
      <c r="D319" s="40"/>
    </row>
    <row r="320" spans="4:4" x14ac:dyDescent="0.25">
      <c r="D320" s="40"/>
    </row>
    <row r="321" spans="4:4" x14ac:dyDescent="0.25">
      <c r="D321" s="40"/>
    </row>
    <row r="322" spans="4:4" x14ac:dyDescent="0.25">
      <c r="D322" s="40"/>
    </row>
    <row r="323" spans="4:4" x14ac:dyDescent="0.25">
      <c r="D323" s="40"/>
    </row>
    <row r="324" spans="4:4" x14ac:dyDescent="0.25">
      <c r="D324" s="40"/>
    </row>
    <row r="325" spans="4:4" x14ac:dyDescent="0.25">
      <c r="D325" s="40"/>
    </row>
    <row r="326" spans="4:4" x14ac:dyDescent="0.25">
      <c r="D326" s="40"/>
    </row>
    <row r="327" spans="4:4" x14ac:dyDescent="0.25">
      <c r="D327" s="40"/>
    </row>
    <row r="328" spans="4:4" x14ac:dyDescent="0.25">
      <c r="D328" s="40"/>
    </row>
    <row r="329" spans="4:4" x14ac:dyDescent="0.25">
      <c r="D329" s="40"/>
    </row>
    <row r="330" spans="4:4" x14ac:dyDescent="0.25">
      <c r="D330" s="40"/>
    </row>
    <row r="331" spans="4:4" x14ac:dyDescent="0.25">
      <c r="D331" s="40"/>
    </row>
    <row r="332" spans="4:4" x14ac:dyDescent="0.25">
      <c r="D332" s="40"/>
    </row>
    <row r="333" spans="4:4" x14ac:dyDescent="0.25">
      <c r="D333" s="40"/>
    </row>
    <row r="334" spans="4:4" x14ac:dyDescent="0.25">
      <c r="D334" s="40"/>
    </row>
    <row r="335" spans="4:4" x14ac:dyDescent="0.25">
      <c r="D335" s="40"/>
    </row>
    <row r="336" spans="4:4" x14ac:dyDescent="0.25">
      <c r="D336" s="40"/>
    </row>
    <row r="337" spans="4:4" x14ac:dyDescent="0.25">
      <c r="D337" s="40"/>
    </row>
    <row r="338" spans="4:4" x14ac:dyDescent="0.25">
      <c r="D338" s="40"/>
    </row>
    <row r="339" spans="4:4" x14ac:dyDescent="0.25">
      <c r="D339" s="40"/>
    </row>
    <row r="340" spans="4:4" x14ac:dyDescent="0.25">
      <c r="D340" s="40"/>
    </row>
    <row r="341" spans="4:4" x14ac:dyDescent="0.25">
      <c r="D341" s="40"/>
    </row>
    <row r="342" spans="4:4" x14ac:dyDescent="0.25">
      <c r="D342" s="40"/>
    </row>
    <row r="343" spans="4:4" x14ac:dyDescent="0.25">
      <c r="D343" s="40"/>
    </row>
    <row r="344" spans="4:4" x14ac:dyDescent="0.25">
      <c r="D344" s="40"/>
    </row>
    <row r="345" spans="4:4" x14ac:dyDescent="0.25">
      <c r="D345" s="40"/>
    </row>
    <row r="346" spans="4:4" x14ac:dyDescent="0.25">
      <c r="D346" s="40"/>
    </row>
    <row r="347" spans="4:4" x14ac:dyDescent="0.25">
      <c r="D347" s="40"/>
    </row>
    <row r="348" spans="4:4" x14ac:dyDescent="0.25">
      <c r="D348" s="40"/>
    </row>
    <row r="349" spans="4:4" x14ac:dyDescent="0.25">
      <c r="D349" s="40"/>
    </row>
    <row r="350" spans="4:4" x14ac:dyDescent="0.25">
      <c r="D350" s="40"/>
    </row>
    <row r="351" spans="4:4" x14ac:dyDescent="0.25">
      <c r="D351" s="40"/>
    </row>
    <row r="352" spans="4:4" x14ac:dyDescent="0.25">
      <c r="D352" s="40"/>
    </row>
    <row r="353" spans="4:4" x14ac:dyDescent="0.25">
      <c r="D353" s="40"/>
    </row>
    <row r="354" spans="4:4" x14ac:dyDescent="0.25">
      <c r="D354" s="40"/>
    </row>
    <row r="355" spans="4:4" x14ac:dyDescent="0.25">
      <c r="D355" s="40"/>
    </row>
    <row r="356" spans="4:4" x14ac:dyDescent="0.25">
      <c r="D356" s="40"/>
    </row>
    <row r="357" spans="4:4" x14ac:dyDescent="0.25">
      <c r="D357" s="40"/>
    </row>
    <row r="358" spans="4:4" x14ac:dyDescent="0.25">
      <c r="D358" s="40"/>
    </row>
    <row r="359" spans="4:4" x14ac:dyDescent="0.25">
      <c r="D359" s="40"/>
    </row>
    <row r="360" spans="4:4" x14ac:dyDescent="0.25">
      <c r="D360" s="40"/>
    </row>
    <row r="361" spans="4:4" x14ac:dyDescent="0.25">
      <c r="D361" s="40"/>
    </row>
    <row r="362" spans="4:4" x14ac:dyDescent="0.25">
      <c r="D362" s="40"/>
    </row>
    <row r="363" spans="4:4" x14ac:dyDescent="0.25">
      <c r="D363" s="40"/>
    </row>
    <row r="364" spans="4:4" x14ac:dyDescent="0.25">
      <c r="D364" s="40"/>
    </row>
    <row r="365" spans="4:4" x14ac:dyDescent="0.25">
      <c r="D365" s="40"/>
    </row>
    <row r="366" spans="4:4" x14ac:dyDescent="0.25">
      <c r="D366" s="40"/>
    </row>
    <row r="367" spans="4:4" x14ac:dyDescent="0.25">
      <c r="D367" s="40"/>
    </row>
    <row r="368" spans="4:4" x14ac:dyDescent="0.25">
      <c r="D368" s="40"/>
    </row>
    <row r="369" spans="4:4" x14ac:dyDescent="0.25">
      <c r="D369" s="40"/>
    </row>
    <row r="370" spans="4:4" x14ac:dyDescent="0.25">
      <c r="D370" s="40"/>
    </row>
    <row r="371" spans="4:4" x14ac:dyDescent="0.25">
      <c r="D371" s="40"/>
    </row>
    <row r="372" spans="4:4" x14ac:dyDescent="0.25">
      <c r="D372" s="40"/>
    </row>
    <row r="373" spans="4:4" x14ac:dyDescent="0.25">
      <c r="D373" s="40"/>
    </row>
    <row r="374" spans="4:4" x14ac:dyDescent="0.25">
      <c r="D374" s="40"/>
    </row>
    <row r="375" spans="4:4" x14ac:dyDescent="0.25">
      <c r="D375" s="40"/>
    </row>
    <row r="376" spans="4:4" x14ac:dyDescent="0.25">
      <c r="D376" s="40"/>
    </row>
    <row r="377" spans="4:4" x14ac:dyDescent="0.25">
      <c r="D377" s="40"/>
    </row>
    <row r="378" spans="4:4" x14ac:dyDescent="0.25">
      <c r="D378" s="40"/>
    </row>
    <row r="379" spans="4:4" x14ac:dyDescent="0.25">
      <c r="D379" s="40"/>
    </row>
    <row r="380" spans="4:4" x14ac:dyDescent="0.25">
      <c r="D380" s="40"/>
    </row>
    <row r="381" spans="4:4" x14ac:dyDescent="0.25">
      <c r="D381" s="40"/>
    </row>
    <row r="382" spans="4:4" x14ac:dyDescent="0.25">
      <c r="D382" s="40"/>
    </row>
    <row r="383" spans="4:4" x14ac:dyDescent="0.25">
      <c r="D383" s="40"/>
    </row>
    <row r="384" spans="4:4" x14ac:dyDescent="0.25">
      <c r="D384" s="40"/>
    </row>
    <row r="385" spans="4:4" x14ac:dyDescent="0.25">
      <c r="D385" s="40"/>
    </row>
    <row r="386" spans="4:4" x14ac:dyDescent="0.25">
      <c r="D386" s="40"/>
    </row>
    <row r="387" spans="4:4" x14ac:dyDescent="0.25">
      <c r="D387" s="40"/>
    </row>
    <row r="388" spans="4:4" x14ac:dyDescent="0.25">
      <c r="D388" s="40"/>
    </row>
    <row r="389" spans="4:4" x14ac:dyDescent="0.25">
      <c r="D389" s="40"/>
    </row>
    <row r="390" spans="4:4" x14ac:dyDescent="0.25">
      <c r="D390" s="40"/>
    </row>
    <row r="391" spans="4:4" x14ac:dyDescent="0.25">
      <c r="D391" s="40"/>
    </row>
    <row r="392" spans="4:4" x14ac:dyDescent="0.25">
      <c r="D392" s="40"/>
    </row>
    <row r="393" spans="4:4" x14ac:dyDescent="0.25">
      <c r="D393" s="40"/>
    </row>
    <row r="394" spans="4:4" x14ac:dyDescent="0.25">
      <c r="D394" s="40"/>
    </row>
    <row r="395" spans="4:4" x14ac:dyDescent="0.25">
      <c r="D395" s="40"/>
    </row>
    <row r="396" spans="4:4" x14ac:dyDescent="0.25">
      <c r="D396" s="40"/>
    </row>
    <row r="397" spans="4:4" x14ac:dyDescent="0.25">
      <c r="D397" s="40"/>
    </row>
    <row r="398" spans="4:4" x14ac:dyDescent="0.25">
      <c r="D398" s="40"/>
    </row>
    <row r="399" spans="4:4" x14ac:dyDescent="0.25">
      <c r="D399" s="40"/>
    </row>
    <row r="400" spans="4:4" x14ac:dyDescent="0.25">
      <c r="D400" s="40"/>
    </row>
    <row r="401" spans="4:4" x14ac:dyDescent="0.25">
      <c r="D401" s="40"/>
    </row>
    <row r="402" spans="4:4" x14ac:dyDescent="0.25">
      <c r="D402" s="40"/>
    </row>
    <row r="403" spans="4:4" x14ac:dyDescent="0.25">
      <c r="D403" s="40"/>
    </row>
    <row r="404" spans="4:4" x14ac:dyDescent="0.25">
      <c r="D404" s="40"/>
    </row>
    <row r="405" spans="4:4" x14ac:dyDescent="0.25">
      <c r="D405" s="40"/>
    </row>
    <row r="406" spans="4:4" x14ac:dyDescent="0.25">
      <c r="D406" s="40"/>
    </row>
    <row r="407" spans="4:4" x14ac:dyDescent="0.25">
      <c r="D407" s="40"/>
    </row>
    <row r="408" spans="4:4" x14ac:dyDescent="0.25">
      <c r="D408" s="40"/>
    </row>
    <row r="409" spans="4:4" x14ac:dyDescent="0.25">
      <c r="D409" s="40"/>
    </row>
    <row r="410" spans="4:4" x14ac:dyDescent="0.25">
      <c r="D410" s="40"/>
    </row>
    <row r="411" spans="4:4" x14ac:dyDescent="0.25">
      <c r="D411" s="40"/>
    </row>
    <row r="412" spans="4:4" x14ac:dyDescent="0.25">
      <c r="D412" s="40"/>
    </row>
    <row r="413" spans="4:4" x14ac:dyDescent="0.25">
      <c r="D413" s="40"/>
    </row>
    <row r="414" spans="4:4" x14ac:dyDescent="0.25">
      <c r="D414" s="40"/>
    </row>
    <row r="415" spans="4:4" x14ac:dyDescent="0.25">
      <c r="D415" s="40"/>
    </row>
    <row r="416" spans="4:4" x14ac:dyDescent="0.25">
      <c r="D416" s="40"/>
    </row>
    <row r="417" spans="4:4" x14ac:dyDescent="0.25">
      <c r="D417" s="40"/>
    </row>
    <row r="418" spans="4:4" x14ac:dyDescent="0.25">
      <c r="D418" s="40"/>
    </row>
    <row r="419" spans="4:4" x14ac:dyDescent="0.25">
      <c r="D419" s="40"/>
    </row>
    <row r="420" spans="4:4" x14ac:dyDescent="0.25">
      <c r="D420" s="40"/>
    </row>
    <row r="421" spans="4:4" x14ac:dyDescent="0.25">
      <c r="D421" s="40"/>
    </row>
    <row r="422" spans="4:4" x14ac:dyDescent="0.25">
      <c r="D422" s="40"/>
    </row>
    <row r="423" spans="4:4" x14ac:dyDescent="0.25">
      <c r="D423" s="40"/>
    </row>
    <row r="424" spans="4:4" x14ac:dyDescent="0.25">
      <c r="D424" s="40"/>
    </row>
    <row r="425" spans="4:4" x14ac:dyDescent="0.25">
      <c r="D425" s="40"/>
    </row>
    <row r="426" spans="4:4" x14ac:dyDescent="0.25">
      <c r="D426" s="40"/>
    </row>
    <row r="427" spans="4:4" x14ac:dyDescent="0.25">
      <c r="D427" s="40"/>
    </row>
    <row r="428" spans="4:4" x14ac:dyDescent="0.25">
      <c r="D428" s="40"/>
    </row>
    <row r="429" spans="4:4" x14ac:dyDescent="0.25">
      <c r="D429" s="40"/>
    </row>
    <row r="430" spans="4:4" x14ac:dyDescent="0.25">
      <c r="D430" s="40"/>
    </row>
    <row r="431" spans="4:4" x14ac:dyDescent="0.25">
      <c r="D431" s="40"/>
    </row>
    <row r="432" spans="4:4" x14ac:dyDescent="0.25">
      <c r="D432" s="40"/>
    </row>
    <row r="433" spans="4:4" x14ac:dyDescent="0.25">
      <c r="D433" s="40"/>
    </row>
    <row r="434" spans="4:4" x14ac:dyDescent="0.25">
      <c r="D434" s="40"/>
    </row>
    <row r="435" spans="4:4" x14ac:dyDescent="0.25">
      <c r="D435" s="40"/>
    </row>
    <row r="436" spans="4:4" x14ac:dyDescent="0.25">
      <c r="D436" s="40"/>
    </row>
    <row r="437" spans="4:4" x14ac:dyDescent="0.25">
      <c r="D437" s="40"/>
    </row>
    <row r="438" spans="4:4" x14ac:dyDescent="0.25">
      <c r="D438" s="40"/>
    </row>
    <row r="439" spans="4:4" x14ac:dyDescent="0.25">
      <c r="D439" s="40"/>
    </row>
    <row r="440" spans="4:4" x14ac:dyDescent="0.25">
      <c r="D440" s="40"/>
    </row>
    <row r="441" spans="4:4" x14ac:dyDescent="0.25">
      <c r="D441" s="40"/>
    </row>
    <row r="442" spans="4:4" x14ac:dyDescent="0.25">
      <c r="D442" s="40"/>
    </row>
    <row r="443" spans="4:4" x14ac:dyDescent="0.25">
      <c r="D443" s="40"/>
    </row>
    <row r="444" spans="4:4" x14ac:dyDescent="0.25">
      <c r="D444" s="40"/>
    </row>
    <row r="445" spans="4:4" x14ac:dyDescent="0.25">
      <c r="D445" s="40"/>
    </row>
    <row r="446" spans="4:4" x14ac:dyDescent="0.25">
      <c r="D446" s="40"/>
    </row>
    <row r="447" spans="4:4" x14ac:dyDescent="0.25">
      <c r="D447" s="40"/>
    </row>
    <row r="448" spans="4:4" x14ac:dyDescent="0.25">
      <c r="D448" s="40"/>
    </row>
    <row r="449" spans="4:4" x14ac:dyDescent="0.25">
      <c r="D449" s="40"/>
    </row>
    <row r="450" spans="4:4" x14ac:dyDescent="0.25">
      <c r="D450" s="40"/>
    </row>
    <row r="451" spans="4:4" x14ac:dyDescent="0.25">
      <c r="D451" s="40"/>
    </row>
    <row r="452" spans="4:4" x14ac:dyDescent="0.25">
      <c r="D452" s="40"/>
    </row>
    <row r="453" spans="4:4" x14ac:dyDescent="0.25">
      <c r="D453" s="40"/>
    </row>
    <row r="454" spans="4:4" x14ac:dyDescent="0.25">
      <c r="D454" s="40"/>
    </row>
    <row r="455" spans="4:4" x14ac:dyDescent="0.25">
      <c r="D455" s="40"/>
    </row>
    <row r="456" spans="4:4" x14ac:dyDescent="0.25">
      <c r="D456" s="40"/>
    </row>
    <row r="457" spans="4:4" x14ac:dyDescent="0.25">
      <c r="D457" s="40"/>
    </row>
    <row r="458" spans="4:4" x14ac:dyDescent="0.25">
      <c r="D458" s="40"/>
    </row>
    <row r="459" spans="4:4" x14ac:dyDescent="0.25">
      <c r="D459" s="40"/>
    </row>
    <row r="460" spans="4:4" x14ac:dyDescent="0.25">
      <c r="D460" s="40"/>
    </row>
    <row r="461" spans="4:4" x14ac:dyDescent="0.25">
      <c r="D461" s="40"/>
    </row>
    <row r="462" spans="4:4" x14ac:dyDescent="0.25">
      <c r="D462" s="40"/>
    </row>
    <row r="463" spans="4:4" x14ac:dyDescent="0.25">
      <c r="D463" s="40"/>
    </row>
    <row r="464" spans="4:4" x14ac:dyDescent="0.25">
      <c r="D464" s="40"/>
    </row>
    <row r="465" spans="4:4" x14ac:dyDescent="0.25">
      <c r="D465" s="40"/>
    </row>
    <row r="466" spans="4:4" x14ac:dyDescent="0.25">
      <c r="D466" s="40"/>
    </row>
    <row r="467" spans="4:4" x14ac:dyDescent="0.25">
      <c r="D467" s="40"/>
    </row>
    <row r="468" spans="4:4" x14ac:dyDescent="0.25">
      <c r="D468" s="40"/>
    </row>
    <row r="469" spans="4:4" x14ac:dyDescent="0.25">
      <c r="D469" s="40"/>
    </row>
    <row r="470" spans="4:4" x14ac:dyDescent="0.25">
      <c r="D470" s="40"/>
    </row>
    <row r="471" spans="4:4" x14ac:dyDescent="0.25">
      <c r="D471" s="40"/>
    </row>
    <row r="472" spans="4:4" x14ac:dyDescent="0.25">
      <c r="D472" s="40"/>
    </row>
    <row r="473" spans="4:4" x14ac:dyDescent="0.25">
      <c r="D473" s="40"/>
    </row>
    <row r="474" spans="4:4" x14ac:dyDescent="0.25">
      <c r="D474" s="40"/>
    </row>
    <row r="475" spans="4:4" x14ac:dyDescent="0.25">
      <c r="D475" s="40"/>
    </row>
    <row r="476" spans="4:4" x14ac:dyDescent="0.25">
      <c r="D476" s="40"/>
    </row>
    <row r="477" spans="4:4" x14ac:dyDescent="0.25">
      <c r="D477" s="40"/>
    </row>
    <row r="478" spans="4:4" x14ac:dyDescent="0.25">
      <c r="D478" s="40"/>
    </row>
    <row r="479" spans="4:4" x14ac:dyDescent="0.25">
      <c r="D479" s="40"/>
    </row>
    <row r="480" spans="4:4" x14ac:dyDescent="0.25">
      <c r="D480" s="40"/>
    </row>
    <row r="481" spans="4:4" x14ac:dyDescent="0.25">
      <c r="D481" s="40"/>
    </row>
    <row r="482" spans="4:4" x14ac:dyDescent="0.25">
      <c r="D482" s="40"/>
    </row>
    <row r="483" spans="4:4" x14ac:dyDescent="0.25">
      <c r="D483" s="40"/>
    </row>
    <row r="484" spans="4:4" x14ac:dyDescent="0.25">
      <c r="D484" s="40"/>
    </row>
    <row r="485" spans="4:4" x14ac:dyDescent="0.25">
      <c r="D485" s="40"/>
    </row>
    <row r="486" spans="4:4" x14ac:dyDescent="0.25">
      <c r="D486" s="40"/>
    </row>
    <row r="487" spans="4:4" x14ac:dyDescent="0.25">
      <c r="D487" s="40"/>
    </row>
    <row r="488" spans="4:4" x14ac:dyDescent="0.25">
      <c r="D488" s="40"/>
    </row>
    <row r="489" spans="4:4" x14ac:dyDescent="0.25">
      <c r="D489" s="40"/>
    </row>
    <row r="490" spans="4:4" x14ac:dyDescent="0.25">
      <c r="D490" s="40"/>
    </row>
    <row r="491" spans="4:4" x14ac:dyDescent="0.25">
      <c r="D491" s="40"/>
    </row>
    <row r="492" spans="4:4" x14ac:dyDescent="0.25">
      <c r="D492" s="40"/>
    </row>
    <row r="493" spans="4:4" x14ac:dyDescent="0.25">
      <c r="D493" s="40"/>
    </row>
    <row r="494" spans="4:4" x14ac:dyDescent="0.25">
      <c r="D494" s="40"/>
    </row>
    <row r="495" spans="4:4" x14ac:dyDescent="0.25">
      <c r="D495" s="40"/>
    </row>
    <row r="496" spans="4:4" x14ac:dyDescent="0.25">
      <c r="D496" s="40"/>
    </row>
    <row r="497" spans="4:4" x14ac:dyDescent="0.25">
      <c r="D497" s="40"/>
    </row>
    <row r="498" spans="4:4" x14ac:dyDescent="0.25">
      <c r="D498" s="40"/>
    </row>
    <row r="499" spans="4:4" x14ac:dyDescent="0.25">
      <c r="D499" s="40"/>
    </row>
    <row r="500" spans="4:4" x14ac:dyDescent="0.25">
      <c r="D500" s="40"/>
    </row>
    <row r="501" spans="4:4" x14ac:dyDescent="0.25">
      <c r="D501" s="40"/>
    </row>
    <row r="502" spans="4:4" x14ac:dyDescent="0.25">
      <c r="D502" s="40"/>
    </row>
    <row r="503" spans="4:4" x14ac:dyDescent="0.25">
      <c r="D503" s="40"/>
    </row>
    <row r="504" spans="4:4" x14ac:dyDescent="0.25">
      <c r="D504" s="40"/>
    </row>
    <row r="505" spans="4:4" x14ac:dyDescent="0.25">
      <c r="D505" s="40"/>
    </row>
    <row r="506" spans="4:4" x14ac:dyDescent="0.25">
      <c r="D506" s="40"/>
    </row>
    <row r="507" spans="4:4" x14ac:dyDescent="0.25">
      <c r="D507" s="40"/>
    </row>
    <row r="508" spans="4:4" x14ac:dyDescent="0.25">
      <c r="D508" s="40"/>
    </row>
    <row r="509" spans="4:4" x14ac:dyDescent="0.25">
      <c r="D509" s="40"/>
    </row>
    <row r="510" spans="4:4" x14ac:dyDescent="0.25">
      <c r="D510" s="40"/>
    </row>
    <row r="511" spans="4:4" x14ac:dyDescent="0.25">
      <c r="D511" s="40"/>
    </row>
    <row r="512" spans="4:4" x14ac:dyDescent="0.25">
      <c r="D512" s="40"/>
    </row>
    <row r="513" spans="4:4" x14ac:dyDescent="0.25">
      <c r="D513" s="40"/>
    </row>
    <row r="514" spans="4:4" x14ac:dyDescent="0.25">
      <c r="D514" s="40"/>
    </row>
    <row r="515" spans="4:4" x14ac:dyDescent="0.25">
      <c r="D515" s="40"/>
    </row>
    <row r="516" spans="4:4" x14ac:dyDescent="0.25">
      <c r="D516" s="40"/>
    </row>
    <row r="517" spans="4:4" x14ac:dyDescent="0.25">
      <c r="D517" s="40"/>
    </row>
    <row r="518" spans="4:4" x14ac:dyDescent="0.25">
      <c r="D518" s="40"/>
    </row>
    <row r="519" spans="4:4" x14ac:dyDescent="0.25">
      <c r="D519" s="40"/>
    </row>
    <row r="520" spans="4:4" x14ac:dyDescent="0.25">
      <c r="D520" s="40"/>
    </row>
    <row r="521" spans="4:4" x14ac:dyDescent="0.25">
      <c r="D521" s="40"/>
    </row>
    <row r="522" spans="4:4" x14ac:dyDescent="0.25">
      <c r="D522" s="40"/>
    </row>
    <row r="523" spans="4:4" x14ac:dyDescent="0.25">
      <c r="D523" s="40"/>
    </row>
    <row r="524" spans="4:4" x14ac:dyDescent="0.25">
      <c r="D524" s="40"/>
    </row>
    <row r="525" spans="4:4" x14ac:dyDescent="0.25">
      <c r="D525" s="40"/>
    </row>
    <row r="526" spans="4:4" x14ac:dyDescent="0.25">
      <c r="D526" s="40"/>
    </row>
    <row r="527" spans="4:4" x14ac:dyDescent="0.25">
      <c r="D527" s="40"/>
    </row>
    <row r="528" spans="4:4" x14ac:dyDescent="0.25">
      <c r="D528" s="40"/>
    </row>
    <row r="529" spans="4:4" x14ac:dyDescent="0.25">
      <c r="D529" s="40"/>
    </row>
    <row r="530" spans="4:4" x14ac:dyDescent="0.25">
      <c r="D530" s="40"/>
    </row>
    <row r="531" spans="4:4" x14ac:dyDescent="0.25">
      <c r="D531" s="40"/>
    </row>
    <row r="532" spans="4:4" x14ac:dyDescent="0.25">
      <c r="D532" s="40"/>
    </row>
    <row r="533" spans="4:4" x14ac:dyDescent="0.25">
      <c r="D533" s="40"/>
    </row>
    <row r="534" spans="4:4" x14ac:dyDescent="0.25">
      <c r="D534" s="40"/>
    </row>
    <row r="535" spans="4:4" x14ac:dyDescent="0.25">
      <c r="D535" s="40"/>
    </row>
    <row r="536" spans="4:4" x14ac:dyDescent="0.25">
      <c r="D536" s="40"/>
    </row>
    <row r="537" spans="4:4" x14ac:dyDescent="0.25">
      <c r="D537" s="40"/>
    </row>
    <row r="538" spans="4:4" x14ac:dyDescent="0.25">
      <c r="D538" s="40"/>
    </row>
    <row r="539" spans="4:4" x14ac:dyDescent="0.25">
      <c r="D539" s="40"/>
    </row>
    <row r="540" spans="4:4" x14ac:dyDescent="0.25">
      <c r="D540" s="40"/>
    </row>
    <row r="541" spans="4:4" x14ac:dyDescent="0.25">
      <c r="D541" s="40"/>
    </row>
    <row r="542" spans="4:4" x14ac:dyDescent="0.25">
      <c r="D542" s="40"/>
    </row>
    <row r="543" spans="4:4" x14ac:dyDescent="0.25">
      <c r="D543" s="40"/>
    </row>
    <row r="544" spans="4:4" x14ac:dyDescent="0.25">
      <c r="D544" s="40"/>
    </row>
    <row r="545" spans="4:4" x14ac:dyDescent="0.25">
      <c r="D545" s="40"/>
    </row>
    <row r="546" spans="4:4" x14ac:dyDescent="0.25">
      <c r="D546" s="40"/>
    </row>
    <row r="547" spans="4:4" x14ac:dyDescent="0.25">
      <c r="D547" s="40"/>
    </row>
    <row r="548" spans="4:4" x14ac:dyDescent="0.25">
      <c r="D548" s="40"/>
    </row>
    <row r="549" spans="4:4" x14ac:dyDescent="0.25">
      <c r="D549" s="40"/>
    </row>
    <row r="550" spans="4:4" x14ac:dyDescent="0.25">
      <c r="D550" s="40"/>
    </row>
    <row r="551" spans="4:4" x14ac:dyDescent="0.25">
      <c r="D551" s="40"/>
    </row>
    <row r="552" spans="4:4" x14ac:dyDescent="0.25">
      <c r="D552" s="40"/>
    </row>
    <row r="553" spans="4:4" x14ac:dyDescent="0.25">
      <c r="D553" s="40"/>
    </row>
    <row r="554" spans="4:4" x14ac:dyDescent="0.25">
      <c r="D554" s="40"/>
    </row>
    <row r="555" spans="4:4" x14ac:dyDescent="0.25">
      <c r="D555" s="40"/>
    </row>
    <row r="556" spans="4:4" x14ac:dyDescent="0.25">
      <c r="D556" s="40"/>
    </row>
    <row r="557" spans="4:4" x14ac:dyDescent="0.25">
      <c r="D557" s="40"/>
    </row>
    <row r="558" spans="4:4" x14ac:dyDescent="0.25">
      <c r="D558" s="40"/>
    </row>
    <row r="559" spans="4:4" x14ac:dyDescent="0.25">
      <c r="D559" s="40"/>
    </row>
    <row r="560" spans="4:4" x14ac:dyDescent="0.25">
      <c r="D560" s="40"/>
    </row>
    <row r="561" spans="4:4" x14ac:dyDescent="0.25">
      <c r="D561" s="40"/>
    </row>
    <row r="562" spans="4:4" x14ac:dyDescent="0.25">
      <c r="D562" s="40"/>
    </row>
    <row r="563" spans="4:4" x14ac:dyDescent="0.25">
      <c r="D563" s="40"/>
    </row>
    <row r="564" spans="4:4" x14ac:dyDescent="0.25">
      <c r="D564" s="40"/>
    </row>
    <row r="565" spans="4:4" x14ac:dyDescent="0.25">
      <c r="D565" s="40"/>
    </row>
    <row r="566" spans="4:4" x14ac:dyDescent="0.25">
      <c r="D566" s="40"/>
    </row>
    <row r="567" spans="4:4" x14ac:dyDescent="0.25">
      <c r="D567" s="40"/>
    </row>
    <row r="568" spans="4:4" x14ac:dyDescent="0.25">
      <c r="D568" s="40"/>
    </row>
    <row r="569" spans="4:4" x14ac:dyDescent="0.25">
      <c r="D569" s="40"/>
    </row>
    <row r="570" spans="4:4" x14ac:dyDescent="0.25">
      <c r="D570" s="40"/>
    </row>
    <row r="571" spans="4:4" x14ac:dyDescent="0.25">
      <c r="D571" s="40"/>
    </row>
    <row r="572" spans="4:4" x14ac:dyDescent="0.25">
      <c r="D572" s="40"/>
    </row>
    <row r="573" spans="4:4" x14ac:dyDescent="0.25">
      <c r="D573" s="40"/>
    </row>
    <row r="574" spans="4:4" x14ac:dyDescent="0.25">
      <c r="D574" s="40"/>
    </row>
    <row r="575" spans="4:4" x14ac:dyDescent="0.25">
      <c r="D575" s="40"/>
    </row>
    <row r="576" spans="4:4" x14ac:dyDescent="0.25">
      <c r="D576" s="40"/>
    </row>
    <row r="577" spans="4:4" x14ac:dyDescent="0.25">
      <c r="D577" s="40"/>
    </row>
    <row r="578" spans="4:4" x14ac:dyDescent="0.25">
      <c r="D578" s="40"/>
    </row>
    <row r="579" spans="4:4" x14ac:dyDescent="0.25">
      <c r="D579" s="40"/>
    </row>
    <row r="580" spans="4:4" x14ac:dyDescent="0.25">
      <c r="D580" s="40"/>
    </row>
    <row r="581" spans="4:4" x14ac:dyDescent="0.25">
      <c r="D581" s="40"/>
    </row>
    <row r="582" spans="4:4" x14ac:dyDescent="0.25">
      <c r="D582" s="40"/>
    </row>
    <row r="583" spans="4:4" x14ac:dyDescent="0.25">
      <c r="D583" s="40"/>
    </row>
    <row r="584" spans="4:4" x14ac:dyDescent="0.25">
      <c r="D584" s="40"/>
    </row>
    <row r="585" spans="4:4" x14ac:dyDescent="0.25">
      <c r="D585" s="40"/>
    </row>
    <row r="586" spans="4:4" x14ac:dyDescent="0.25">
      <c r="D586" s="40"/>
    </row>
    <row r="587" spans="4:4" x14ac:dyDescent="0.25">
      <c r="D587" s="40"/>
    </row>
    <row r="588" spans="4:4" x14ac:dyDescent="0.25">
      <c r="D588" s="40"/>
    </row>
    <row r="589" spans="4:4" x14ac:dyDescent="0.25">
      <c r="D589" s="40"/>
    </row>
    <row r="590" spans="4:4" x14ac:dyDescent="0.25">
      <c r="D590" s="40"/>
    </row>
    <row r="591" spans="4:4" x14ac:dyDescent="0.25">
      <c r="D591" s="40"/>
    </row>
    <row r="592" spans="4:4" x14ac:dyDescent="0.25">
      <c r="D592" s="40"/>
    </row>
    <row r="593" spans="4:4" x14ac:dyDescent="0.25">
      <c r="D593" s="40"/>
    </row>
    <row r="594" spans="4:4" x14ac:dyDescent="0.25">
      <c r="D594" s="40"/>
    </row>
    <row r="595" spans="4:4" x14ac:dyDescent="0.25">
      <c r="D595" s="40"/>
    </row>
    <row r="596" spans="4:4" x14ac:dyDescent="0.25">
      <c r="D596" s="40"/>
    </row>
    <row r="597" spans="4:4" x14ac:dyDescent="0.25">
      <c r="D597" s="40"/>
    </row>
    <row r="598" spans="4:4" x14ac:dyDescent="0.25">
      <c r="D598" s="40"/>
    </row>
    <row r="599" spans="4:4" x14ac:dyDescent="0.25">
      <c r="D599" s="40"/>
    </row>
    <row r="600" spans="4:4" x14ac:dyDescent="0.25">
      <c r="D600" s="40"/>
    </row>
    <row r="601" spans="4:4" x14ac:dyDescent="0.25">
      <c r="D601" s="40"/>
    </row>
    <row r="602" spans="4:4" x14ac:dyDescent="0.25">
      <c r="D602" s="40"/>
    </row>
    <row r="603" spans="4:4" x14ac:dyDescent="0.25">
      <c r="D603" s="40"/>
    </row>
    <row r="604" spans="4:4" x14ac:dyDescent="0.25">
      <c r="D604" s="40"/>
    </row>
    <row r="605" spans="4:4" x14ac:dyDescent="0.25">
      <c r="D605" s="40"/>
    </row>
    <row r="606" spans="4:4" x14ac:dyDescent="0.25">
      <c r="D606" s="40"/>
    </row>
    <row r="607" spans="4:4" x14ac:dyDescent="0.25">
      <c r="D607" s="40"/>
    </row>
    <row r="608" spans="4:4" x14ac:dyDescent="0.25">
      <c r="D608" s="40"/>
    </row>
    <row r="609" spans="4:4" x14ac:dyDescent="0.25">
      <c r="D609" s="40"/>
    </row>
    <row r="610" spans="4:4" x14ac:dyDescent="0.25">
      <c r="D610" s="40"/>
    </row>
    <row r="611" spans="4:4" x14ac:dyDescent="0.25">
      <c r="D611" s="40"/>
    </row>
    <row r="612" spans="4:4" x14ac:dyDescent="0.25">
      <c r="D612" s="40"/>
    </row>
    <row r="613" spans="4:4" x14ac:dyDescent="0.25">
      <c r="D613" s="40"/>
    </row>
    <row r="614" spans="4:4" x14ac:dyDescent="0.25">
      <c r="D614" s="40"/>
    </row>
    <row r="615" spans="4:4" x14ac:dyDescent="0.25">
      <c r="D615" s="40"/>
    </row>
    <row r="616" spans="4:4" x14ac:dyDescent="0.25">
      <c r="D616" s="40"/>
    </row>
    <row r="617" spans="4:4" x14ac:dyDescent="0.25">
      <c r="D617" s="40"/>
    </row>
    <row r="618" spans="4:4" x14ac:dyDescent="0.25">
      <c r="D618" s="40"/>
    </row>
    <row r="619" spans="4:4" x14ac:dyDescent="0.25">
      <c r="D619" s="40"/>
    </row>
    <row r="620" spans="4:4" x14ac:dyDescent="0.25">
      <c r="D620" s="40"/>
    </row>
    <row r="621" spans="4:4" x14ac:dyDescent="0.25">
      <c r="D621" s="40"/>
    </row>
    <row r="622" spans="4:4" x14ac:dyDescent="0.25">
      <c r="D622" s="40"/>
    </row>
    <row r="623" spans="4:4" x14ac:dyDescent="0.25">
      <c r="D623" s="40"/>
    </row>
    <row r="624" spans="4:4" x14ac:dyDescent="0.25">
      <c r="D624" s="40"/>
    </row>
    <row r="625" spans="4:4" x14ac:dyDescent="0.25">
      <c r="D625" s="40"/>
    </row>
    <row r="626" spans="4:4" x14ac:dyDescent="0.25">
      <c r="D626" s="40"/>
    </row>
    <row r="627" spans="4:4" x14ac:dyDescent="0.25">
      <c r="D627" s="40"/>
    </row>
    <row r="628" spans="4:4" x14ac:dyDescent="0.25">
      <c r="D628" s="40"/>
    </row>
    <row r="629" spans="4:4" x14ac:dyDescent="0.25">
      <c r="D629" s="40"/>
    </row>
    <row r="630" spans="4:4" x14ac:dyDescent="0.25">
      <c r="D630" s="40"/>
    </row>
    <row r="631" spans="4:4" x14ac:dyDescent="0.25">
      <c r="D631" s="40"/>
    </row>
    <row r="632" spans="4:4" x14ac:dyDescent="0.25">
      <c r="D632" s="40"/>
    </row>
    <row r="633" spans="4:4" x14ac:dyDescent="0.25">
      <c r="D633" s="40"/>
    </row>
    <row r="634" spans="4:4" x14ac:dyDescent="0.25">
      <c r="D634" s="40"/>
    </row>
    <row r="635" spans="4:4" x14ac:dyDescent="0.25">
      <c r="D635" s="40"/>
    </row>
    <row r="636" spans="4:4" x14ac:dyDescent="0.25">
      <c r="D636" s="40"/>
    </row>
    <row r="637" spans="4:4" x14ac:dyDescent="0.25">
      <c r="D637" s="40"/>
    </row>
    <row r="638" spans="4:4" x14ac:dyDescent="0.25">
      <c r="D638" s="40"/>
    </row>
    <row r="639" spans="4:4" x14ac:dyDescent="0.25">
      <c r="D639" s="40"/>
    </row>
    <row r="640" spans="4:4" x14ac:dyDescent="0.25">
      <c r="D640" s="40"/>
    </row>
    <row r="641" spans="4:4" x14ac:dyDescent="0.25">
      <c r="D641" s="40"/>
    </row>
    <row r="642" spans="4:4" x14ac:dyDescent="0.25">
      <c r="D642" s="40"/>
    </row>
    <row r="643" spans="4:4" x14ac:dyDescent="0.25">
      <c r="D643" s="40"/>
    </row>
    <row r="644" spans="4:4" x14ac:dyDescent="0.25">
      <c r="D644" s="40"/>
    </row>
    <row r="645" spans="4:4" x14ac:dyDescent="0.25">
      <c r="D645" s="40"/>
    </row>
    <row r="646" spans="4:4" x14ac:dyDescent="0.25">
      <c r="D646" s="40"/>
    </row>
    <row r="647" spans="4:4" x14ac:dyDescent="0.25">
      <c r="D647" s="40"/>
    </row>
    <row r="648" spans="4:4" x14ac:dyDescent="0.25">
      <c r="D648" s="40"/>
    </row>
    <row r="649" spans="4:4" x14ac:dyDescent="0.25">
      <c r="D649" s="40"/>
    </row>
    <row r="650" spans="4:4" x14ac:dyDescent="0.25">
      <c r="D650" s="40"/>
    </row>
    <row r="651" spans="4:4" x14ac:dyDescent="0.25">
      <c r="D651" s="40"/>
    </row>
    <row r="652" spans="4:4" x14ac:dyDescent="0.25">
      <c r="D652" s="40"/>
    </row>
    <row r="653" spans="4:4" x14ac:dyDescent="0.25">
      <c r="D653" s="40"/>
    </row>
    <row r="654" spans="4:4" x14ac:dyDescent="0.25">
      <c r="D654" s="40"/>
    </row>
    <row r="655" spans="4:4" x14ac:dyDescent="0.25">
      <c r="D655" s="40"/>
    </row>
    <row r="656" spans="4:4" x14ac:dyDescent="0.25">
      <c r="D656" s="40"/>
    </row>
    <row r="657" spans="4:4" x14ac:dyDescent="0.25">
      <c r="D657" s="40"/>
    </row>
    <row r="658" spans="4:4" x14ac:dyDescent="0.25">
      <c r="D658" s="40"/>
    </row>
    <row r="659" spans="4:4" x14ac:dyDescent="0.25">
      <c r="D659" s="40"/>
    </row>
    <row r="660" spans="4:4" x14ac:dyDescent="0.25">
      <c r="D660" s="40"/>
    </row>
    <row r="661" spans="4:4" x14ac:dyDescent="0.25">
      <c r="D661" s="40"/>
    </row>
    <row r="662" spans="4:4" x14ac:dyDescent="0.25">
      <c r="D662" s="40"/>
    </row>
    <row r="663" spans="4:4" x14ac:dyDescent="0.25">
      <c r="D663" s="40"/>
    </row>
    <row r="664" spans="4:4" x14ac:dyDescent="0.25">
      <c r="D664" s="40"/>
    </row>
    <row r="665" spans="4:4" x14ac:dyDescent="0.25">
      <c r="D665" s="40"/>
    </row>
    <row r="666" spans="4:4" x14ac:dyDescent="0.25">
      <c r="D666" s="40"/>
    </row>
    <row r="667" spans="4:4" x14ac:dyDescent="0.25">
      <c r="D667" s="40"/>
    </row>
    <row r="668" spans="4:4" x14ac:dyDescent="0.25">
      <c r="D668" s="40"/>
    </row>
    <row r="669" spans="4:4" x14ac:dyDescent="0.25">
      <c r="D669" s="40"/>
    </row>
    <row r="670" spans="4:4" x14ac:dyDescent="0.25">
      <c r="D670" s="40"/>
    </row>
    <row r="671" spans="4:4" x14ac:dyDescent="0.25">
      <c r="D671" s="40"/>
    </row>
    <row r="672" spans="4:4" x14ac:dyDescent="0.25">
      <c r="D672" s="40"/>
    </row>
    <row r="673" spans="4:4" x14ac:dyDescent="0.25">
      <c r="D673" s="40"/>
    </row>
    <row r="674" spans="4:4" x14ac:dyDescent="0.25">
      <c r="D674" s="40"/>
    </row>
    <row r="675" spans="4:4" x14ac:dyDescent="0.25">
      <c r="D675" s="40"/>
    </row>
    <row r="676" spans="4:4" x14ac:dyDescent="0.25">
      <c r="D676" s="40"/>
    </row>
    <row r="677" spans="4:4" x14ac:dyDescent="0.25">
      <c r="D677" s="40"/>
    </row>
    <row r="678" spans="4:4" x14ac:dyDescent="0.25">
      <c r="D678" s="40"/>
    </row>
    <row r="679" spans="4:4" x14ac:dyDescent="0.25">
      <c r="D679" s="40"/>
    </row>
    <row r="680" spans="4:4" x14ac:dyDescent="0.25">
      <c r="D680" s="40"/>
    </row>
    <row r="681" spans="4:4" x14ac:dyDescent="0.25">
      <c r="D681" s="40"/>
    </row>
    <row r="682" spans="4:4" x14ac:dyDescent="0.25">
      <c r="D682" s="40"/>
    </row>
    <row r="683" spans="4:4" x14ac:dyDescent="0.25">
      <c r="D683" s="40"/>
    </row>
    <row r="684" spans="4:4" x14ac:dyDescent="0.25">
      <c r="D684" s="40"/>
    </row>
    <row r="685" spans="4:4" x14ac:dyDescent="0.25">
      <c r="D685" s="40"/>
    </row>
    <row r="686" spans="4:4" x14ac:dyDescent="0.25">
      <c r="D686" s="40"/>
    </row>
    <row r="687" spans="4:4" x14ac:dyDescent="0.25">
      <c r="D687" s="40"/>
    </row>
    <row r="688" spans="4:4" x14ac:dyDescent="0.25">
      <c r="D688" s="40"/>
    </row>
    <row r="689" spans="4:4" x14ac:dyDescent="0.25">
      <c r="D689" s="40"/>
    </row>
    <row r="690" spans="4:4" x14ac:dyDescent="0.25">
      <c r="D690" s="40"/>
    </row>
    <row r="691" spans="4:4" x14ac:dyDescent="0.25">
      <c r="D691" s="40"/>
    </row>
    <row r="692" spans="4:4" x14ac:dyDescent="0.25">
      <c r="D692" s="40"/>
    </row>
    <row r="693" spans="4:4" x14ac:dyDescent="0.25">
      <c r="D693" s="40"/>
    </row>
    <row r="694" spans="4:4" x14ac:dyDescent="0.25">
      <c r="D694" s="40"/>
    </row>
    <row r="695" spans="4:4" x14ac:dyDescent="0.25">
      <c r="D695" s="40"/>
    </row>
    <row r="696" spans="4:4" x14ac:dyDescent="0.25">
      <c r="D696" s="40"/>
    </row>
    <row r="697" spans="4:4" x14ac:dyDescent="0.25">
      <c r="D697" s="40"/>
    </row>
    <row r="698" spans="4:4" x14ac:dyDescent="0.25">
      <c r="D698" s="40"/>
    </row>
    <row r="699" spans="4:4" x14ac:dyDescent="0.25">
      <c r="D699" s="40"/>
    </row>
    <row r="700" spans="4:4" x14ac:dyDescent="0.25">
      <c r="D700" s="40"/>
    </row>
    <row r="701" spans="4:4" x14ac:dyDescent="0.25">
      <c r="D701" s="40"/>
    </row>
    <row r="702" spans="4:4" x14ac:dyDescent="0.25">
      <c r="D702" s="40"/>
    </row>
    <row r="703" spans="4:4" x14ac:dyDescent="0.25">
      <c r="D703" s="40"/>
    </row>
    <row r="704" spans="4:4" x14ac:dyDescent="0.25">
      <c r="D704" s="40"/>
    </row>
    <row r="705" spans="4:4" x14ac:dyDescent="0.25">
      <c r="D705" s="40"/>
    </row>
    <row r="706" spans="4:4" x14ac:dyDescent="0.25">
      <c r="D706" s="40"/>
    </row>
    <row r="707" spans="4:4" x14ac:dyDescent="0.25">
      <c r="D707" s="40"/>
    </row>
    <row r="708" spans="4:4" x14ac:dyDescent="0.25">
      <c r="D708" s="40"/>
    </row>
    <row r="709" spans="4:4" x14ac:dyDescent="0.25">
      <c r="D709" s="40"/>
    </row>
    <row r="710" spans="4:4" x14ac:dyDescent="0.25">
      <c r="D710" s="40"/>
    </row>
    <row r="711" spans="4:4" x14ac:dyDescent="0.25">
      <c r="D711" s="40"/>
    </row>
    <row r="712" spans="4:4" x14ac:dyDescent="0.25">
      <c r="D712" s="40"/>
    </row>
    <row r="713" spans="4:4" x14ac:dyDescent="0.25">
      <c r="D713" s="40"/>
    </row>
    <row r="714" spans="4:4" x14ac:dyDescent="0.25">
      <c r="D714" s="40"/>
    </row>
    <row r="715" spans="4:4" x14ac:dyDescent="0.25">
      <c r="D715" s="40"/>
    </row>
    <row r="716" spans="4:4" x14ac:dyDescent="0.25">
      <c r="D716" s="40"/>
    </row>
    <row r="717" spans="4:4" x14ac:dyDescent="0.25">
      <c r="D717" s="40"/>
    </row>
    <row r="718" spans="4:4" x14ac:dyDescent="0.25">
      <c r="D718" s="40"/>
    </row>
    <row r="719" spans="4:4" x14ac:dyDescent="0.25">
      <c r="D719" s="40"/>
    </row>
    <row r="720" spans="4:4" x14ac:dyDescent="0.25">
      <c r="D720" s="40"/>
    </row>
    <row r="721" spans="4:4" x14ac:dyDescent="0.25">
      <c r="D721" s="40"/>
    </row>
    <row r="722" spans="4:4" x14ac:dyDescent="0.25">
      <c r="D722" s="40"/>
    </row>
    <row r="723" spans="4:4" x14ac:dyDescent="0.25">
      <c r="D723" s="40"/>
    </row>
    <row r="724" spans="4:4" x14ac:dyDescent="0.25">
      <c r="D724" s="40"/>
    </row>
    <row r="725" spans="4:4" x14ac:dyDescent="0.25">
      <c r="D725" s="40"/>
    </row>
    <row r="726" spans="4:4" x14ac:dyDescent="0.25">
      <c r="D726" s="40"/>
    </row>
    <row r="727" spans="4:4" x14ac:dyDescent="0.25">
      <c r="D727" s="40"/>
    </row>
    <row r="728" spans="4:4" x14ac:dyDescent="0.25">
      <c r="D728" s="40"/>
    </row>
    <row r="729" spans="4:4" x14ac:dyDescent="0.25">
      <c r="D729" s="40"/>
    </row>
    <row r="730" spans="4:4" x14ac:dyDescent="0.25">
      <c r="D730" s="40"/>
    </row>
    <row r="731" spans="4:4" x14ac:dyDescent="0.25">
      <c r="D731" s="40"/>
    </row>
    <row r="732" spans="4:4" x14ac:dyDescent="0.25">
      <c r="D732" s="40"/>
    </row>
    <row r="733" spans="4:4" x14ac:dyDescent="0.25">
      <c r="D733" s="40"/>
    </row>
    <row r="734" spans="4:4" x14ac:dyDescent="0.25">
      <c r="D734" s="40"/>
    </row>
    <row r="735" spans="4:4" x14ac:dyDescent="0.25">
      <c r="D735" s="40"/>
    </row>
    <row r="736" spans="4:4" x14ac:dyDescent="0.25">
      <c r="D736" s="40"/>
    </row>
    <row r="737" spans="4:4" x14ac:dyDescent="0.25">
      <c r="D737" s="40"/>
    </row>
    <row r="738" spans="4:4" x14ac:dyDescent="0.25">
      <c r="D738" s="40"/>
    </row>
    <row r="739" spans="4:4" x14ac:dyDescent="0.25">
      <c r="D739" s="40"/>
    </row>
    <row r="740" spans="4:4" x14ac:dyDescent="0.25">
      <c r="D740" s="40"/>
    </row>
    <row r="741" spans="4:4" x14ac:dyDescent="0.25">
      <c r="D741" s="40"/>
    </row>
    <row r="742" spans="4:4" x14ac:dyDescent="0.25">
      <c r="D742" s="40"/>
    </row>
    <row r="743" spans="4:4" x14ac:dyDescent="0.25">
      <c r="D743" s="40"/>
    </row>
    <row r="744" spans="4:4" x14ac:dyDescent="0.25">
      <c r="D744" s="40"/>
    </row>
    <row r="745" spans="4:4" x14ac:dyDescent="0.25">
      <c r="D745" s="40"/>
    </row>
    <row r="746" spans="4:4" x14ac:dyDescent="0.25">
      <c r="D746" s="40"/>
    </row>
    <row r="747" spans="4:4" x14ac:dyDescent="0.25">
      <c r="D747" s="40"/>
    </row>
    <row r="748" spans="4:4" x14ac:dyDescent="0.25">
      <c r="D748" s="40"/>
    </row>
    <row r="749" spans="4:4" x14ac:dyDescent="0.25">
      <c r="D749" s="40"/>
    </row>
    <row r="750" spans="4:4" x14ac:dyDescent="0.25">
      <c r="D750" s="40"/>
    </row>
    <row r="751" spans="4:4" x14ac:dyDescent="0.25">
      <c r="D751" s="40"/>
    </row>
    <row r="752" spans="4:4" x14ac:dyDescent="0.25">
      <c r="D752" s="40"/>
    </row>
    <row r="753" spans="4:4" x14ac:dyDescent="0.25">
      <c r="D753" s="40"/>
    </row>
    <row r="754" spans="4:4" x14ac:dyDescent="0.25">
      <c r="D754" s="40"/>
    </row>
    <row r="755" spans="4:4" x14ac:dyDescent="0.25">
      <c r="D755" s="40"/>
    </row>
    <row r="756" spans="4:4" x14ac:dyDescent="0.25">
      <c r="D756" s="40"/>
    </row>
    <row r="757" spans="4:4" x14ac:dyDescent="0.25">
      <c r="D757" s="40"/>
    </row>
    <row r="758" spans="4:4" x14ac:dyDescent="0.25">
      <c r="D758" s="40"/>
    </row>
    <row r="759" spans="4:4" x14ac:dyDescent="0.25">
      <c r="D759" s="40"/>
    </row>
    <row r="760" spans="4:4" x14ac:dyDescent="0.25">
      <c r="D760" s="40"/>
    </row>
    <row r="761" spans="4:4" x14ac:dyDescent="0.25">
      <c r="D761" s="40"/>
    </row>
    <row r="762" spans="4:4" x14ac:dyDescent="0.25">
      <c r="D762" s="40"/>
    </row>
    <row r="763" spans="4:4" x14ac:dyDescent="0.25">
      <c r="D763" s="40"/>
    </row>
    <row r="764" spans="4:4" x14ac:dyDescent="0.25">
      <c r="D764" s="40"/>
    </row>
    <row r="765" spans="4:4" x14ac:dyDescent="0.25">
      <c r="D765" s="40"/>
    </row>
    <row r="766" spans="4:4" x14ac:dyDescent="0.25">
      <c r="D766" s="40"/>
    </row>
    <row r="767" spans="4:4" x14ac:dyDescent="0.25">
      <c r="D767" s="40"/>
    </row>
    <row r="768" spans="4:4" x14ac:dyDescent="0.25">
      <c r="D768" s="40"/>
    </row>
    <row r="769" spans="4:4" x14ac:dyDescent="0.25">
      <c r="D769" s="40"/>
    </row>
    <row r="770" spans="4:4" x14ac:dyDescent="0.25">
      <c r="D770" s="40"/>
    </row>
    <row r="771" spans="4:4" x14ac:dyDescent="0.25">
      <c r="D771" s="40"/>
    </row>
    <row r="772" spans="4:4" x14ac:dyDescent="0.25">
      <c r="D772" s="40"/>
    </row>
    <row r="773" spans="4:4" x14ac:dyDescent="0.25">
      <c r="D773" s="40"/>
    </row>
    <row r="774" spans="4:4" x14ac:dyDescent="0.25">
      <c r="D774" s="40"/>
    </row>
    <row r="775" spans="4:4" x14ac:dyDescent="0.25">
      <c r="D775" s="40"/>
    </row>
    <row r="776" spans="4:4" x14ac:dyDescent="0.25">
      <c r="D776" s="40"/>
    </row>
    <row r="777" spans="4:4" x14ac:dyDescent="0.25">
      <c r="D777" s="40"/>
    </row>
    <row r="778" spans="4:4" x14ac:dyDescent="0.25">
      <c r="D778" s="40"/>
    </row>
    <row r="779" spans="4:4" x14ac:dyDescent="0.25">
      <c r="D779" s="40"/>
    </row>
    <row r="780" spans="4:4" x14ac:dyDescent="0.25">
      <c r="D780" s="40"/>
    </row>
    <row r="781" spans="4:4" x14ac:dyDescent="0.25">
      <c r="D781" s="40"/>
    </row>
    <row r="782" spans="4:4" x14ac:dyDescent="0.25">
      <c r="D782" s="40"/>
    </row>
    <row r="783" spans="4:4" x14ac:dyDescent="0.25">
      <c r="D783" s="40"/>
    </row>
    <row r="784" spans="4:4" x14ac:dyDescent="0.25">
      <c r="D784" s="40"/>
    </row>
    <row r="785" spans="4:4" x14ac:dyDescent="0.25">
      <c r="D785" s="40"/>
    </row>
    <row r="786" spans="4:4" x14ac:dyDescent="0.25">
      <c r="D786" s="40"/>
    </row>
    <row r="787" spans="4:4" x14ac:dyDescent="0.25">
      <c r="D787" s="40"/>
    </row>
    <row r="788" spans="4:4" x14ac:dyDescent="0.25">
      <c r="D788" s="40"/>
    </row>
    <row r="789" spans="4:4" x14ac:dyDescent="0.25">
      <c r="D789" s="40"/>
    </row>
    <row r="790" spans="4:4" x14ac:dyDescent="0.25">
      <c r="D790" s="40"/>
    </row>
    <row r="791" spans="4:4" x14ac:dyDescent="0.25">
      <c r="D791" s="40"/>
    </row>
    <row r="792" spans="4:4" x14ac:dyDescent="0.25">
      <c r="D792" s="40"/>
    </row>
    <row r="793" spans="4:4" x14ac:dyDescent="0.25">
      <c r="D793" s="40"/>
    </row>
    <row r="794" spans="4:4" x14ac:dyDescent="0.25">
      <c r="D794" s="40"/>
    </row>
    <row r="795" spans="4:4" x14ac:dyDescent="0.25">
      <c r="D795" s="40"/>
    </row>
    <row r="796" spans="4:4" x14ac:dyDescent="0.25">
      <c r="D796" s="40"/>
    </row>
    <row r="797" spans="4:4" x14ac:dyDescent="0.25">
      <c r="D797" s="40"/>
    </row>
    <row r="798" spans="4:4" x14ac:dyDescent="0.25">
      <c r="D798" s="40"/>
    </row>
    <row r="799" spans="4:4" x14ac:dyDescent="0.25">
      <c r="D799" s="40"/>
    </row>
    <row r="800" spans="4:4" x14ac:dyDescent="0.25">
      <c r="D800" s="40"/>
    </row>
    <row r="801" spans="4:4" x14ac:dyDescent="0.25">
      <c r="D801" s="40"/>
    </row>
    <row r="802" spans="4:4" x14ac:dyDescent="0.25">
      <c r="D802" s="40"/>
    </row>
    <row r="803" spans="4:4" x14ac:dyDescent="0.25">
      <c r="D803" s="40"/>
    </row>
    <row r="804" spans="4:4" x14ac:dyDescent="0.25">
      <c r="D804" s="40"/>
    </row>
    <row r="805" spans="4:4" x14ac:dyDescent="0.25">
      <c r="D805" s="40"/>
    </row>
    <row r="806" spans="4:4" x14ac:dyDescent="0.25">
      <c r="D806" s="40"/>
    </row>
    <row r="807" spans="4:4" x14ac:dyDescent="0.25">
      <c r="D807" s="40"/>
    </row>
    <row r="808" spans="4:4" x14ac:dyDescent="0.25">
      <c r="D808" s="40"/>
    </row>
    <row r="809" spans="4:4" x14ac:dyDescent="0.25">
      <c r="D809" s="40"/>
    </row>
    <row r="810" spans="4:4" x14ac:dyDescent="0.25">
      <c r="D810" s="40"/>
    </row>
    <row r="811" spans="4:4" x14ac:dyDescent="0.25">
      <c r="D811" s="40"/>
    </row>
    <row r="812" spans="4:4" x14ac:dyDescent="0.25">
      <c r="D812" s="40"/>
    </row>
    <row r="813" spans="4:4" x14ac:dyDescent="0.25">
      <c r="D813" s="40"/>
    </row>
    <row r="814" spans="4:4" x14ac:dyDescent="0.25">
      <c r="D814" s="40"/>
    </row>
    <row r="815" spans="4:4" x14ac:dyDescent="0.25">
      <c r="D815" s="40"/>
    </row>
    <row r="816" spans="4:4" x14ac:dyDescent="0.25">
      <c r="D816" s="40"/>
    </row>
    <row r="817" spans="4:4" x14ac:dyDescent="0.25">
      <c r="D817" s="40"/>
    </row>
    <row r="818" spans="4:4" x14ac:dyDescent="0.25">
      <c r="D818" s="40"/>
    </row>
    <row r="819" spans="4:4" x14ac:dyDescent="0.25">
      <c r="D819" s="40"/>
    </row>
    <row r="820" spans="4:4" x14ac:dyDescent="0.25">
      <c r="D820" s="40"/>
    </row>
    <row r="821" spans="4:4" x14ac:dyDescent="0.25">
      <c r="D821" s="40"/>
    </row>
    <row r="822" spans="4:4" x14ac:dyDescent="0.25">
      <c r="D822" s="40"/>
    </row>
    <row r="823" spans="4:4" x14ac:dyDescent="0.25">
      <c r="D823" s="40"/>
    </row>
    <row r="824" spans="4:4" x14ac:dyDescent="0.25">
      <c r="D824" s="40"/>
    </row>
    <row r="825" spans="4:4" x14ac:dyDescent="0.25">
      <c r="D825" s="40"/>
    </row>
    <row r="826" spans="4:4" x14ac:dyDescent="0.25">
      <c r="D826" s="40"/>
    </row>
    <row r="827" spans="4:4" x14ac:dyDescent="0.25">
      <c r="D827" s="40"/>
    </row>
    <row r="828" spans="4:4" x14ac:dyDescent="0.25">
      <c r="D828" s="40"/>
    </row>
    <row r="829" spans="4:4" x14ac:dyDescent="0.25">
      <c r="D829" s="40"/>
    </row>
    <row r="830" spans="4:4" x14ac:dyDescent="0.25">
      <c r="D830" s="40"/>
    </row>
    <row r="831" spans="4:4" x14ac:dyDescent="0.25">
      <c r="D831" s="40"/>
    </row>
    <row r="832" spans="4:4" x14ac:dyDescent="0.25">
      <c r="D832" s="40"/>
    </row>
    <row r="833" spans="4:4" x14ac:dyDescent="0.25">
      <c r="D833" s="40"/>
    </row>
    <row r="834" spans="4:4" x14ac:dyDescent="0.25">
      <c r="D834" s="40"/>
    </row>
    <row r="835" spans="4:4" x14ac:dyDescent="0.25">
      <c r="D835" s="40"/>
    </row>
    <row r="836" spans="4:4" x14ac:dyDescent="0.25">
      <c r="D836" s="40"/>
    </row>
    <row r="837" spans="4:4" x14ac:dyDescent="0.25">
      <c r="D837" s="40"/>
    </row>
    <row r="838" spans="4:4" x14ac:dyDescent="0.25">
      <c r="D838" s="40"/>
    </row>
    <row r="839" spans="4:4" x14ac:dyDescent="0.25">
      <c r="D839" s="40"/>
    </row>
    <row r="840" spans="4:4" x14ac:dyDescent="0.25">
      <c r="D840" s="40"/>
    </row>
    <row r="841" spans="4:4" x14ac:dyDescent="0.25">
      <c r="D841" s="40"/>
    </row>
    <row r="842" spans="4:4" x14ac:dyDescent="0.25">
      <c r="D842" s="40"/>
    </row>
    <row r="843" spans="4:4" x14ac:dyDescent="0.25">
      <c r="D843" s="40"/>
    </row>
    <row r="844" spans="4:4" x14ac:dyDescent="0.25">
      <c r="D844" s="40"/>
    </row>
    <row r="845" spans="4:4" x14ac:dyDescent="0.25">
      <c r="D845" s="40"/>
    </row>
    <row r="846" spans="4:4" x14ac:dyDescent="0.25">
      <c r="D846" s="40"/>
    </row>
    <row r="847" spans="4:4" x14ac:dyDescent="0.25">
      <c r="D847" s="40"/>
    </row>
    <row r="848" spans="4:4" x14ac:dyDescent="0.25">
      <c r="D848" s="40"/>
    </row>
    <row r="849" spans="4:4" x14ac:dyDescent="0.25">
      <c r="D849" s="40"/>
    </row>
    <row r="850" spans="4:4" x14ac:dyDescent="0.25">
      <c r="D850" s="40"/>
    </row>
    <row r="851" spans="4:4" x14ac:dyDescent="0.25">
      <c r="D851" s="40"/>
    </row>
    <row r="852" spans="4:4" x14ac:dyDescent="0.25">
      <c r="D852" s="40"/>
    </row>
    <row r="853" spans="4:4" x14ac:dyDescent="0.25">
      <c r="D853" s="40"/>
    </row>
    <row r="854" spans="4:4" x14ac:dyDescent="0.25">
      <c r="D854" s="40"/>
    </row>
    <row r="855" spans="4:4" x14ac:dyDescent="0.25">
      <c r="D855" s="40"/>
    </row>
    <row r="856" spans="4:4" x14ac:dyDescent="0.25">
      <c r="D856" s="40"/>
    </row>
    <row r="857" spans="4:4" x14ac:dyDescent="0.25">
      <c r="D857" s="40"/>
    </row>
    <row r="858" spans="4:4" x14ac:dyDescent="0.25">
      <c r="D858" s="40"/>
    </row>
    <row r="859" spans="4:4" x14ac:dyDescent="0.25">
      <c r="D859" s="40"/>
    </row>
    <row r="860" spans="4:4" x14ac:dyDescent="0.25">
      <c r="D860" s="40"/>
    </row>
    <row r="861" spans="4:4" x14ac:dyDescent="0.25">
      <c r="D861" s="40"/>
    </row>
    <row r="862" spans="4:4" x14ac:dyDescent="0.25">
      <c r="D862" s="40"/>
    </row>
    <row r="863" spans="4:4" x14ac:dyDescent="0.25">
      <c r="D863" s="40"/>
    </row>
    <row r="864" spans="4:4" x14ac:dyDescent="0.25">
      <c r="D864" s="40"/>
    </row>
    <row r="865" spans="4:4" x14ac:dyDescent="0.25">
      <c r="D865" s="40"/>
    </row>
    <row r="866" spans="4:4" x14ac:dyDescent="0.25">
      <c r="D866" s="40"/>
    </row>
    <row r="867" spans="4:4" x14ac:dyDescent="0.25">
      <c r="D867" s="40"/>
    </row>
    <row r="868" spans="4:4" x14ac:dyDescent="0.25">
      <c r="D868" s="40"/>
    </row>
    <row r="869" spans="4:4" x14ac:dyDescent="0.25">
      <c r="D869" s="40"/>
    </row>
    <row r="870" spans="4:4" x14ac:dyDescent="0.25">
      <c r="D870" s="40"/>
    </row>
    <row r="871" spans="4:4" x14ac:dyDescent="0.25">
      <c r="D871" s="40"/>
    </row>
    <row r="872" spans="4:4" x14ac:dyDescent="0.25">
      <c r="D872" s="40"/>
    </row>
    <row r="873" spans="4:4" x14ac:dyDescent="0.25">
      <c r="D873" s="40"/>
    </row>
    <row r="874" spans="4:4" x14ac:dyDescent="0.25">
      <c r="D874" s="40"/>
    </row>
    <row r="875" spans="4:4" x14ac:dyDescent="0.25">
      <c r="D875" s="40"/>
    </row>
    <row r="876" spans="4:4" x14ac:dyDescent="0.25">
      <c r="D876" s="40"/>
    </row>
    <row r="877" spans="4:4" x14ac:dyDescent="0.25">
      <c r="D877" s="40"/>
    </row>
    <row r="878" spans="4:4" x14ac:dyDescent="0.25">
      <c r="D878" s="40"/>
    </row>
    <row r="879" spans="4:4" x14ac:dyDescent="0.25">
      <c r="D879" s="40"/>
    </row>
    <row r="880" spans="4:4" x14ac:dyDescent="0.25">
      <c r="D880" s="40"/>
    </row>
    <row r="881" spans="4:4" x14ac:dyDescent="0.25">
      <c r="D881" s="40"/>
    </row>
    <row r="882" spans="4:4" x14ac:dyDescent="0.25">
      <c r="D882" s="40"/>
    </row>
    <row r="883" spans="4:4" x14ac:dyDescent="0.25">
      <c r="D883" s="40"/>
    </row>
    <row r="884" spans="4:4" x14ac:dyDescent="0.25">
      <c r="D884" s="40"/>
    </row>
    <row r="885" spans="4:4" x14ac:dyDescent="0.25">
      <c r="D885" s="40"/>
    </row>
    <row r="886" spans="4:4" x14ac:dyDescent="0.25">
      <c r="D886" s="40"/>
    </row>
    <row r="887" spans="4:4" x14ac:dyDescent="0.25">
      <c r="D887" s="40"/>
    </row>
    <row r="888" spans="4:4" x14ac:dyDescent="0.25">
      <c r="D888" s="40"/>
    </row>
    <row r="889" spans="4:4" x14ac:dyDescent="0.25">
      <c r="D889" s="40"/>
    </row>
    <row r="890" spans="4:4" x14ac:dyDescent="0.25">
      <c r="D890" s="40"/>
    </row>
    <row r="891" spans="4:4" x14ac:dyDescent="0.25">
      <c r="D891" s="40"/>
    </row>
    <row r="892" spans="4:4" x14ac:dyDescent="0.25">
      <c r="D892" s="40"/>
    </row>
    <row r="893" spans="4:4" x14ac:dyDescent="0.25">
      <c r="D893" s="40"/>
    </row>
    <row r="894" spans="4:4" x14ac:dyDescent="0.25">
      <c r="D894" s="40"/>
    </row>
    <row r="895" spans="4:4" x14ac:dyDescent="0.25">
      <c r="D895" s="40"/>
    </row>
    <row r="896" spans="4:4" x14ac:dyDescent="0.25">
      <c r="D896" s="40"/>
    </row>
    <row r="897" spans="4:4" x14ac:dyDescent="0.25">
      <c r="D897" s="40"/>
    </row>
    <row r="898" spans="4:4" x14ac:dyDescent="0.25">
      <c r="D898" s="40"/>
    </row>
    <row r="899" spans="4:4" x14ac:dyDescent="0.25">
      <c r="D899" s="40"/>
    </row>
    <row r="900" spans="4:4" x14ac:dyDescent="0.25">
      <c r="D900" s="40"/>
    </row>
    <row r="901" spans="4:4" x14ac:dyDescent="0.25">
      <c r="D901" s="40"/>
    </row>
    <row r="902" spans="4:4" x14ac:dyDescent="0.25">
      <c r="D902" s="40"/>
    </row>
    <row r="903" spans="4:4" x14ac:dyDescent="0.25">
      <c r="D903" s="40"/>
    </row>
    <row r="904" spans="4:4" x14ac:dyDescent="0.25">
      <c r="D904" s="40"/>
    </row>
    <row r="905" spans="4:4" x14ac:dyDescent="0.25">
      <c r="D905" s="40"/>
    </row>
    <row r="906" spans="4:4" x14ac:dyDescent="0.25">
      <c r="D906" s="40"/>
    </row>
    <row r="907" spans="4:4" x14ac:dyDescent="0.25">
      <c r="D907" s="40"/>
    </row>
    <row r="908" spans="4:4" x14ac:dyDescent="0.25">
      <c r="D908" s="40"/>
    </row>
    <row r="909" spans="4:4" x14ac:dyDescent="0.25">
      <c r="D909" s="40"/>
    </row>
    <row r="910" spans="4:4" x14ac:dyDescent="0.25">
      <c r="D910" s="40"/>
    </row>
    <row r="911" spans="4:4" x14ac:dyDescent="0.25">
      <c r="D911" s="40"/>
    </row>
    <row r="912" spans="4:4" x14ac:dyDescent="0.25">
      <c r="D912" s="40"/>
    </row>
    <row r="913" spans="4:4" x14ac:dyDescent="0.25">
      <c r="D913" s="40"/>
    </row>
    <row r="914" spans="4:4" x14ac:dyDescent="0.25">
      <c r="D914" s="40"/>
    </row>
    <row r="915" spans="4:4" x14ac:dyDescent="0.25">
      <c r="D915" s="40"/>
    </row>
    <row r="916" spans="4:4" x14ac:dyDescent="0.25">
      <c r="D916" s="40"/>
    </row>
    <row r="917" spans="4:4" x14ac:dyDescent="0.25">
      <c r="D917" s="40"/>
    </row>
    <row r="918" spans="4:4" x14ac:dyDescent="0.25">
      <c r="D918" s="40"/>
    </row>
    <row r="919" spans="4:4" x14ac:dyDescent="0.25">
      <c r="D919" s="40"/>
    </row>
    <row r="920" spans="4:4" x14ac:dyDescent="0.25">
      <c r="D920" s="40"/>
    </row>
    <row r="921" spans="4:4" x14ac:dyDescent="0.25">
      <c r="D921" s="40"/>
    </row>
    <row r="922" spans="4:4" x14ac:dyDescent="0.25">
      <c r="D922" s="40"/>
    </row>
    <row r="923" spans="4:4" x14ac:dyDescent="0.25">
      <c r="D923" s="40"/>
    </row>
    <row r="924" spans="4:4" x14ac:dyDescent="0.25">
      <c r="D924" s="40"/>
    </row>
    <row r="925" spans="4:4" x14ac:dyDescent="0.25">
      <c r="D925" s="40"/>
    </row>
    <row r="926" spans="4:4" x14ac:dyDescent="0.25">
      <c r="D926" s="40"/>
    </row>
    <row r="927" spans="4:4" x14ac:dyDescent="0.25">
      <c r="D927" s="40"/>
    </row>
    <row r="928" spans="4:4" x14ac:dyDescent="0.25">
      <c r="D928" s="40"/>
    </row>
    <row r="929" spans="4:4" x14ac:dyDescent="0.25">
      <c r="D929" s="40"/>
    </row>
    <row r="930" spans="4:4" x14ac:dyDescent="0.25">
      <c r="D930" s="40"/>
    </row>
    <row r="931" spans="4:4" x14ac:dyDescent="0.25">
      <c r="D931" s="40"/>
    </row>
    <row r="932" spans="4:4" x14ac:dyDescent="0.25">
      <c r="D932" s="40"/>
    </row>
    <row r="933" spans="4:4" x14ac:dyDescent="0.25">
      <c r="D933" s="40"/>
    </row>
    <row r="934" spans="4:4" x14ac:dyDescent="0.25">
      <c r="D934" s="40"/>
    </row>
    <row r="935" spans="4:4" x14ac:dyDescent="0.25">
      <c r="D935" s="40"/>
    </row>
    <row r="936" spans="4:4" x14ac:dyDescent="0.25">
      <c r="D936" s="40"/>
    </row>
    <row r="937" spans="4:4" x14ac:dyDescent="0.25">
      <c r="D937" s="40"/>
    </row>
    <row r="938" spans="4:4" x14ac:dyDescent="0.25">
      <c r="D938" s="40"/>
    </row>
    <row r="939" spans="4:4" x14ac:dyDescent="0.25">
      <c r="D939" s="40"/>
    </row>
    <row r="940" spans="4:4" x14ac:dyDescent="0.25">
      <c r="D940" s="40"/>
    </row>
    <row r="941" spans="4:4" x14ac:dyDescent="0.25">
      <c r="D941" s="40"/>
    </row>
    <row r="942" spans="4:4" x14ac:dyDescent="0.25">
      <c r="D942" s="40"/>
    </row>
    <row r="943" spans="4:4" x14ac:dyDescent="0.25">
      <c r="D943" s="40"/>
    </row>
    <row r="944" spans="4:4" x14ac:dyDescent="0.25">
      <c r="D944" s="40"/>
    </row>
    <row r="945" spans="4:4" x14ac:dyDescent="0.25">
      <c r="D945" s="40"/>
    </row>
    <row r="946" spans="4:4" x14ac:dyDescent="0.25">
      <c r="D946" s="40"/>
    </row>
    <row r="947" spans="4:4" x14ac:dyDescent="0.25">
      <c r="D947" s="40"/>
    </row>
    <row r="948" spans="4:4" x14ac:dyDescent="0.25">
      <c r="D948" s="40"/>
    </row>
    <row r="949" spans="4:4" x14ac:dyDescent="0.25">
      <c r="D949" s="40"/>
    </row>
    <row r="950" spans="4:4" x14ac:dyDescent="0.25">
      <c r="D950" s="40"/>
    </row>
    <row r="951" spans="4:4" x14ac:dyDescent="0.25">
      <c r="D951" s="40"/>
    </row>
    <row r="952" spans="4:4" x14ac:dyDescent="0.25">
      <c r="D952" s="40"/>
    </row>
    <row r="953" spans="4:4" x14ac:dyDescent="0.25">
      <c r="D953" s="40"/>
    </row>
    <row r="954" spans="4:4" x14ac:dyDescent="0.25">
      <c r="D954" s="40"/>
    </row>
    <row r="955" spans="4:4" x14ac:dyDescent="0.25">
      <c r="D955" s="40"/>
    </row>
    <row r="956" spans="4:4" x14ac:dyDescent="0.25">
      <c r="D956" s="40"/>
    </row>
    <row r="957" spans="4:4" x14ac:dyDescent="0.25">
      <c r="D957" s="40"/>
    </row>
    <row r="958" spans="4:4" x14ac:dyDescent="0.25">
      <c r="D958" s="40"/>
    </row>
    <row r="959" spans="4:4" x14ac:dyDescent="0.25">
      <c r="D959" s="40"/>
    </row>
    <row r="960" spans="4:4" x14ac:dyDescent="0.25">
      <c r="D960" s="40"/>
    </row>
    <row r="961" spans="4:4" x14ac:dyDescent="0.25">
      <c r="D961" s="40"/>
    </row>
    <row r="962" spans="4:4" x14ac:dyDescent="0.25">
      <c r="D962" s="40"/>
    </row>
    <row r="963" spans="4:4" x14ac:dyDescent="0.25">
      <c r="D963" s="40"/>
    </row>
    <row r="964" spans="4:4" x14ac:dyDescent="0.25">
      <c r="D964" s="40"/>
    </row>
    <row r="965" spans="4:4" x14ac:dyDescent="0.25">
      <c r="D965" s="40"/>
    </row>
    <row r="966" spans="4:4" x14ac:dyDescent="0.25">
      <c r="D966" s="40"/>
    </row>
    <row r="967" spans="4:4" x14ac:dyDescent="0.25">
      <c r="D967" s="40"/>
    </row>
    <row r="968" spans="4:4" x14ac:dyDescent="0.25">
      <c r="D968" s="40"/>
    </row>
    <row r="969" spans="4:4" x14ac:dyDescent="0.25">
      <c r="D969" s="40"/>
    </row>
    <row r="970" spans="4:4" x14ac:dyDescent="0.25">
      <c r="D970" s="40"/>
    </row>
    <row r="971" spans="4:4" x14ac:dyDescent="0.25">
      <c r="D971" s="40"/>
    </row>
    <row r="972" spans="4:4" x14ac:dyDescent="0.25">
      <c r="D972" s="40"/>
    </row>
    <row r="973" spans="4:4" x14ac:dyDescent="0.25">
      <c r="D973" s="40"/>
    </row>
    <row r="974" spans="4:4" x14ac:dyDescent="0.25">
      <c r="D974" s="40"/>
    </row>
    <row r="975" spans="4:4" x14ac:dyDescent="0.25">
      <c r="D975" s="40"/>
    </row>
    <row r="976" spans="4:4" x14ac:dyDescent="0.25">
      <c r="D976" s="40"/>
    </row>
    <row r="977" spans="4:4" x14ac:dyDescent="0.25">
      <c r="D977" s="40"/>
    </row>
    <row r="978" spans="4:4" x14ac:dyDescent="0.25">
      <c r="D978" s="40"/>
    </row>
    <row r="979" spans="4:4" x14ac:dyDescent="0.25">
      <c r="D979" s="40"/>
    </row>
    <row r="980" spans="4:4" x14ac:dyDescent="0.25">
      <c r="D980" s="40"/>
    </row>
    <row r="981" spans="4:4" x14ac:dyDescent="0.25">
      <c r="D981" s="40"/>
    </row>
    <row r="982" spans="4:4" x14ac:dyDescent="0.25">
      <c r="D982" s="40"/>
    </row>
    <row r="983" spans="4:4" x14ac:dyDescent="0.25">
      <c r="D983" s="40"/>
    </row>
    <row r="984" spans="4:4" x14ac:dyDescent="0.25">
      <c r="D984" s="40"/>
    </row>
    <row r="985" spans="4:4" x14ac:dyDescent="0.25">
      <c r="D985" s="40"/>
    </row>
    <row r="986" spans="4:4" x14ac:dyDescent="0.25">
      <c r="D986" s="40"/>
    </row>
    <row r="987" spans="4:4" x14ac:dyDescent="0.25">
      <c r="D987" s="40"/>
    </row>
    <row r="988" spans="4:4" x14ac:dyDescent="0.25">
      <c r="D988" s="40"/>
    </row>
    <row r="989" spans="4:4" x14ac:dyDescent="0.25">
      <c r="D989" s="40"/>
    </row>
    <row r="990" spans="4:4" x14ac:dyDescent="0.25">
      <c r="D990" s="40"/>
    </row>
    <row r="991" spans="4:4" x14ac:dyDescent="0.25">
      <c r="D991" s="40"/>
    </row>
    <row r="992" spans="4:4" x14ac:dyDescent="0.25">
      <c r="D992" s="40"/>
    </row>
    <row r="993" spans="4:4" x14ac:dyDescent="0.25">
      <c r="D993" s="40"/>
    </row>
    <row r="994" spans="4:4" x14ac:dyDescent="0.25">
      <c r="D994" s="40"/>
    </row>
    <row r="995" spans="4:4" x14ac:dyDescent="0.25">
      <c r="D995" s="40"/>
    </row>
    <row r="996" spans="4:4" x14ac:dyDescent="0.25">
      <c r="D996" s="40"/>
    </row>
    <row r="997" spans="4:4" x14ac:dyDescent="0.25">
      <c r="D997" s="40"/>
    </row>
    <row r="998" spans="4:4" x14ac:dyDescent="0.25">
      <c r="D998" s="40"/>
    </row>
    <row r="999" spans="4:4" x14ac:dyDescent="0.25">
      <c r="D999" s="40"/>
    </row>
    <row r="1000" spans="4:4" x14ac:dyDescent="0.25">
      <c r="D1000" s="40"/>
    </row>
    <row r="1001" spans="4:4" x14ac:dyDescent="0.25">
      <c r="D1001" s="40"/>
    </row>
    <row r="1002" spans="4:4" x14ac:dyDescent="0.25">
      <c r="D1002" s="40"/>
    </row>
    <row r="1003" spans="4:4" x14ac:dyDescent="0.25">
      <c r="D1003" s="40"/>
    </row>
    <row r="1004" spans="4:4" x14ac:dyDescent="0.25">
      <c r="D1004" s="40"/>
    </row>
    <row r="1005" spans="4:4" x14ac:dyDescent="0.25">
      <c r="D1005" s="40"/>
    </row>
    <row r="1006" spans="4:4" x14ac:dyDescent="0.25">
      <c r="D1006" s="40"/>
    </row>
    <row r="1007" spans="4:4" x14ac:dyDescent="0.25">
      <c r="D1007" s="40"/>
    </row>
    <row r="1008" spans="4:4" x14ac:dyDescent="0.25">
      <c r="D1008" s="40"/>
    </row>
    <row r="1009" spans="4:4" x14ac:dyDescent="0.25">
      <c r="D1009" s="40"/>
    </row>
    <row r="1010" spans="4:4" x14ac:dyDescent="0.25">
      <c r="D1010" s="40"/>
    </row>
    <row r="1011" spans="4:4" x14ac:dyDescent="0.25">
      <c r="D1011" s="40"/>
    </row>
    <row r="1012" spans="4:4" x14ac:dyDescent="0.25">
      <c r="D1012" s="40"/>
    </row>
    <row r="1013" spans="4:4" x14ac:dyDescent="0.25">
      <c r="D1013" s="40"/>
    </row>
    <row r="1014" spans="4:4" x14ac:dyDescent="0.25">
      <c r="D1014" s="40"/>
    </row>
    <row r="1015" spans="4:4" x14ac:dyDescent="0.25">
      <c r="D1015" s="40"/>
    </row>
    <row r="1016" spans="4:4" x14ac:dyDescent="0.25">
      <c r="D1016" s="40"/>
    </row>
    <row r="1017" spans="4:4" x14ac:dyDescent="0.25">
      <c r="D1017" s="40"/>
    </row>
    <row r="1018" spans="4:4" x14ac:dyDescent="0.25">
      <c r="D1018" s="40"/>
    </row>
    <row r="1019" spans="4:4" x14ac:dyDescent="0.25">
      <c r="D1019" s="40"/>
    </row>
    <row r="1020" spans="4:4" x14ac:dyDescent="0.25">
      <c r="D1020" s="40"/>
    </row>
    <row r="1021" spans="4:4" x14ac:dyDescent="0.25">
      <c r="D1021" s="40"/>
    </row>
    <row r="1022" spans="4:4" x14ac:dyDescent="0.25">
      <c r="D1022" s="40"/>
    </row>
    <row r="1023" spans="4:4" x14ac:dyDescent="0.25">
      <c r="D1023" s="40"/>
    </row>
    <row r="1024" spans="4:4" x14ac:dyDescent="0.25">
      <c r="D1024" s="40"/>
    </row>
    <row r="1025" spans="4:4" x14ac:dyDescent="0.25">
      <c r="D1025" s="40"/>
    </row>
    <row r="1026" spans="4:4" x14ac:dyDescent="0.25">
      <c r="D1026" s="40"/>
    </row>
    <row r="1027" spans="4:4" x14ac:dyDescent="0.25">
      <c r="D1027" s="40"/>
    </row>
    <row r="1028" spans="4:4" x14ac:dyDescent="0.25">
      <c r="D1028" s="40"/>
    </row>
    <row r="1029" spans="4:4" x14ac:dyDescent="0.25">
      <c r="D1029" s="40"/>
    </row>
    <row r="1030" spans="4:4" x14ac:dyDescent="0.25">
      <c r="D1030" s="40"/>
    </row>
    <row r="1031" spans="4:4" x14ac:dyDescent="0.25">
      <c r="D1031" s="40"/>
    </row>
    <row r="1032" spans="4:4" x14ac:dyDescent="0.25">
      <c r="D1032" s="40"/>
    </row>
    <row r="1033" spans="4:4" x14ac:dyDescent="0.25">
      <c r="D1033" s="40"/>
    </row>
    <row r="1034" spans="4:4" x14ac:dyDescent="0.25">
      <c r="D1034" s="40"/>
    </row>
    <row r="1035" spans="4:4" x14ac:dyDescent="0.25">
      <c r="D1035" s="40"/>
    </row>
    <row r="1036" spans="4:4" x14ac:dyDescent="0.25">
      <c r="D1036" s="40"/>
    </row>
    <row r="1037" spans="4:4" x14ac:dyDescent="0.25">
      <c r="D1037" s="40"/>
    </row>
    <row r="1038" spans="4:4" x14ac:dyDescent="0.25">
      <c r="D1038" s="40"/>
    </row>
    <row r="1039" spans="4:4" x14ac:dyDescent="0.25">
      <c r="D1039" s="40"/>
    </row>
    <row r="1040" spans="4:4" x14ac:dyDescent="0.25">
      <c r="D1040" s="40"/>
    </row>
    <row r="1041" spans="4:4" x14ac:dyDescent="0.25">
      <c r="D1041" s="40"/>
    </row>
    <row r="1042" spans="4:4" x14ac:dyDescent="0.25">
      <c r="D1042" s="40"/>
    </row>
    <row r="1043" spans="4:4" x14ac:dyDescent="0.25">
      <c r="D1043" s="40"/>
    </row>
    <row r="1044" spans="4:4" x14ac:dyDescent="0.25">
      <c r="D1044" s="40"/>
    </row>
    <row r="1045" spans="4:4" x14ac:dyDescent="0.25">
      <c r="D1045" s="40"/>
    </row>
    <row r="1046" spans="4:4" x14ac:dyDescent="0.25">
      <c r="D1046" s="40"/>
    </row>
    <row r="1047" spans="4:4" x14ac:dyDescent="0.25">
      <c r="D1047" s="40"/>
    </row>
    <row r="1048" spans="4:4" x14ac:dyDescent="0.25">
      <c r="D1048" s="40"/>
    </row>
    <row r="1049" spans="4:4" x14ac:dyDescent="0.25">
      <c r="D1049" s="40"/>
    </row>
    <row r="1050" spans="4:4" x14ac:dyDescent="0.25">
      <c r="D1050" s="40"/>
    </row>
    <row r="1051" spans="4:4" x14ac:dyDescent="0.25">
      <c r="D1051" s="40"/>
    </row>
    <row r="1052" spans="4:4" x14ac:dyDescent="0.25">
      <c r="D1052" s="40"/>
    </row>
    <row r="1053" spans="4:4" x14ac:dyDescent="0.25">
      <c r="D1053" s="40"/>
    </row>
    <row r="1054" spans="4:4" x14ac:dyDescent="0.25">
      <c r="D1054" s="40"/>
    </row>
    <row r="1055" spans="4:4" x14ac:dyDescent="0.25">
      <c r="D1055" s="40"/>
    </row>
    <row r="1056" spans="4:4" x14ac:dyDescent="0.25">
      <c r="D1056" s="40"/>
    </row>
    <row r="1057" spans="4:4" x14ac:dyDescent="0.25">
      <c r="D1057" s="40"/>
    </row>
    <row r="1058" spans="4:4" x14ac:dyDescent="0.25">
      <c r="D1058" s="40"/>
    </row>
    <row r="1059" spans="4:4" x14ac:dyDescent="0.25">
      <c r="D1059" s="40"/>
    </row>
    <row r="1060" spans="4:4" x14ac:dyDescent="0.25">
      <c r="D1060" s="40"/>
    </row>
    <row r="1061" spans="4:4" x14ac:dyDescent="0.25">
      <c r="D1061" s="40"/>
    </row>
    <row r="1062" spans="4:4" x14ac:dyDescent="0.25">
      <c r="D1062" s="40"/>
    </row>
    <row r="1063" spans="4:4" x14ac:dyDescent="0.25">
      <c r="D1063" s="40"/>
    </row>
    <row r="1064" spans="4:4" x14ac:dyDescent="0.25">
      <c r="D1064" s="40"/>
    </row>
    <row r="1065" spans="4:4" x14ac:dyDescent="0.25">
      <c r="D1065" s="40"/>
    </row>
    <row r="1066" spans="4:4" x14ac:dyDescent="0.25">
      <c r="D1066" s="40"/>
    </row>
    <row r="1067" spans="4:4" x14ac:dyDescent="0.25">
      <c r="D1067" s="40"/>
    </row>
    <row r="1068" spans="4:4" x14ac:dyDescent="0.25">
      <c r="D1068" s="40"/>
    </row>
    <row r="1069" spans="4:4" x14ac:dyDescent="0.25">
      <c r="D1069" s="40"/>
    </row>
    <row r="1070" spans="4:4" x14ac:dyDescent="0.25">
      <c r="D1070" s="40"/>
    </row>
    <row r="1071" spans="4:4" x14ac:dyDescent="0.25">
      <c r="D1071" s="40"/>
    </row>
    <row r="1072" spans="4:4" x14ac:dyDescent="0.25">
      <c r="D1072" s="40"/>
    </row>
    <row r="1073" spans="4:4" x14ac:dyDescent="0.25">
      <c r="D1073" s="40"/>
    </row>
    <row r="1074" spans="4:4" x14ac:dyDescent="0.25">
      <c r="D1074" s="40"/>
    </row>
    <row r="1075" spans="4:4" x14ac:dyDescent="0.25">
      <c r="D1075" s="40"/>
    </row>
    <row r="1076" spans="4:4" x14ac:dyDescent="0.25">
      <c r="D1076" s="40"/>
    </row>
    <row r="1077" spans="4:4" x14ac:dyDescent="0.25">
      <c r="D1077" s="40"/>
    </row>
    <row r="1078" spans="4:4" x14ac:dyDescent="0.25">
      <c r="D1078" s="40"/>
    </row>
    <row r="1079" spans="4:4" x14ac:dyDescent="0.25">
      <c r="D1079" s="40"/>
    </row>
    <row r="1080" spans="4:4" x14ac:dyDescent="0.25">
      <c r="D1080" s="40"/>
    </row>
    <row r="1081" spans="4:4" x14ac:dyDescent="0.25">
      <c r="D1081" s="40"/>
    </row>
    <row r="1082" spans="4:4" x14ac:dyDescent="0.25">
      <c r="D1082" s="40"/>
    </row>
    <row r="1083" spans="4:4" x14ac:dyDescent="0.25">
      <c r="D1083" s="40"/>
    </row>
    <row r="1084" spans="4:4" x14ac:dyDescent="0.25">
      <c r="D1084" s="40"/>
    </row>
    <row r="1085" spans="4:4" x14ac:dyDescent="0.25">
      <c r="D1085" s="40"/>
    </row>
    <row r="1086" spans="4:4" x14ac:dyDescent="0.25">
      <c r="D1086" s="40"/>
    </row>
    <row r="1087" spans="4:4" x14ac:dyDescent="0.25">
      <c r="D1087" s="40"/>
    </row>
    <row r="1088" spans="4:4" x14ac:dyDescent="0.25">
      <c r="D1088" s="40"/>
    </row>
    <row r="1089" spans="4:4" x14ac:dyDescent="0.25">
      <c r="D1089" s="40"/>
    </row>
    <row r="1090" spans="4:4" x14ac:dyDescent="0.25">
      <c r="D1090" s="40"/>
    </row>
    <row r="1091" spans="4:4" x14ac:dyDescent="0.25">
      <c r="D1091" s="40"/>
    </row>
    <row r="1092" spans="4:4" x14ac:dyDescent="0.25">
      <c r="D1092" s="40"/>
    </row>
    <row r="1093" spans="4:4" x14ac:dyDescent="0.25">
      <c r="D1093" s="40"/>
    </row>
    <row r="1094" spans="4:4" x14ac:dyDescent="0.25">
      <c r="D1094" s="40"/>
    </row>
    <row r="1095" spans="4:4" x14ac:dyDescent="0.25">
      <c r="D1095" s="40"/>
    </row>
    <row r="1096" spans="4:4" x14ac:dyDescent="0.25">
      <c r="D1096" s="40"/>
    </row>
    <row r="1097" spans="4:4" x14ac:dyDescent="0.25">
      <c r="D1097" s="40"/>
    </row>
    <row r="1098" spans="4:4" x14ac:dyDescent="0.25">
      <c r="D1098" s="40"/>
    </row>
    <row r="1099" spans="4:4" x14ac:dyDescent="0.25">
      <c r="D1099" s="40"/>
    </row>
    <row r="1100" spans="4:4" x14ac:dyDescent="0.25">
      <c r="D1100" s="40"/>
    </row>
    <row r="1101" spans="4:4" x14ac:dyDescent="0.25">
      <c r="D1101" s="40"/>
    </row>
    <row r="1102" spans="4:4" x14ac:dyDescent="0.25">
      <c r="D1102" s="40"/>
    </row>
    <row r="1103" spans="4:4" x14ac:dyDescent="0.25">
      <c r="D1103" s="40"/>
    </row>
    <row r="1104" spans="4:4" x14ac:dyDescent="0.25">
      <c r="D1104" s="40"/>
    </row>
    <row r="1105" spans="4:4" x14ac:dyDescent="0.25">
      <c r="D1105" s="40"/>
    </row>
    <row r="1106" spans="4:4" x14ac:dyDescent="0.25">
      <c r="D1106" s="40"/>
    </row>
    <row r="1107" spans="4:4" x14ac:dyDescent="0.25">
      <c r="D1107" s="40"/>
    </row>
    <row r="1108" spans="4:4" x14ac:dyDescent="0.25">
      <c r="D1108" s="40"/>
    </row>
    <row r="1109" spans="4:4" x14ac:dyDescent="0.25">
      <c r="D1109" s="40"/>
    </row>
    <row r="1110" spans="4:4" x14ac:dyDescent="0.25">
      <c r="D1110" s="40"/>
    </row>
    <row r="1111" spans="4:4" x14ac:dyDescent="0.25">
      <c r="D1111" s="40"/>
    </row>
    <row r="1112" spans="4:4" x14ac:dyDescent="0.25">
      <c r="D1112" s="40"/>
    </row>
    <row r="1113" spans="4:4" x14ac:dyDescent="0.25">
      <c r="D1113" s="40"/>
    </row>
    <row r="1114" spans="4:4" x14ac:dyDescent="0.25">
      <c r="D1114" s="40"/>
    </row>
    <row r="1115" spans="4:4" x14ac:dyDescent="0.25">
      <c r="D1115" s="40"/>
    </row>
    <row r="1116" spans="4:4" x14ac:dyDescent="0.25">
      <c r="D1116" s="40"/>
    </row>
    <row r="1117" spans="4:4" x14ac:dyDescent="0.25">
      <c r="D1117" s="40"/>
    </row>
    <row r="1118" spans="4:4" x14ac:dyDescent="0.25">
      <c r="D1118" s="40"/>
    </row>
    <row r="1119" spans="4:4" x14ac:dyDescent="0.25">
      <c r="D1119" s="40"/>
    </row>
    <row r="1120" spans="4:4" x14ac:dyDescent="0.25">
      <c r="D1120" s="40"/>
    </row>
    <row r="1121" spans="4:4" x14ac:dyDescent="0.25">
      <c r="D1121" s="40"/>
    </row>
    <row r="1122" spans="4:4" x14ac:dyDescent="0.25">
      <c r="D1122" s="40"/>
    </row>
    <row r="1123" spans="4:4" x14ac:dyDescent="0.25">
      <c r="D1123" s="40"/>
    </row>
    <row r="1124" spans="4:4" x14ac:dyDescent="0.25">
      <c r="D1124" s="40"/>
    </row>
    <row r="1125" spans="4:4" x14ac:dyDescent="0.25">
      <c r="D1125" s="40"/>
    </row>
    <row r="1126" spans="4:4" x14ac:dyDescent="0.25">
      <c r="D1126" s="40"/>
    </row>
    <row r="1127" spans="4:4" x14ac:dyDescent="0.25">
      <c r="D1127" s="40"/>
    </row>
    <row r="1128" spans="4:4" x14ac:dyDescent="0.25">
      <c r="D1128" s="40"/>
    </row>
    <row r="1129" spans="4:4" x14ac:dyDescent="0.25">
      <c r="D1129" s="40"/>
    </row>
    <row r="1130" spans="4:4" x14ac:dyDescent="0.25">
      <c r="D1130" s="40"/>
    </row>
    <row r="1131" spans="4:4" x14ac:dyDescent="0.25">
      <c r="D1131" s="40"/>
    </row>
    <row r="1132" spans="4:4" x14ac:dyDescent="0.25">
      <c r="D1132" s="40"/>
    </row>
    <row r="1133" spans="4:4" x14ac:dyDescent="0.25">
      <c r="D1133" s="40"/>
    </row>
    <row r="1134" spans="4:4" x14ac:dyDescent="0.25">
      <c r="D1134" s="40"/>
    </row>
    <row r="1135" spans="4:4" x14ac:dyDescent="0.25">
      <c r="D1135" s="40"/>
    </row>
    <row r="1136" spans="4:4" x14ac:dyDescent="0.25">
      <c r="D1136" s="40"/>
    </row>
    <row r="1137" spans="4:4" x14ac:dyDescent="0.25">
      <c r="D1137" s="40"/>
    </row>
    <row r="1138" spans="4:4" x14ac:dyDescent="0.25">
      <c r="D1138" s="40"/>
    </row>
    <row r="1139" spans="4:4" x14ac:dyDescent="0.25">
      <c r="D1139" s="40"/>
    </row>
    <row r="1140" spans="4:4" x14ac:dyDescent="0.25">
      <c r="D1140" s="40"/>
    </row>
    <row r="1141" spans="4:4" x14ac:dyDescent="0.25">
      <c r="D1141" s="40"/>
    </row>
    <row r="1142" spans="4:4" x14ac:dyDescent="0.25">
      <c r="D1142" s="40"/>
    </row>
    <row r="1143" spans="4:4" x14ac:dyDescent="0.25">
      <c r="D1143" s="40"/>
    </row>
    <row r="1144" spans="4:4" x14ac:dyDescent="0.25">
      <c r="D1144" s="40"/>
    </row>
    <row r="1145" spans="4:4" x14ac:dyDescent="0.25">
      <c r="D1145" s="40"/>
    </row>
    <row r="1146" spans="4:4" x14ac:dyDescent="0.25">
      <c r="D1146" s="40"/>
    </row>
    <row r="1147" spans="4:4" x14ac:dyDescent="0.25">
      <c r="D1147" s="40"/>
    </row>
    <row r="1148" spans="4:4" x14ac:dyDescent="0.25">
      <c r="D1148" s="40"/>
    </row>
    <row r="1149" spans="4:4" x14ac:dyDescent="0.25">
      <c r="D1149" s="40"/>
    </row>
    <row r="1150" spans="4:4" x14ac:dyDescent="0.25">
      <c r="D1150" s="40"/>
    </row>
    <row r="1151" spans="4:4" x14ac:dyDescent="0.25">
      <c r="D1151" s="40"/>
    </row>
    <row r="1152" spans="4:4" x14ac:dyDescent="0.25">
      <c r="D1152" s="40"/>
    </row>
    <row r="1153" spans="4:4" x14ac:dyDescent="0.25">
      <c r="D1153" s="40"/>
    </row>
    <row r="1154" spans="4:4" x14ac:dyDescent="0.25">
      <c r="D1154" s="40"/>
    </row>
    <row r="1155" spans="4:4" x14ac:dyDescent="0.25">
      <c r="D1155" s="40"/>
    </row>
    <row r="1156" spans="4:4" x14ac:dyDescent="0.25">
      <c r="D1156" s="40"/>
    </row>
    <row r="1157" spans="4:4" x14ac:dyDescent="0.25">
      <c r="D1157" s="40"/>
    </row>
    <row r="1158" spans="4:4" x14ac:dyDescent="0.25">
      <c r="D1158" s="40"/>
    </row>
    <row r="1159" spans="4:4" x14ac:dyDescent="0.25">
      <c r="D1159" s="40"/>
    </row>
    <row r="1160" spans="4:4" x14ac:dyDescent="0.25">
      <c r="D1160" s="40"/>
    </row>
    <row r="1161" spans="4:4" x14ac:dyDescent="0.25">
      <c r="D1161" s="40"/>
    </row>
    <row r="1162" spans="4:4" x14ac:dyDescent="0.25">
      <c r="D1162" s="40"/>
    </row>
    <row r="1163" spans="4:4" x14ac:dyDescent="0.25">
      <c r="D1163" s="40"/>
    </row>
    <row r="1164" spans="4:4" x14ac:dyDescent="0.25">
      <c r="D1164" s="40"/>
    </row>
    <row r="1165" spans="4:4" x14ac:dyDescent="0.25">
      <c r="D1165" s="40"/>
    </row>
    <row r="1166" spans="4:4" x14ac:dyDescent="0.25">
      <c r="D1166" s="40"/>
    </row>
    <row r="1167" spans="4:4" x14ac:dyDescent="0.25">
      <c r="D1167" s="40"/>
    </row>
    <row r="1168" spans="4:4" x14ac:dyDescent="0.25">
      <c r="D1168" s="40"/>
    </row>
    <row r="1169" spans="4:4" x14ac:dyDescent="0.25">
      <c r="D1169" s="40"/>
    </row>
    <row r="1170" spans="4:4" x14ac:dyDescent="0.25">
      <c r="D1170" s="40"/>
    </row>
    <row r="1171" spans="4:4" x14ac:dyDescent="0.25">
      <c r="D1171" s="40"/>
    </row>
    <row r="1172" spans="4:4" x14ac:dyDescent="0.25">
      <c r="D1172" s="40"/>
    </row>
    <row r="1173" spans="4:4" x14ac:dyDescent="0.25">
      <c r="D1173" s="40"/>
    </row>
    <row r="1174" spans="4:4" x14ac:dyDescent="0.25">
      <c r="D1174" s="40"/>
    </row>
    <row r="1175" spans="4:4" x14ac:dyDescent="0.25">
      <c r="D1175" s="40"/>
    </row>
    <row r="1176" spans="4:4" x14ac:dyDescent="0.25">
      <c r="D1176" s="40"/>
    </row>
    <row r="1177" spans="4:4" x14ac:dyDescent="0.25">
      <c r="D1177" s="40"/>
    </row>
    <row r="1178" spans="4:4" x14ac:dyDescent="0.25">
      <c r="D1178" s="40"/>
    </row>
    <row r="1179" spans="4:4" x14ac:dyDescent="0.25">
      <c r="D1179" s="40"/>
    </row>
    <row r="1180" spans="4:4" x14ac:dyDescent="0.25">
      <c r="D1180" s="40"/>
    </row>
    <row r="1181" spans="4:4" x14ac:dyDescent="0.25">
      <c r="D1181" s="40"/>
    </row>
    <row r="1182" spans="4:4" x14ac:dyDescent="0.25">
      <c r="D1182" s="40"/>
    </row>
    <row r="1183" spans="4:4" x14ac:dyDescent="0.25">
      <c r="D1183" s="40"/>
    </row>
    <row r="1184" spans="4:4" x14ac:dyDescent="0.25">
      <c r="D1184" s="40"/>
    </row>
    <row r="1185" spans="4:4" x14ac:dyDescent="0.25">
      <c r="D1185" s="40"/>
    </row>
    <row r="1186" spans="4:4" x14ac:dyDescent="0.25">
      <c r="D1186" s="40"/>
    </row>
    <row r="1187" spans="4:4" x14ac:dyDescent="0.25">
      <c r="D1187" s="40"/>
    </row>
    <row r="1188" spans="4:4" x14ac:dyDescent="0.25">
      <c r="D1188" s="40"/>
    </row>
    <row r="1189" spans="4:4" x14ac:dyDescent="0.25">
      <c r="D1189" s="40"/>
    </row>
    <row r="1190" spans="4:4" x14ac:dyDescent="0.25">
      <c r="D1190" s="40"/>
    </row>
    <row r="1191" spans="4:4" x14ac:dyDescent="0.25">
      <c r="D1191" s="40"/>
    </row>
    <row r="1192" spans="4:4" x14ac:dyDescent="0.25">
      <c r="D1192" s="40"/>
    </row>
    <row r="1193" spans="4:4" x14ac:dyDescent="0.25">
      <c r="D1193" s="40"/>
    </row>
    <row r="1194" spans="4:4" x14ac:dyDescent="0.25">
      <c r="D1194" s="40"/>
    </row>
    <row r="1195" spans="4:4" x14ac:dyDescent="0.25">
      <c r="D1195" s="40"/>
    </row>
    <row r="1196" spans="4:4" x14ac:dyDescent="0.25">
      <c r="D1196" s="40"/>
    </row>
    <row r="1197" spans="4:4" x14ac:dyDescent="0.25">
      <c r="D1197" s="40"/>
    </row>
    <row r="1198" spans="4:4" x14ac:dyDescent="0.25">
      <c r="D1198" s="40"/>
    </row>
    <row r="1199" spans="4:4" x14ac:dyDescent="0.25">
      <c r="D1199" s="40"/>
    </row>
    <row r="1200" spans="4:4" x14ac:dyDescent="0.25">
      <c r="D1200" s="40"/>
    </row>
    <row r="1201" spans="4:4" x14ac:dyDescent="0.25">
      <c r="D1201" s="40"/>
    </row>
    <row r="1202" spans="4:4" x14ac:dyDescent="0.25">
      <c r="D1202" s="40"/>
    </row>
    <row r="1203" spans="4:4" x14ac:dyDescent="0.25">
      <c r="D1203" s="40"/>
    </row>
    <row r="1204" spans="4:4" x14ac:dyDescent="0.25">
      <c r="D1204" s="40"/>
    </row>
    <row r="1205" spans="4:4" x14ac:dyDescent="0.25">
      <c r="D1205" s="40"/>
    </row>
    <row r="1206" spans="4:4" x14ac:dyDescent="0.25">
      <c r="D1206" s="40"/>
    </row>
    <row r="1207" spans="4:4" x14ac:dyDescent="0.25">
      <c r="D1207" s="40"/>
    </row>
    <row r="1208" spans="4:4" x14ac:dyDescent="0.25">
      <c r="D1208" s="40"/>
    </row>
    <row r="1209" spans="4:4" x14ac:dyDescent="0.25">
      <c r="D1209" s="40"/>
    </row>
    <row r="1210" spans="4:4" x14ac:dyDescent="0.25">
      <c r="D1210" s="40"/>
    </row>
    <row r="1211" spans="4:4" x14ac:dyDescent="0.25">
      <c r="D1211" s="40"/>
    </row>
    <row r="1212" spans="4:4" x14ac:dyDescent="0.25">
      <c r="D1212" s="40"/>
    </row>
    <row r="1213" spans="4:4" x14ac:dyDescent="0.25">
      <c r="D1213" s="40"/>
    </row>
    <row r="1214" spans="4:4" x14ac:dyDescent="0.25">
      <c r="D1214" s="40"/>
    </row>
    <row r="1215" spans="4:4" x14ac:dyDescent="0.25">
      <c r="D1215" s="40"/>
    </row>
    <row r="1216" spans="4:4" x14ac:dyDescent="0.25">
      <c r="D1216" s="40"/>
    </row>
    <row r="1217" spans="4:4" x14ac:dyDescent="0.25">
      <c r="D1217" s="40"/>
    </row>
    <row r="1218" spans="4:4" x14ac:dyDescent="0.25">
      <c r="D1218" s="40"/>
    </row>
    <row r="1219" spans="4:4" x14ac:dyDescent="0.25">
      <c r="D1219" s="40"/>
    </row>
    <row r="1220" spans="4:4" x14ac:dyDescent="0.25">
      <c r="D1220" s="40"/>
    </row>
    <row r="1221" spans="4:4" x14ac:dyDescent="0.25">
      <c r="D1221" s="40"/>
    </row>
    <row r="1222" spans="4:4" x14ac:dyDescent="0.25">
      <c r="D1222" s="40"/>
    </row>
    <row r="1223" spans="4:4" x14ac:dyDescent="0.25">
      <c r="D1223" s="40"/>
    </row>
    <row r="1224" spans="4:4" x14ac:dyDescent="0.25">
      <c r="D1224" s="40"/>
    </row>
    <row r="1225" spans="4:4" x14ac:dyDescent="0.25">
      <c r="D1225" s="40"/>
    </row>
    <row r="1226" spans="4:4" x14ac:dyDescent="0.25">
      <c r="D1226" s="40"/>
    </row>
    <row r="1227" spans="4:4" x14ac:dyDescent="0.25">
      <c r="D1227" s="40"/>
    </row>
    <row r="1228" spans="4:4" x14ac:dyDescent="0.25">
      <c r="D1228" s="40"/>
    </row>
    <row r="1229" spans="4:4" x14ac:dyDescent="0.25">
      <c r="D1229" s="40"/>
    </row>
    <row r="1230" spans="4:4" x14ac:dyDescent="0.25">
      <c r="D1230" s="40"/>
    </row>
    <row r="1231" spans="4:4" x14ac:dyDescent="0.25">
      <c r="D1231" s="40"/>
    </row>
    <row r="1232" spans="4:4" x14ac:dyDescent="0.25">
      <c r="D1232" s="40"/>
    </row>
    <row r="1233" spans="4:4" x14ac:dyDescent="0.25">
      <c r="D1233" s="40"/>
    </row>
    <row r="1234" spans="4:4" x14ac:dyDescent="0.25">
      <c r="D1234" s="40"/>
    </row>
    <row r="1235" spans="4:4" x14ac:dyDescent="0.25">
      <c r="D1235" s="40"/>
    </row>
    <row r="1236" spans="4:4" x14ac:dyDescent="0.25">
      <c r="D1236" s="40"/>
    </row>
    <row r="1237" spans="4:4" x14ac:dyDescent="0.25">
      <c r="D1237" s="40"/>
    </row>
    <row r="1238" spans="4:4" x14ac:dyDescent="0.25">
      <c r="D1238" s="40"/>
    </row>
    <row r="1239" spans="4:4" x14ac:dyDescent="0.25">
      <c r="D1239" s="40"/>
    </row>
    <row r="1240" spans="4:4" x14ac:dyDescent="0.25">
      <c r="D1240" s="40"/>
    </row>
    <row r="1241" spans="4:4" x14ac:dyDescent="0.25">
      <c r="D1241" s="40"/>
    </row>
    <row r="1242" spans="4:4" x14ac:dyDescent="0.25">
      <c r="D1242" s="40"/>
    </row>
    <row r="1243" spans="4:4" x14ac:dyDescent="0.25">
      <c r="D1243" s="40"/>
    </row>
    <row r="1244" spans="4:4" x14ac:dyDescent="0.25">
      <c r="D1244" s="40"/>
    </row>
    <row r="1245" spans="4:4" x14ac:dyDescent="0.25">
      <c r="D1245" s="40"/>
    </row>
    <row r="1246" spans="4:4" x14ac:dyDescent="0.25">
      <c r="D1246" s="40"/>
    </row>
    <row r="1247" spans="4:4" x14ac:dyDescent="0.25">
      <c r="D1247" s="40"/>
    </row>
    <row r="1248" spans="4:4" x14ac:dyDescent="0.25">
      <c r="D1248" s="40"/>
    </row>
    <row r="1249" spans="4:4" x14ac:dyDescent="0.25">
      <c r="D1249" s="40"/>
    </row>
    <row r="1250" spans="4:4" x14ac:dyDescent="0.25">
      <c r="D1250" s="40"/>
    </row>
    <row r="1251" spans="4:4" x14ac:dyDescent="0.25">
      <c r="D1251" s="40"/>
    </row>
    <row r="1252" spans="4:4" x14ac:dyDescent="0.25">
      <c r="D1252" s="40"/>
    </row>
    <row r="1253" spans="4:4" x14ac:dyDescent="0.25">
      <c r="D1253" s="40"/>
    </row>
    <row r="1254" spans="4:4" x14ac:dyDescent="0.25">
      <c r="D1254" s="40"/>
    </row>
    <row r="1255" spans="4:4" x14ac:dyDescent="0.25">
      <c r="D1255" s="40"/>
    </row>
    <row r="1256" spans="4:4" x14ac:dyDescent="0.25">
      <c r="D1256" s="40"/>
    </row>
    <row r="1257" spans="4:4" x14ac:dyDescent="0.25">
      <c r="D1257" s="40"/>
    </row>
    <row r="1258" spans="4:4" x14ac:dyDescent="0.25">
      <c r="D1258" s="40"/>
    </row>
    <row r="1259" spans="4:4" x14ac:dyDescent="0.25">
      <c r="D1259" s="40"/>
    </row>
    <row r="1260" spans="4:4" x14ac:dyDescent="0.25">
      <c r="D1260" s="40"/>
    </row>
    <row r="1261" spans="4:4" x14ac:dyDescent="0.25">
      <c r="D1261" s="40"/>
    </row>
    <row r="1262" spans="4:4" x14ac:dyDescent="0.25">
      <c r="D1262" s="40"/>
    </row>
    <row r="1263" spans="4:4" x14ac:dyDescent="0.25">
      <c r="D1263" s="40"/>
    </row>
    <row r="1264" spans="4:4" x14ac:dyDescent="0.25">
      <c r="D1264" s="40"/>
    </row>
    <row r="1265" spans="4:4" x14ac:dyDescent="0.25">
      <c r="D1265" s="40"/>
    </row>
    <row r="1266" spans="4:4" x14ac:dyDescent="0.25">
      <c r="D1266" s="40"/>
    </row>
    <row r="1267" spans="4:4" x14ac:dyDescent="0.25">
      <c r="D1267" s="40"/>
    </row>
    <row r="1268" spans="4:4" x14ac:dyDescent="0.25">
      <c r="D1268" s="40"/>
    </row>
    <row r="1269" spans="4:4" x14ac:dyDescent="0.25">
      <c r="D1269" s="40"/>
    </row>
    <row r="1270" spans="4:4" x14ac:dyDescent="0.25">
      <c r="D1270" s="40"/>
    </row>
    <row r="1271" spans="4:4" x14ac:dyDescent="0.25">
      <c r="D1271" s="40"/>
    </row>
    <row r="1272" spans="4:4" x14ac:dyDescent="0.25">
      <c r="D1272" s="40"/>
    </row>
    <row r="1273" spans="4:4" x14ac:dyDescent="0.25">
      <c r="D1273" s="40"/>
    </row>
    <row r="1274" spans="4:4" x14ac:dyDescent="0.25">
      <c r="D1274" s="40"/>
    </row>
    <row r="1275" spans="4:4" x14ac:dyDescent="0.25">
      <c r="D1275" s="40"/>
    </row>
    <row r="1276" spans="4:4" x14ac:dyDescent="0.25">
      <c r="D1276" s="40"/>
    </row>
    <row r="1277" spans="4:4" x14ac:dyDescent="0.25">
      <c r="D1277" s="40"/>
    </row>
    <row r="1278" spans="4:4" x14ac:dyDescent="0.25">
      <c r="D1278" s="40"/>
    </row>
    <row r="1279" spans="4:4" x14ac:dyDescent="0.25">
      <c r="D1279" s="40"/>
    </row>
    <row r="1280" spans="4:4" x14ac:dyDescent="0.25">
      <c r="D1280" s="40"/>
    </row>
    <row r="1281" spans="4:4" x14ac:dyDescent="0.25">
      <c r="D1281" s="40"/>
    </row>
    <row r="1282" spans="4:4" x14ac:dyDescent="0.25">
      <c r="D1282" s="40"/>
    </row>
    <row r="1283" spans="4:4" x14ac:dyDescent="0.25">
      <c r="D1283" s="40"/>
    </row>
    <row r="1284" spans="4:4" x14ac:dyDescent="0.25">
      <c r="D1284" s="40"/>
    </row>
    <row r="1285" spans="4:4" x14ac:dyDescent="0.25">
      <c r="D1285" s="40"/>
    </row>
    <row r="1286" spans="4:4" x14ac:dyDescent="0.25">
      <c r="D1286" s="40"/>
    </row>
    <row r="1287" spans="4:4" x14ac:dyDescent="0.25">
      <c r="D1287" s="40"/>
    </row>
    <row r="1288" spans="4:4" x14ac:dyDescent="0.25">
      <c r="D1288" s="40"/>
    </row>
    <row r="1289" spans="4:4" x14ac:dyDescent="0.25">
      <c r="D1289" s="40"/>
    </row>
    <row r="1290" spans="4:4" x14ac:dyDescent="0.25">
      <c r="D1290" s="40"/>
    </row>
    <row r="1291" spans="4:4" x14ac:dyDescent="0.25">
      <c r="D1291" s="40"/>
    </row>
    <row r="1292" spans="4:4" x14ac:dyDescent="0.25">
      <c r="D1292" s="40"/>
    </row>
    <row r="1293" spans="4:4" x14ac:dyDescent="0.25">
      <c r="D1293" s="40"/>
    </row>
    <row r="1294" spans="4:4" x14ac:dyDescent="0.25">
      <c r="D1294" s="40"/>
    </row>
    <row r="1295" spans="4:4" x14ac:dyDescent="0.25">
      <c r="D1295" s="40"/>
    </row>
    <row r="1296" spans="4:4" x14ac:dyDescent="0.25">
      <c r="D1296" s="40"/>
    </row>
    <row r="1297" spans="4:4" x14ac:dyDescent="0.25">
      <c r="D1297" s="40"/>
    </row>
    <row r="1298" spans="4:4" x14ac:dyDescent="0.25">
      <c r="D1298" s="40"/>
    </row>
    <row r="1299" spans="4:4" x14ac:dyDescent="0.25">
      <c r="D1299" s="40"/>
    </row>
    <row r="1300" spans="4:4" x14ac:dyDescent="0.25">
      <c r="D1300" s="40"/>
    </row>
    <row r="1301" spans="4:4" x14ac:dyDescent="0.25">
      <c r="D1301" s="40"/>
    </row>
    <row r="1302" spans="4:4" x14ac:dyDescent="0.25">
      <c r="D1302" s="40"/>
    </row>
    <row r="1303" spans="4:4" x14ac:dyDescent="0.25">
      <c r="D1303" s="40"/>
    </row>
    <row r="1304" spans="4:4" x14ac:dyDescent="0.25">
      <c r="D1304" s="40"/>
    </row>
    <row r="1305" spans="4:4" x14ac:dyDescent="0.25">
      <c r="D1305" s="40"/>
    </row>
    <row r="1306" spans="4:4" x14ac:dyDescent="0.25">
      <c r="D1306" s="40"/>
    </row>
    <row r="1307" spans="4:4" x14ac:dyDescent="0.25">
      <c r="D1307" s="40"/>
    </row>
    <row r="1308" spans="4:4" x14ac:dyDescent="0.25">
      <c r="D1308" s="40"/>
    </row>
    <row r="1309" spans="4:4" x14ac:dyDescent="0.25">
      <c r="D1309" s="40"/>
    </row>
    <row r="1310" spans="4:4" x14ac:dyDescent="0.25">
      <c r="D1310" s="40"/>
    </row>
    <row r="1311" spans="4:4" x14ac:dyDescent="0.25">
      <c r="D1311" s="40"/>
    </row>
    <row r="1312" spans="4:4" x14ac:dyDescent="0.25">
      <c r="D1312" s="40"/>
    </row>
    <row r="1313" spans="4:4" x14ac:dyDescent="0.25">
      <c r="D1313" s="40"/>
    </row>
    <row r="1314" spans="4:4" x14ac:dyDescent="0.25">
      <c r="D1314" s="40"/>
    </row>
    <row r="1315" spans="4:4" x14ac:dyDescent="0.25">
      <c r="D1315" s="40"/>
    </row>
    <row r="1316" spans="4:4" x14ac:dyDescent="0.25">
      <c r="D1316" s="40"/>
    </row>
    <row r="1317" spans="4:4" x14ac:dyDescent="0.25">
      <c r="D1317" s="40"/>
    </row>
    <row r="1318" spans="4:4" x14ac:dyDescent="0.25">
      <c r="D1318" s="40"/>
    </row>
    <row r="1319" spans="4:4" x14ac:dyDescent="0.25">
      <c r="D1319" s="40"/>
    </row>
    <row r="1320" spans="4:4" x14ac:dyDescent="0.25">
      <c r="D1320" s="40"/>
    </row>
    <row r="1321" spans="4:4" x14ac:dyDescent="0.25">
      <c r="D1321" s="40"/>
    </row>
    <row r="1322" spans="4:4" x14ac:dyDescent="0.25">
      <c r="D1322" s="40"/>
    </row>
    <row r="1323" spans="4:4" x14ac:dyDescent="0.25">
      <c r="D1323" s="40"/>
    </row>
    <row r="1324" spans="4:4" x14ac:dyDescent="0.25">
      <c r="D1324" s="40"/>
    </row>
    <row r="1325" spans="4:4" x14ac:dyDescent="0.25">
      <c r="D1325" s="40"/>
    </row>
    <row r="1326" spans="4:4" x14ac:dyDescent="0.25">
      <c r="D1326" s="40"/>
    </row>
    <row r="1327" spans="4:4" x14ac:dyDescent="0.25">
      <c r="D1327" s="40"/>
    </row>
    <row r="1328" spans="4:4" x14ac:dyDescent="0.25">
      <c r="D1328" s="40"/>
    </row>
    <row r="1329" spans="4:4" x14ac:dyDescent="0.25">
      <c r="D1329" s="40"/>
    </row>
    <row r="1330" spans="4:4" x14ac:dyDescent="0.25">
      <c r="D1330" s="40"/>
    </row>
    <row r="1331" spans="4:4" x14ac:dyDescent="0.25">
      <c r="D1331" s="40"/>
    </row>
    <row r="1332" spans="4:4" x14ac:dyDescent="0.25">
      <c r="D1332" s="40"/>
    </row>
    <row r="1333" spans="4:4" x14ac:dyDescent="0.25">
      <c r="D1333" s="40"/>
    </row>
    <row r="1334" spans="4:4" x14ac:dyDescent="0.25">
      <c r="D1334" s="40"/>
    </row>
    <row r="1335" spans="4:4" x14ac:dyDescent="0.25">
      <c r="D1335" s="40"/>
    </row>
    <row r="1336" spans="4:4" x14ac:dyDescent="0.25">
      <c r="D1336" s="40"/>
    </row>
    <row r="1337" spans="4:4" x14ac:dyDescent="0.25">
      <c r="D1337" s="40"/>
    </row>
    <row r="1338" spans="4:4" x14ac:dyDescent="0.25">
      <c r="D1338" s="40"/>
    </row>
    <row r="1339" spans="4:4" x14ac:dyDescent="0.25">
      <c r="D1339" s="40"/>
    </row>
    <row r="1340" spans="4:4" x14ac:dyDescent="0.25">
      <c r="D1340" s="40"/>
    </row>
    <row r="1341" spans="4:4" x14ac:dyDescent="0.25">
      <c r="D1341" s="40"/>
    </row>
    <row r="1342" spans="4:4" x14ac:dyDescent="0.25">
      <c r="D1342" s="40"/>
    </row>
    <row r="1343" spans="4:4" x14ac:dyDescent="0.25">
      <c r="D1343" s="40"/>
    </row>
    <row r="1344" spans="4:4" x14ac:dyDescent="0.25">
      <c r="D1344" s="40"/>
    </row>
    <row r="1345" spans="4:4" x14ac:dyDescent="0.25">
      <c r="D1345" s="40"/>
    </row>
    <row r="1346" spans="4:4" x14ac:dyDescent="0.25">
      <c r="D1346" s="40"/>
    </row>
    <row r="1347" spans="4:4" x14ac:dyDescent="0.25">
      <c r="D1347" s="40"/>
    </row>
    <row r="1348" spans="4:4" x14ac:dyDescent="0.25">
      <c r="D1348" s="40"/>
    </row>
    <row r="1349" spans="4:4" x14ac:dyDescent="0.25">
      <c r="D1349" s="40"/>
    </row>
    <row r="1350" spans="4:4" x14ac:dyDescent="0.25">
      <c r="D1350" s="40"/>
    </row>
    <row r="1351" spans="4:4" x14ac:dyDescent="0.25">
      <c r="D1351" s="40"/>
    </row>
    <row r="1352" spans="4:4" x14ac:dyDescent="0.25">
      <c r="D1352" s="40"/>
    </row>
    <row r="1353" spans="4:4" x14ac:dyDescent="0.25">
      <c r="D1353" s="40"/>
    </row>
    <row r="1354" spans="4:4" x14ac:dyDescent="0.25">
      <c r="D1354" s="40"/>
    </row>
    <row r="1355" spans="4:4" x14ac:dyDescent="0.25">
      <c r="D1355" s="40"/>
    </row>
    <row r="1356" spans="4:4" x14ac:dyDescent="0.25">
      <c r="D1356" s="40"/>
    </row>
    <row r="1357" spans="4:4" x14ac:dyDescent="0.25">
      <c r="D1357" s="40"/>
    </row>
    <row r="1358" spans="4:4" x14ac:dyDescent="0.25">
      <c r="D1358" s="40"/>
    </row>
    <row r="1359" spans="4:4" x14ac:dyDescent="0.25">
      <c r="D1359" s="40"/>
    </row>
    <row r="1360" spans="4:4" x14ac:dyDescent="0.25">
      <c r="D1360" s="40"/>
    </row>
    <row r="1361" spans="4:4" x14ac:dyDescent="0.25">
      <c r="D1361" s="40"/>
    </row>
    <row r="1362" spans="4:4" x14ac:dyDescent="0.25">
      <c r="D1362" s="40"/>
    </row>
    <row r="1363" spans="4:4" x14ac:dyDescent="0.25">
      <c r="D1363" s="40"/>
    </row>
    <row r="1364" spans="4:4" x14ac:dyDescent="0.25">
      <c r="D1364" s="40"/>
    </row>
    <row r="1365" spans="4:4" x14ac:dyDescent="0.25">
      <c r="D1365" s="40"/>
    </row>
    <row r="1366" spans="4:4" x14ac:dyDescent="0.25">
      <c r="D1366" s="40"/>
    </row>
    <row r="1367" spans="4:4" x14ac:dyDescent="0.25">
      <c r="D1367" s="40"/>
    </row>
    <row r="1368" spans="4:4" x14ac:dyDescent="0.25">
      <c r="D1368" s="40"/>
    </row>
    <row r="1369" spans="4:4" x14ac:dyDescent="0.25">
      <c r="D1369" s="40"/>
    </row>
    <row r="1370" spans="4:4" x14ac:dyDescent="0.25">
      <c r="D1370" s="40"/>
    </row>
    <row r="1371" spans="4:4" x14ac:dyDescent="0.25">
      <c r="D1371" s="40"/>
    </row>
    <row r="1372" spans="4:4" x14ac:dyDescent="0.25">
      <c r="D1372" s="40"/>
    </row>
    <row r="1373" spans="4:4" x14ac:dyDescent="0.25">
      <c r="D1373" s="40"/>
    </row>
    <row r="1374" spans="4:4" x14ac:dyDescent="0.25">
      <c r="D1374" s="40"/>
    </row>
    <row r="1375" spans="4:4" x14ac:dyDescent="0.25">
      <c r="D1375" s="40"/>
    </row>
    <row r="1376" spans="4:4" x14ac:dyDescent="0.25">
      <c r="D1376" s="40"/>
    </row>
    <row r="1377" spans="4:4" x14ac:dyDescent="0.25">
      <c r="D1377" s="40"/>
    </row>
    <row r="1378" spans="4:4" x14ac:dyDescent="0.25">
      <c r="D1378" s="40"/>
    </row>
    <row r="1379" spans="4:4" x14ac:dyDescent="0.25">
      <c r="D1379" s="40"/>
    </row>
    <row r="1380" spans="4:4" x14ac:dyDescent="0.25">
      <c r="D1380" s="40"/>
    </row>
    <row r="1381" spans="4:4" x14ac:dyDescent="0.25">
      <c r="D1381" s="40"/>
    </row>
    <row r="1382" spans="4:4" x14ac:dyDescent="0.25">
      <c r="D1382" s="40"/>
    </row>
    <row r="1383" spans="4:4" x14ac:dyDescent="0.25">
      <c r="D1383" s="40"/>
    </row>
    <row r="1384" spans="4:4" x14ac:dyDescent="0.25">
      <c r="D1384" s="40"/>
    </row>
    <row r="1385" spans="4:4" x14ac:dyDescent="0.25">
      <c r="D1385" s="40"/>
    </row>
    <row r="1386" spans="4:4" x14ac:dyDescent="0.25">
      <c r="D1386" s="40"/>
    </row>
    <row r="1387" spans="4:4" x14ac:dyDescent="0.25">
      <c r="D1387" s="40"/>
    </row>
    <row r="1388" spans="4:4" x14ac:dyDescent="0.25">
      <c r="D1388" s="40"/>
    </row>
    <row r="1389" spans="4:4" x14ac:dyDescent="0.25">
      <c r="D1389" s="40"/>
    </row>
    <row r="1390" spans="4:4" x14ac:dyDescent="0.25">
      <c r="D1390" s="40"/>
    </row>
    <row r="1391" spans="4:4" x14ac:dyDescent="0.25">
      <c r="D1391" s="40"/>
    </row>
    <row r="1392" spans="4:4" x14ac:dyDescent="0.25">
      <c r="D1392" s="40"/>
    </row>
    <row r="1393" spans="4:4" x14ac:dyDescent="0.25">
      <c r="D1393" s="40"/>
    </row>
    <row r="1394" spans="4:4" x14ac:dyDescent="0.25">
      <c r="D1394" s="40"/>
    </row>
    <row r="1395" spans="4:4" x14ac:dyDescent="0.25">
      <c r="D1395" s="40"/>
    </row>
    <row r="1396" spans="4:4" x14ac:dyDescent="0.25">
      <c r="D1396" s="40"/>
    </row>
    <row r="1397" spans="4:4" x14ac:dyDescent="0.25">
      <c r="D1397" s="40"/>
    </row>
    <row r="1398" spans="4:4" x14ac:dyDescent="0.25">
      <c r="D1398" s="40"/>
    </row>
    <row r="1399" spans="4:4" x14ac:dyDescent="0.25">
      <c r="D1399" s="40"/>
    </row>
    <row r="1400" spans="4:4" x14ac:dyDescent="0.25">
      <c r="D1400" s="40"/>
    </row>
    <row r="1401" spans="4:4" x14ac:dyDescent="0.25">
      <c r="D1401" s="40"/>
    </row>
    <row r="1402" spans="4:4" x14ac:dyDescent="0.25">
      <c r="D1402" s="40"/>
    </row>
    <row r="1403" spans="4:4" x14ac:dyDescent="0.25">
      <c r="D1403" s="40"/>
    </row>
    <row r="1404" spans="4:4" x14ac:dyDescent="0.25">
      <c r="D1404" s="40"/>
    </row>
    <row r="1405" spans="4:4" x14ac:dyDescent="0.25">
      <c r="D1405" s="40"/>
    </row>
    <row r="1406" spans="4:4" x14ac:dyDescent="0.25">
      <c r="D1406" s="40"/>
    </row>
    <row r="1407" spans="4:4" x14ac:dyDescent="0.25">
      <c r="D1407" s="40"/>
    </row>
    <row r="1408" spans="4:4" x14ac:dyDescent="0.25">
      <c r="D1408" s="40"/>
    </row>
    <row r="1409" spans="4:4" x14ac:dyDescent="0.25">
      <c r="D1409" s="40"/>
    </row>
    <row r="1410" spans="4:4" x14ac:dyDescent="0.25">
      <c r="D1410" s="40"/>
    </row>
    <row r="1411" spans="4:4" x14ac:dyDescent="0.25">
      <c r="D1411" s="40"/>
    </row>
    <row r="1412" spans="4:4" x14ac:dyDescent="0.25">
      <c r="D1412" s="40"/>
    </row>
    <row r="1413" spans="4:4" x14ac:dyDescent="0.25">
      <c r="D1413" s="40"/>
    </row>
    <row r="1414" spans="4:4" x14ac:dyDescent="0.25">
      <c r="D1414" s="40"/>
    </row>
    <row r="1415" spans="4:4" x14ac:dyDescent="0.25">
      <c r="D1415" s="40"/>
    </row>
    <row r="1416" spans="4:4" x14ac:dyDescent="0.25">
      <c r="D1416" s="40"/>
    </row>
    <row r="1417" spans="4:4" x14ac:dyDescent="0.25">
      <c r="D1417" s="40"/>
    </row>
    <row r="1418" spans="4:4" x14ac:dyDescent="0.25">
      <c r="D1418" s="40"/>
    </row>
    <row r="1419" spans="4:4" x14ac:dyDescent="0.25">
      <c r="D1419" s="40"/>
    </row>
    <row r="1420" spans="4:4" x14ac:dyDescent="0.25">
      <c r="D1420" s="40"/>
    </row>
    <row r="1421" spans="4:4" x14ac:dyDescent="0.25">
      <c r="D1421" s="40"/>
    </row>
    <row r="1422" spans="4:4" x14ac:dyDescent="0.25">
      <c r="D1422" s="40"/>
    </row>
    <row r="1423" spans="4:4" x14ac:dyDescent="0.25">
      <c r="D1423" s="40"/>
    </row>
    <row r="1424" spans="4:4" x14ac:dyDescent="0.25">
      <c r="D1424" s="40"/>
    </row>
    <row r="1425" spans="4:4" x14ac:dyDescent="0.25">
      <c r="D1425" s="40"/>
    </row>
    <row r="1426" spans="4:4" x14ac:dyDescent="0.25">
      <c r="D1426" s="40"/>
    </row>
    <row r="1427" spans="4:4" x14ac:dyDescent="0.25">
      <c r="D1427" s="40"/>
    </row>
    <row r="1428" spans="4:4" x14ac:dyDescent="0.25">
      <c r="D1428" s="40"/>
    </row>
    <row r="1429" spans="4:4" x14ac:dyDescent="0.25">
      <c r="D1429" s="40"/>
    </row>
    <row r="1430" spans="4:4" x14ac:dyDescent="0.25">
      <c r="D1430" s="40"/>
    </row>
    <row r="1431" spans="4:4" x14ac:dyDescent="0.25">
      <c r="D1431" s="40"/>
    </row>
    <row r="1432" spans="4:4" x14ac:dyDescent="0.25">
      <c r="D1432" s="40"/>
    </row>
    <row r="1433" spans="4:4" x14ac:dyDescent="0.25">
      <c r="D1433" s="40"/>
    </row>
    <row r="1434" spans="4:4" x14ac:dyDescent="0.25">
      <c r="D1434" s="40"/>
    </row>
    <row r="1435" spans="4:4" x14ac:dyDescent="0.25">
      <c r="D1435" s="40"/>
    </row>
    <row r="1436" spans="4:4" x14ac:dyDescent="0.25">
      <c r="D1436" s="40"/>
    </row>
    <row r="1437" spans="4:4" x14ac:dyDescent="0.25">
      <c r="D1437" s="40"/>
    </row>
    <row r="1438" spans="4:4" x14ac:dyDescent="0.25">
      <c r="D1438" s="40"/>
    </row>
    <row r="1439" spans="4:4" x14ac:dyDescent="0.25">
      <c r="D1439" s="40"/>
    </row>
    <row r="1440" spans="4:4" x14ac:dyDescent="0.25">
      <c r="D1440" s="40"/>
    </row>
    <row r="1441" spans="4:4" x14ac:dyDescent="0.25">
      <c r="D1441" s="40"/>
    </row>
    <row r="1442" spans="4:4" x14ac:dyDescent="0.25">
      <c r="D1442" s="40"/>
    </row>
    <row r="1443" spans="4:4" x14ac:dyDescent="0.25">
      <c r="D1443" s="40"/>
    </row>
    <row r="1444" spans="4:4" x14ac:dyDescent="0.25">
      <c r="D1444" s="40"/>
    </row>
    <row r="1445" spans="4:4" x14ac:dyDescent="0.25">
      <c r="D1445" s="40"/>
    </row>
    <row r="1446" spans="4:4" x14ac:dyDescent="0.25">
      <c r="D1446" s="40"/>
    </row>
    <row r="1447" spans="4:4" x14ac:dyDescent="0.25">
      <c r="D1447" s="40"/>
    </row>
    <row r="1448" spans="4:4" x14ac:dyDescent="0.25">
      <c r="D1448" s="40"/>
    </row>
    <row r="1449" spans="4:4" x14ac:dyDescent="0.25">
      <c r="D1449" s="40"/>
    </row>
    <row r="1450" spans="4:4" x14ac:dyDescent="0.25">
      <c r="D1450" s="40"/>
    </row>
    <row r="1451" spans="4:4" x14ac:dyDescent="0.25">
      <c r="D1451" s="40"/>
    </row>
    <row r="1452" spans="4:4" x14ac:dyDescent="0.25">
      <c r="D1452" s="40"/>
    </row>
    <row r="1453" spans="4:4" x14ac:dyDescent="0.25">
      <c r="D1453" s="40"/>
    </row>
    <row r="1454" spans="4:4" x14ac:dyDescent="0.25">
      <c r="D1454" s="40"/>
    </row>
    <row r="1455" spans="4:4" x14ac:dyDescent="0.25">
      <c r="D1455" s="40"/>
    </row>
    <row r="1456" spans="4:4" x14ac:dyDescent="0.25">
      <c r="D1456" s="40"/>
    </row>
    <row r="1457" spans="4:4" x14ac:dyDescent="0.25">
      <c r="D1457" s="40"/>
    </row>
    <row r="1458" spans="4:4" x14ac:dyDescent="0.25">
      <c r="D1458" s="40"/>
    </row>
    <row r="1459" spans="4:4" x14ac:dyDescent="0.25">
      <c r="D1459" s="40"/>
    </row>
    <row r="1460" spans="4:4" x14ac:dyDescent="0.25">
      <c r="D1460" s="40"/>
    </row>
    <row r="1461" spans="4:4" x14ac:dyDescent="0.25">
      <c r="D1461" s="40"/>
    </row>
    <row r="1462" spans="4:4" x14ac:dyDescent="0.25">
      <c r="D1462" s="40"/>
    </row>
    <row r="1463" spans="4:4" x14ac:dyDescent="0.25">
      <c r="D1463" s="40"/>
    </row>
    <row r="1464" spans="4:4" x14ac:dyDescent="0.25">
      <c r="D1464" s="40"/>
    </row>
    <row r="1465" spans="4:4" x14ac:dyDescent="0.25">
      <c r="D1465" s="40"/>
    </row>
    <row r="1466" spans="4:4" x14ac:dyDescent="0.25">
      <c r="D1466" s="40"/>
    </row>
    <row r="1467" spans="4:4" x14ac:dyDescent="0.25">
      <c r="D1467" s="40"/>
    </row>
    <row r="1468" spans="4:4" x14ac:dyDescent="0.25">
      <c r="D1468" s="40"/>
    </row>
    <row r="1469" spans="4:4" x14ac:dyDescent="0.25">
      <c r="D1469" s="40"/>
    </row>
    <row r="1470" spans="4:4" x14ac:dyDescent="0.25">
      <c r="D1470" s="40"/>
    </row>
    <row r="1471" spans="4:4" x14ac:dyDescent="0.25">
      <c r="D1471" s="40"/>
    </row>
    <row r="1472" spans="4:4" x14ac:dyDescent="0.25">
      <c r="D1472" s="40"/>
    </row>
    <row r="1473" spans="4:4" x14ac:dyDescent="0.25">
      <c r="D1473" s="40"/>
    </row>
    <row r="1474" spans="4:4" x14ac:dyDescent="0.25">
      <c r="D1474" s="40"/>
    </row>
    <row r="1475" spans="4:4" x14ac:dyDescent="0.25">
      <c r="D1475" s="40"/>
    </row>
    <row r="1476" spans="4:4" x14ac:dyDescent="0.25">
      <c r="D1476" s="40"/>
    </row>
    <row r="1477" spans="4:4" x14ac:dyDescent="0.25">
      <c r="D1477" s="40"/>
    </row>
    <row r="1478" spans="4:4" x14ac:dyDescent="0.25">
      <c r="D1478" s="40"/>
    </row>
    <row r="1479" spans="4:4" x14ac:dyDescent="0.25">
      <c r="D1479" s="40"/>
    </row>
    <row r="1480" spans="4:4" x14ac:dyDescent="0.25">
      <c r="D1480" s="40"/>
    </row>
    <row r="1481" spans="4:4" x14ac:dyDescent="0.25">
      <c r="D1481" s="40"/>
    </row>
    <row r="1482" spans="4:4" x14ac:dyDescent="0.25">
      <c r="D1482" s="40"/>
    </row>
    <row r="1483" spans="4:4" x14ac:dyDescent="0.25">
      <c r="D1483" s="40"/>
    </row>
    <row r="1484" spans="4:4" x14ac:dyDescent="0.25">
      <c r="D1484" s="40"/>
    </row>
    <row r="1485" spans="4:4" x14ac:dyDescent="0.25">
      <c r="D1485" s="40"/>
    </row>
    <row r="1486" spans="4:4" x14ac:dyDescent="0.25">
      <c r="D1486" s="40"/>
    </row>
    <row r="1487" spans="4:4" x14ac:dyDescent="0.25">
      <c r="D1487" s="40"/>
    </row>
    <row r="1488" spans="4:4" x14ac:dyDescent="0.25">
      <c r="D1488" s="40"/>
    </row>
    <row r="1489" spans="4:4" x14ac:dyDescent="0.25">
      <c r="D1489" s="40"/>
    </row>
    <row r="1490" spans="4:4" x14ac:dyDescent="0.25">
      <c r="D1490" s="40"/>
    </row>
    <row r="1491" spans="4:4" x14ac:dyDescent="0.25">
      <c r="D1491" s="40"/>
    </row>
    <row r="1492" spans="4:4" x14ac:dyDescent="0.25">
      <c r="D1492" s="40"/>
    </row>
    <row r="1493" spans="4:4" x14ac:dyDescent="0.25">
      <c r="D1493" s="40"/>
    </row>
    <row r="1494" spans="4:4" x14ac:dyDescent="0.25">
      <c r="D1494" s="40"/>
    </row>
    <row r="1495" spans="4:4" x14ac:dyDescent="0.25">
      <c r="D1495" s="40"/>
    </row>
    <row r="1496" spans="4:4" x14ac:dyDescent="0.25">
      <c r="D1496" s="40"/>
    </row>
    <row r="1497" spans="4:4" x14ac:dyDescent="0.25">
      <c r="D1497" s="40"/>
    </row>
    <row r="1498" spans="4:4" x14ac:dyDescent="0.25">
      <c r="D1498" s="40"/>
    </row>
    <row r="1499" spans="4:4" x14ac:dyDescent="0.25">
      <c r="D1499" s="40"/>
    </row>
    <row r="1500" spans="4:4" x14ac:dyDescent="0.25">
      <c r="D1500" s="40"/>
    </row>
    <row r="1501" spans="4:4" x14ac:dyDescent="0.25">
      <c r="D1501" s="40"/>
    </row>
    <row r="1502" spans="4:4" x14ac:dyDescent="0.25">
      <c r="D1502" s="40"/>
    </row>
    <row r="1503" spans="4:4" x14ac:dyDescent="0.25">
      <c r="D1503" s="40"/>
    </row>
    <row r="1504" spans="4:4" x14ac:dyDescent="0.25">
      <c r="D1504" s="40"/>
    </row>
    <row r="1505" spans="4:4" x14ac:dyDescent="0.25">
      <c r="D1505" s="40"/>
    </row>
    <row r="1506" spans="4:4" x14ac:dyDescent="0.25">
      <c r="D1506" s="40"/>
    </row>
    <row r="1507" spans="4:4" x14ac:dyDescent="0.25">
      <c r="D1507" s="40"/>
    </row>
    <row r="1508" spans="4:4" x14ac:dyDescent="0.25">
      <c r="D1508" s="40"/>
    </row>
    <row r="1509" spans="4:4" x14ac:dyDescent="0.25">
      <c r="D1509" s="40"/>
    </row>
    <row r="1510" spans="4:4" x14ac:dyDescent="0.25">
      <c r="D1510" s="40"/>
    </row>
    <row r="1511" spans="4:4" x14ac:dyDescent="0.25">
      <c r="D1511" s="40"/>
    </row>
    <row r="1512" spans="4:4" x14ac:dyDescent="0.25">
      <c r="D1512" s="40"/>
    </row>
    <row r="1513" spans="4:4" x14ac:dyDescent="0.25">
      <c r="D1513" s="40"/>
    </row>
    <row r="1514" spans="4:4" x14ac:dyDescent="0.25">
      <c r="D1514" s="40"/>
    </row>
    <row r="1515" spans="4:4" x14ac:dyDescent="0.25">
      <c r="D1515" s="40"/>
    </row>
    <row r="1516" spans="4:4" x14ac:dyDescent="0.25">
      <c r="D1516" s="40"/>
    </row>
    <row r="1517" spans="4:4" x14ac:dyDescent="0.25">
      <c r="D1517" s="40"/>
    </row>
    <row r="1518" spans="4:4" x14ac:dyDescent="0.25">
      <c r="D1518" s="40"/>
    </row>
    <row r="1519" spans="4:4" x14ac:dyDescent="0.25">
      <c r="D1519" s="40"/>
    </row>
    <row r="1520" spans="4:4" x14ac:dyDescent="0.25">
      <c r="D1520" s="40"/>
    </row>
    <row r="1521" spans="4:4" x14ac:dyDescent="0.25">
      <c r="D1521" s="40"/>
    </row>
    <row r="1522" spans="4:4" x14ac:dyDescent="0.25">
      <c r="D1522" s="40"/>
    </row>
    <row r="1523" spans="4:4" x14ac:dyDescent="0.25">
      <c r="D1523" s="40"/>
    </row>
    <row r="1524" spans="4:4" x14ac:dyDescent="0.25">
      <c r="D1524" s="40"/>
    </row>
    <row r="1525" spans="4:4" x14ac:dyDescent="0.25">
      <c r="D1525" s="40"/>
    </row>
    <row r="1526" spans="4:4" x14ac:dyDescent="0.25">
      <c r="D1526" s="40"/>
    </row>
    <row r="1527" spans="4:4" x14ac:dyDescent="0.25">
      <c r="D1527" s="40"/>
    </row>
    <row r="1528" spans="4:4" x14ac:dyDescent="0.25">
      <c r="D1528" s="40"/>
    </row>
    <row r="1529" spans="4:4" x14ac:dyDescent="0.25">
      <c r="D1529" s="40"/>
    </row>
    <row r="1530" spans="4:4" x14ac:dyDescent="0.25">
      <c r="D1530" s="40"/>
    </row>
    <row r="1531" spans="4:4" x14ac:dyDescent="0.25">
      <c r="D1531" s="40"/>
    </row>
    <row r="1532" spans="4:4" x14ac:dyDescent="0.25">
      <c r="D1532" s="40"/>
    </row>
    <row r="1533" spans="4:4" x14ac:dyDescent="0.25">
      <c r="D1533" s="40"/>
    </row>
    <row r="1534" spans="4:4" x14ac:dyDescent="0.25">
      <c r="D1534" s="40"/>
    </row>
    <row r="1535" spans="4:4" x14ac:dyDescent="0.25">
      <c r="D1535" s="40"/>
    </row>
    <row r="1536" spans="4:4" x14ac:dyDescent="0.25">
      <c r="D1536" s="40"/>
    </row>
    <row r="1537" spans="4:4" x14ac:dyDescent="0.25">
      <c r="D1537" s="40"/>
    </row>
    <row r="1538" spans="4:4" x14ac:dyDescent="0.25">
      <c r="D1538" s="40"/>
    </row>
    <row r="1539" spans="4:4" x14ac:dyDescent="0.25">
      <c r="D1539" s="40"/>
    </row>
    <row r="1540" spans="4:4" x14ac:dyDescent="0.25">
      <c r="D1540" s="40"/>
    </row>
    <row r="1541" spans="4:4" x14ac:dyDescent="0.25">
      <c r="D1541" s="40"/>
    </row>
    <row r="1542" spans="4:4" x14ac:dyDescent="0.25">
      <c r="D1542" s="40"/>
    </row>
    <row r="1543" spans="4:4" x14ac:dyDescent="0.25">
      <c r="D1543" s="40"/>
    </row>
    <row r="1544" spans="4:4" x14ac:dyDescent="0.25">
      <c r="D1544" s="40"/>
    </row>
    <row r="1545" spans="4:4" x14ac:dyDescent="0.25">
      <c r="D1545" s="40"/>
    </row>
    <row r="1546" spans="4:4" x14ac:dyDescent="0.25">
      <c r="D1546" s="40"/>
    </row>
    <row r="1547" spans="4:4" x14ac:dyDescent="0.25">
      <c r="D1547" s="40"/>
    </row>
    <row r="1548" spans="4:4" x14ac:dyDescent="0.25">
      <c r="D1548" s="40"/>
    </row>
    <row r="1549" spans="4:4" x14ac:dyDescent="0.25">
      <c r="D1549" s="40"/>
    </row>
    <row r="1550" spans="4:4" x14ac:dyDescent="0.25">
      <c r="D1550" s="40"/>
    </row>
    <row r="1551" spans="4:4" x14ac:dyDescent="0.25">
      <c r="D1551" s="40"/>
    </row>
    <row r="1552" spans="4:4" x14ac:dyDescent="0.25">
      <c r="D1552" s="40"/>
    </row>
    <row r="1553" spans="4:4" x14ac:dyDescent="0.25">
      <c r="D1553" s="40"/>
    </row>
    <row r="1554" spans="4:4" x14ac:dyDescent="0.25">
      <c r="D1554" s="40"/>
    </row>
    <row r="1555" spans="4:4" x14ac:dyDescent="0.25">
      <c r="D1555" s="40"/>
    </row>
    <row r="1556" spans="4:4" x14ac:dyDescent="0.25">
      <c r="D1556" s="40"/>
    </row>
    <row r="1557" spans="4:4" x14ac:dyDescent="0.25">
      <c r="D1557" s="40"/>
    </row>
    <row r="1558" spans="4:4" x14ac:dyDescent="0.25">
      <c r="D1558" s="40"/>
    </row>
    <row r="1559" spans="4:4" x14ac:dyDescent="0.25">
      <c r="D1559" s="40"/>
    </row>
    <row r="1560" spans="4:4" x14ac:dyDescent="0.25">
      <c r="D1560" s="40"/>
    </row>
    <row r="1561" spans="4:4" x14ac:dyDescent="0.25">
      <c r="D1561" s="40"/>
    </row>
    <row r="1562" spans="4:4" x14ac:dyDescent="0.25">
      <c r="D1562" s="40"/>
    </row>
    <row r="1563" spans="4:4" x14ac:dyDescent="0.25">
      <c r="D1563" s="40"/>
    </row>
    <row r="1564" spans="4:4" x14ac:dyDescent="0.25">
      <c r="D1564" s="40"/>
    </row>
    <row r="1565" spans="4:4" x14ac:dyDescent="0.25">
      <c r="D1565" s="40"/>
    </row>
    <row r="1566" spans="4:4" x14ac:dyDescent="0.25">
      <c r="D1566" s="40"/>
    </row>
    <row r="1567" spans="4:4" x14ac:dyDescent="0.25">
      <c r="D1567" s="40"/>
    </row>
    <row r="1568" spans="4:4" x14ac:dyDescent="0.25">
      <c r="D1568" s="40"/>
    </row>
    <row r="1569" spans="4:4" x14ac:dyDescent="0.25">
      <c r="D1569" s="40"/>
    </row>
    <row r="1570" spans="4:4" x14ac:dyDescent="0.25">
      <c r="D1570" s="40"/>
    </row>
    <row r="1571" spans="4:4" x14ac:dyDescent="0.25">
      <c r="D1571" s="40"/>
    </row>
    <row r="1572" spans="4:4" x14ac:dyDescent="0.25">
      <c r="D1572" s="40"/>
    </row>
    <row r="1573" spans="4:4" x14ac:dyDescent="0.25">
      <c r="D1573" s="40"/>
    </row>
    <row r="1574" spans="4:4" x14ac:dyDescent="0.25">
      <c r="D1574" s="40"/>
    </row>
    <row r="1575" spans="4:4" x14ac:dyDescent="0.25">
      <c r="D1575" s="40"/>
    </row>
    <row r="1576" spans="4:4" x14ac:dyDescent="0.25">
      <c r="D1576" s="40"/>
    </row>
    <row r="1577" spans="4:4" x14ac:dyDescent="0.25">
      <c r="D1577" s="40"/>
    </row>
    <row r="1578" spans="4:4" x14ac:dyDescent="0.25">
      <c r="D1578" s="40"/>
    </row>
    <row r="1579" spans="4:4" x14ac:dyDescent="0.25">
      <c r="D1579" s="40"/>
    </row>
    <row r="1580" spans="4:4" x14ac:dyDescent="0.25">
      <c r="D1580" s="40"/>
    </row>
    <row r="1581" spans="4:4" x14ac:dyDescent="0.25">
      <c r="D1581" s="40"/>
    </row>
    <row r="1582" spans="4:4" x14ac:dyDescent="0.25">
      <c r="D1582" s="40"/>
    </row>
    <row r="1583" spans="4:4" x14ac:dyDescent="0.25">
      <c r="D1583" s="40"/>
    </row>
    <row r="1584" spans="4:4" x14ac:dyDescent="0.25">
      <c r="D1584" s="40"/>
    </row>
    <row r="1585" spans="4:4" x14ac:dyDescent="0.25">
      <c r="D1585" s="40"/>
    </row>
    <row r="1586" spans="4:4" x14ac:dyDescent="0.25">
      <c r="D1586" s="40"/>
    </row>
    <row r="1587" spans="4:4" x14ac:dyDescent="0.25">
      <c r="D1587" s="40"/>
    </row>
    <row r="1588" spans="4:4" x14ac:dyDescent="0.25">
      <c r="D1588" s="40"/>
    </row>
    <row r="1589" spans="4:4" x14ac:dyDescent="0.25">
      <c r="D1589" s="40"/>
    </row>
    <row r="1590" spans="4:4" x14ac:dyDescent="0.25">
      <c r="D1590" s="40"/>
    </row>
    <row r="1591" spans="4:4" x14ac:dyDescent="0.25">
      <c r="D1591" s="40"/>
    </row>
    <row r="1592" spans="4:4" x14ac:dyDescent="0.25">
      <c r="D1592" s="40"/>
    </row>
    <row r="1593" spans="4:4" x14ac:dyDescent="0.25">
      <c r="D1593" s="40"/>
    </row>
    <row r="1594" spans="4:4" x14ac:dyDescent="0.25">
      <c r="D1594" s="40"/>
    </row>
    <row r="1595" spans="4:4" x14ac:dyDescent="0.25">
      <c r="D1595" s="40"/>
    </row>
    <row r="1596" spans="4:4" x14ac:dyDescent="0.25">
      <c r="D1596" s="40"/>
    </row>
    <row r="1597" spans="4:4" x14ac:dyDescent="0.25">
      <c r="D1597" s="40"/>
    </row>
    <row r="1598" spans="4:4" x14ac:dyDescent="0.25">
      <c r="D1598" s="40"/>
    </row>
    <row r="1599" spans="4:4" x14ac:dyDescent="0.25">
      <c r="D1599" s="40"/>
    </row>
    <row r="1600" spans="4:4" x14ac:dyDescent="0.25">
      <c r="D1600" s="40"/>
    </row>
    <row r="1601" spans="4:4" x14ac:dyDescent="0.25">
      <c r="D1601" s="40"/>
    </row>
    <row r="1602" spans="4:4" x14ac:dyDescent="0.25">
      <c r="D1602" s="40"/>
    </row>
    <row r="1603" spans="4:4" x14ac:dyDescent="0.25">
      <c r="D1603" s="40"/>
    </row>
    <row r="1604" spans="4:4" x14ac:dyDescent="0.25">
      <c r="D1604" s="40"/>
    </row>
    <row r="1605" spans="4:4" x14ac:dyDescent="0.25">
      <c r="D1605" s="40"/>
    </row>
    <row r="1606" spans="4:4" x14ac:dyDescent="0.25">
      <c r="D1606" s="40"/>
    </row>
    <row r="1607" spans="4:4" x14ac:dyDescent="0.25">
      <c r="D1607" s="40"/>
    </row>
    <row r="1608" spans="4:4" x14ac:dyDescent="0.25">
      <c r="D1608" s="40"/>
    </row>
    <row r="1609" spans="4:4" x14ac:dyDescent="0.25">
      <c r="D1609" s="40"/>
    </row>
    <row r="1610" spans="4:4" x14ac:dyDescent="0.25">
      <c r="D1610" s="40"/>
    </row>
    <row r="1611" spans="4:4" x14ac:dyDescent="0.25">
      <c r="D1611" s="40"/>
    </row>
    <row r="1612" spans="4:4" x14ac:dyDescent="0.25">
      <c r="D1612" s="40"/>
    </row>
    <row r="1613" spans="4:4" x14ac:dyDescent="0.25">
      <c r="D1613" s="40"/>
    </row>
    <row r="1614" spans="4:4" x14ac:dyDescent="0.25">
      <c r="D1614" s="40"/>
    </row>
    <row r="1615" spans="4:4" x14ac:dyDescent="0.25">
      <c r="D1615" s="40"/>
    </row>
    <row r="1616" spans="4:4" x14ac:dyDescent="0.25">
      <c r="D1616" s="40"/>
    </row>
    <row r="1617" spans="4:4" x14ac:dyDescent="0.25">
      <c r="D1617" s="40"/>
    </row>
    <row r="1618" spans="4:4" x14ac:dyDescent="0.25">
      <c r="D1618" s="40"/>
    </row>
    <row r="1619" spans="4:4" x14ac:dyDescent="0.25">
      <c r="D1619" s="40"/>
    </row>
    <row r="1620" spans="4:4" x14ac:dyDescent="0.25">
      <c r="D1620" s="40"/>
    </row>
    <row r="1621" spans="4:4" x14ac:dyDescent="0.25">
      <c r="D1621" s="40"/>
    </row>
    <row r="1622" spans="4:4" x14ac:dyDescent="0.25">
      <c r="D1622" s="40"/>
    </row>
    <row r="1623" spans="4:4" x14ac:dyDescent="0.25">
      <c r="D1623" s="40"/>
    </row>
    <row r="1624" spans="4:4" x14ac:dyDescent="0.25">
      <c r="D1624" s="40"/>
    </row>
    <row r="1625" spans="4:4" x14ac:dyDescent="0.25">
      <c r="D1625" s="40"/>
    </row>
    <row r="1626" spans="4:4" x14ac:dyDescent="0.25">
      <c r="D1626" s="40"/>
    </row>
    <row r="1627" spans="4:4" x14ac:dyDescent="0.25">
      <c r="D1627" s="40"/>
    </row>
    <row r="1628" spans="4:4" x14ac:dyDescent="0.25">
      <c r="D1628" s="40"/>
    </row>
    <row r="1629" spans="4:4" x14ac:dyDescent="0.25">
      <c r="D1629" s="40"/>
    </row>
    <row r="1630" spans="4:4" x14ac:dyDescent="0.25">
      <c r="D1630" s="40"/>
    </row>
    <row r="1631" spans="4:4" x14ac:dyDescent="0.25">
      <c r="D1631" s="40"/>
    </row>
    <row r="1632" spans="4:4" x14ac:dyDescent="0.25">
      <c r="D1632" s="40"/>
    </row>
    <row r="1633" spans="4:4" x14ac:dyDescent="0.25">
      <c r="D1633" s="40"/>
    </row>
    <row r="1634" spans="4:4" x14ac:dyDescent="0.25">
      <c r="D1634" s="40"/>
    </row>
    <row r="1635" spans="4:4" x14ac:dyDescent="0.25">
      <c r="D1635" s="40"/>
    </row>
    <row r="1636" spans="4:4" x14ac:dyDescent="0.25">
      <c r="D1636" s="40"/>
    </row>
    <row r="1637" spans="4:4" x14ac:dyDescent="0.25">
      <c r="D1637" s="40"/>
    </row>
    <row r="1638" spans="4:4" x14ac:dyDescent="0.25">
      <c r="D1638" s="40"/>
    </row>
    <row r="1639" spans="4:4" x14ac:dyDescent="0.25">
      <c r="D1639" s="40"/>
    </row>
    <row r="1640" spans="4:4" x14ac:dyDescent="0.25">
      <c r="D1640" s="40"/>
    </row>
    <row r="1641" spans="4:4" x14ac:dyDescent="0.25">
      <c r="D1641" s="40"/>
    </row>
    <row r="1642" spans="4:4" x14ac:dyDescent="0.25">
      <c r="D1642" s="40"/>
    </row>
    <row r="1643" spans="4:4" x14ac:dyDescent="0.25">
      <c r="D1643" s="40"/>
    </row>
    <row r="1644" spans="4:4" x14ac:dyDescent="0.25">
      <c r="D1644" s="40"/>
    </row>
    <row r="1645" spans="4:4" x14ac:dyDescent="0.25">
      <c r="D1645" s="40"/>
    </row>
    <row r="1646" spans="4:4" x14ac:dyDescent="0.25">
      <c r="D1646" s="40"/>
    </row>
    <row r="1647" spans="4:4" x14ac:dyDescent="0.25">
      <c r="D1647" s="40"/>
    </row>
    <row r="1648" spans="4:4" x14ac:dyDescent="0.25">
      <c r="D1648" s="40"/>
    </row>
    <row r="1649" spans="4:4" x14ac:dyDescent="0.25">
      <c r="D1649" s="40"/>
    </row>
    <row r="1650" spans="4:4" x14ac:dyDescent="0.25">
      <c r="D1650" s="40"/>
    </row>
    <row r="1651" spans="4:4" x14ac:dyDescent="0.25">
      <c r="D1651" s="40"/>
    </row>
    <row r="1652" spans="4:4" x14ac:dyDescent="0.25">
      <c r="D1652" s="40"/>
    </row>
    <row r="1653" spans="4:4" x14ac:dyDescent="0.25">
      <c r="D1653" s="40"/>
    </row>
    <row r="1654" spans="4:4" x14ac:dyDescent="0.25">
      <c r="D1654" s="40"/>
    </row>
    <row r="1655" spans="4:4" x14ac:dyDescent="0.25">
      <c r="D1655" s="40"/>
    </row>
    <row r="1656" spans="4:4" x14ac:dyDescent="0.25">
      <c r="D1656" s="40"/>
    </row>
    <row r="1657" spans="4:4" x14ac:dyDescent="0.25">
      <c r="D1657" s="40"/>
    </row>
    <row r="1658" spans="4:4" x14ac:dyDescent="0.25">
      <c r="D1658" s="40"/>
    </row>
    <row r="1659" spans="4:4" x14ac:dyDescent="0.25">
      <c r="D1659" s="40"/>
    </row>
    <row r="1660" spans="4:4" x14ac:dyDescent="0.25">
      <c r="D1660" s="40"/>
    </row>
    <row r="1661" spans="4:4" x14ac:dyDescent="0.25">
      <c r="D1661" s="40"/>
    </row>
    <row r="1662" spans="4:4" x14ac:dyDescent="0.25">
      <c r="D1662" s="40"/>
    </row>
    <row r="1663" spans="4:4" x14ac:dyDescent="0.25">
      <c r="D1663" s="40"/>
    </row>
    <row r="1664" spans="4:4" x14ac:dyDescent="0.25">
      <c r="D1664" s="40"/>
    </row>
    <row r="1665" spans="4:4" x14ac:dyDescent="0.25">
      <c r="D1665" s="40"/>
    </row>
    <row r="1666" spans="4:4" x14ac:dyDescent="0.25">
      <c r="D1666" s="40"/>
    </row>
    <row r="1667" spans="4:4" x14ac:dyDescent="0.25">
      <c r="D1667" s="40"/>
    </row>
    <row r="1668" spans="4:4" x14ac:dyDescent="0.25">
      <c r="D1668" s="40"/>
    </row>
    <row r="1669" spans="4:4" x14ac:dyDescent="0.25">
      <c r="D1669" s="40"/>
    </row>
    <row r="1670" spans="4:4" x14ac:dyDescent="0.25">
      <c r="D1670" s="40"/>
    </row>
    <row r="1671" spans="4:4" x14ac:dyDescent="0.25">
      <c r="D1671" s="40"/>
    </row>
    <row r="1672" spans="4:4" x14ac:dyDescent="0.25">
      <c r="D1672" s="40"/>
    </row>
    <row r="1673" spans="4:4" x14ac:dyDescent="0.25">
      <c r="D1673" s="40"/>
    </row>
    <row r="1674" spans="4:4" x14ac:dyDescent="0.25">
      <c r="D1674" s="40"/>
    </row>
    <row r="1675" spans="4:4" x14ac:dyDescent="0.25">
      <c r="D1675" s="40"/>
    </row>
    <row r="1676" spans="4:4" x14ac:dyDescent="0.25">
      <c r="D1676" s="40"/>
    </row>
    <row r="1677" spans="4:4" x14ac:dyDescent="0.25">
      <c r="D1677" s="40"/>
    </row>
    <row r="1678" spans="4:4" x14ac:dyDescent="0.25">
      <c r="D1678" s="40"/>
    </row>
    <row r="1679" spans="4:4" x14ac:dyDescent="0.25">
      <c r="D1679" s="40"/>
    </row>
    <row r="1680" spans="4:4" x14ac:dyDescent="0.25">
      <c r="D1680" s="40"/>
    </row>
    <row r="1681" spans="4:4" x14ac:dyDescent="0.25">
      <c r="D1681" s="40"/>
    </row>
    <row r="1682" spans="4:4" x14ac:dyDescent="0.25">
      <c r="D1682" s="40"/>
    </row>
    <row r="1683" spans="4:4" x14ac:dyDescent="0.25">
      <c r="D1683" s="40"/>
    </row>
    <row r="1684" spans="4:4" x14ac:dyDescent="0.25">
      <c r="D1684" s="40"/>
    </row>
    <row r="1685" spans="4:4" x14ac:dyDescent="0.25">
      <c r="D1685" s="40"/>
    </row>
    <row r="1686" spans="4:4" x14ac:dyDescent="0.25">
      <c r="D1686" s="40"/>
    </row>
    <row r="1687" spans="4:4" x14ac:dyDescent="0.25">
      <c r="D1687" s="40"/>
    </row>
    <row r="1688" spans="4:4" x14ac:dyDescent="0.25">
      <c r="D1688" s="40"/>
    </row>
    <row r="1689" spans="4:4" x14ac:dyDescent="0.25">
      <c r="D1689" s="40"/>
    </row>
    <row r="1690" spans="4:4" x14ac:dyDescent="0.25">
      <c r="D1690" s="40"/>
    </row>
    <row r="1691" spans="4:4" x14ac:dyDescent="0.25">
      <c r="D1691" s="40"/>
    </row>
    <row r="1692" spans="4:4" x14ac:dyDescent="0.25">
      <c r="D1692" s="40"/>
    </row>
    <row r="1693" spans="4:4" x14ac:dyDescent="0.25">
      <c r="D1693" s="40"/>
    </row>
    <row r="1694" spans="4:4" x14ac:dyDescent="0.25">
      <c r="D1694" s="40"/>
    </row>
    <row r="1695" spans="4:4" x14ac:dyDescent="0.25">
      <c r="D1695" s="40"/>
    </row>
    <row r="1696" spans="4:4" x14ac:dyDescent="0.25">
      <c r="D1696" s="40"/>
    </row>
    <row r="1697" spans="4:4" x14ac:dyDescent="0.25">
      <c r="D1697" s="40"/>
    </row>
    <row r="1698" spans="4:4" x14ac:dyDescent="0.25">
      <c r="D1698" s="40"/>
    </row>
    <row r="1699" spans="4:4" x14ac:dyDescent="0.25">
      <c r="D1699" s="40"/>
    </row>
    <row r="1700" spans="4:4" x14ac:dyDescent="0.25">
      <c r="D1700" s="40"/>
    </row>
    <row r="1701" spans="4:4" x14ac:dyDescent="0.25">
      <c r="D1701" s="40"/>
    </row>
    <row r="1702" spans="4:4" x14ac:dyDescent="0.25">
      <c r="D1702" s="40"/>
    </row>
    <row r="1703" spans="4:4" x14ac:dyDescent="0.25">
      <c r="D1703" s="40"/>
    </row>
    <row r="1704" spans="4:4" x14ac:dyDescent="0.25">
      <c r="D1704" s="40"/>
    </row>
    <row r="1705" spans="4:4" x14ac:dyDescent="0.25">
      <c r="D1705" s="40"/>
    </row>
    <row r="1706" spans="4:4" x14ac:dyDescent="0.25">
      <c r="D1706" s="40"/>
    </row>
    <row r="1707" spans="4:4" x14ac:dyDescent="0.25">
      <c r="D1707" s="40"/>
    </row>
    <row r="1708" spans="4:4" x14ac:dyDescent="0.25">
      <c r="D1708" s="40"/>
    </row>
    <row r="1709" spans="4:4" x14ac:dyDescent="0.25">
      <c r="D1709" s="40"/>
    </row>
    <row r="1710" spans="4:4" x14ac:dyDescent="0.25">
      <c r="D1710" s="40"/>
    </row>
    <row r="1711" spans="4:4" x14ac:dyDescent="0.25">
      <c r="D1711" s="40"/>
    </row>
    <row r="1712" spans="4:4" x14ac:dyDescent="0.25">
      <c r="D1712" s="40"/>
    </row>
    <row r="1713" spans="4:4" x14ac:dyDescent="0.25">
      <c r="D1713" s="40"/>
    </row>
    <row r="1714" spans="4:4" x14ac:dyDescent="0.25">
      <c r="D1714" s="40"/>
    </row>
    <row r="1715" spans="4:4" x14ac:dyDescent="0.25">
      <c r="D1715" s="40"/>
    </row>
    <row r="1716" spans="4:4" x14ac:dyDescent="0.25">
      <c r="D1716" s="40"/>
    </row>
    <row r="1717" spans="4:4" x14ac:dyDescent="0.25">
      <c r="D1717" s="40"/>
    </row>
    <row r="1718" spans="4:4" x14ac:dyDescent="0.25">
      <c r="D1718" s="40"/>
    </row>
    <row r="1719" spans="4:4" x14ac:dyDescent="0.25">
      <c r="D1719" s="40"/>
    </row>
    <row r="1720" spans="4:4" x14ac:dyDescent="0.25">
      <c r="D1720" s="40"/>
    </row>
    <row r="1721" spans="4:4" x14ac:dyDescent="0.25">
      <c r="D1721" s="40"/>
    </row>
    <row r="1722" spans="4:4" x14ac:dyDescent="0.25">
      <c r="D1722" s="40"/>
    </row>
    <row r="1723" spans="4:4" x14ac:dyDescent="0.25">
      <c r="D1723" s="40"/>
    </row>
    <row r="1724" spans="4:4" x14ac:dyDescent="0.25">
      <c r="D1724" s="40"/>
    </row>
    <row r="1725" spans="4:4" x14ac:dyDescent="0.25">
      <c r="D1725" s="40"/>
    </row>
    <row r="1726" spans="4:4" x14ac:dyDescent="0.25">
      <c r="D1726" s="40"/>
    </row>
    <row r="1727" spans="4:4" x14ac:dyDescent="0.25">
      <c r="D1727" s="40"/>
    </row>
    <row r="1728" spans="4:4" x14ac:dyDescent="0.25">
      <c r="D1728" s="40"/>
    </row>
    <row r="1729" spans="4:4" x14ac:dyDescent="0.25">
      <c r="D1729" s="40"/>
    </row>
    <row r="1730" spans="4:4" x14ac:dyDescent="0.25">
      <c r="D1730" s="40"/>
    </row>
    <row r="1731" spans="4:4" x14ac:dyDescent="0.25">
      <c r="D1731" s="40"/>
    </row>
    <row r="1732" spans="4:4" x14ac:dyDescent="0.25">
      <c r="D1732" s="40"/>
    </row>
    <row r="1733" spans="4:4" x14ac:dyDescent="0.25">
      <c r="D1733" s="40"/>
    </row>
    <row r="1734" spans="4:4" x14ac:dyDescent="0.25">
      <c r="D1734" s="40"/>
    </row>
    <row r="1735" spans="4:4" x14ac:dyDescent="0.25">
      <c r="D1735" s="40"/>
    </row>
    <row r="1736" spans="4:4" x14ac:dyDescent="0.25">
      <c r="D1736" s="40"/>
    </row>
    <row r="1737" spans="4:4" x14ac:dyDescent="0.25">
      <c r="D1737" s="40"/>
    </row>
    <row r="1738" spans="4:4" x14ac:dyDescent="0.25">
      <c r="D1738" s="40"/>
    </row>
    <row r="1739" spans="4:4" x14ac:dyDescent="0.25">
      <c r="D1739" s="40"/>
    </row>
    <row r="1740" spans="4:4" x14ac:dyDescent="0.25">
      <c r="D1740" s="40"/>
    </row>
    <row r="1741" spans="4:4" x14ac:dyDescent="0.25">
      <c r="D1741" s="40"/>
    </row>
    <row r="1742" spans="4:4" x14ac:dyDescent="0.25">
      <c r="D1742" s="40"/>
    </row>
    <row r="1743" spans="4:4" x14ac:dyDescent="0.25">
      <c r="D1743" s="40"/>
    </row>
    <row r="1744" spans="4:4" x14ac:dyDescent="0.25">
      <c r="D1744" s="40"/>
    </row>
    <row r="1745" spans="4:4" x14ac:dyDescent="0.25">
      <c r="D1745" s="40"/>
    </row>
    <row r="1746" spans="4:4" x14ac:dyDescent="0.25">
      <c r="D1746" s="40"/>
    </row>
    <row r="1747" spans="4:4" x14ac:dyDescent="0.25">
      <c r="D1747" s="40"/>
    </row>
    <row r="1748" spans="4:4" x14ac:dyDescent="0.25">
      <c r="D1748" s="40"/>
    </row>
    <row r="1749" spans="4:4" x14ac:dyDescent="0.25">
      <c r="D1749" s="40"/>
    </row>
    <row r="1750" spans="4:4" x14ac:dyDescent="0.25">
      <c r="D1750" s="40"/>
    </row>
    <row r="1751" spans="4:4" x14ac:dyDescent="0.25">
      <c r="D1751" s="40"/>
    </row>
    <row r="1752" spans="4:4" x14ac:dyDescent="0.25">
      <c r="D1752" s="40"/>
    </row>
    <row r="1753" spans="4:4" x14ac:dyDescent="0.25">
      <c r="D1753" s="40"/>
    </row>
    <row r="1754" spans="4:4" x14ac:dyDescent="0.25">
      <c r="D1754" s="40"/>
    </row>
    <row r="1755" spans="4:4" x14ac:dyDescent="0.25">
      <c r="D1755" s="40"/>
    </row>
    <row r="1756" spans="4:4" x14ac:dyDescent="0.25">
      <c r="D1756" s="40"/>
    </row>
    <row r="1757" spans="4:4" x14ac:dyDescent="0.25">
      <c r="D1757" s="40"/>
    </row>
    <row r="1758" spans="4:4" x14ac:dyDescent="0.25">
      <c r="D1758" s="40"/>
    </row>
    <row r="1759" spans="4:4" x14ac:dyDescent="0.25">
      <c r="D1759" s="40"/>
    </row>
    <row r="1760" spans="4:4" x14ac:dyDescent="0.25">
      <c r="D1760" s="40"/>
    </row>
    <row r="1761" spans="4:4" x14ac:dyDescent="0.25">
      <c r="D1761" s="40"/>
    </row>
    <row r="1762" spans="4:4" x14ac:dyDescent="0.25">
      <c r="D1762" s="40"/>
    </row>
    <row r="1763" spans="4:4" x14ac:dyDescent="0.25">
      <c r="D1763" s="40"/>
    </row>
    <row r="1764" spans="4:4" x14ac:dyDescent="0.25">
      <c r="D1764" s="40"/>
    </row>
    <row r="1765" spans="4:4" x14ac:dyDescent="0.25">
      <c r="D1765" s="40"/>
    </row>
    <row r="1766" spans="4:4" x14ac:dyDescent="0.25">
      <c r="D1766" s="40"/>
    </row>
    <row r="1767" spans="4:4" x14ac:dyDescent="0.25">
      <c r="D1767" s="40"/>
    </row>
    <row r="1768" spans="4:4" x14ac:dyDescent="0.25">
      <c r="D1768" s="40"/>
    </row>
    <row r="1769" spans="4:4" x14ac:dyDescent="0.25">
      <c r="D1769" s="40"/>
    </row>
    <row r="1770" spans="4:4" x14ac:dyDescent="0.25">
      <c r="D1770" s="40"/>
    </row>
    <row r="1771" spans="4:4" x14ac:dyDescent="0.25">
      <c r="D1771" s="40"/>
    </row>
    <row r="1772" spans="4:4" x14ac:dyDescent="0.25">
      <c r="D1772" s="40"/>
    </row>
    <row r="1773" spans="4:4" x14ac:dyDescent="0.25">
      <c r="D1773" s="40"/>
    </row>
    <row r="1774" spans="4:4" x14ac:dyDescent="0.25">
      <c r="D1774" s="40"/>
    </row>
    <row r="1775" spans="4:4" x14ac:dyDescent="0.25">
      <c r="D1775" s="40"/>
    </row>
    <row r="1776" spans="4:4" x14ac:dyDescent="0.25">
      <c r="D1776" s="40"/>
    </row>
    <row r="1777" spans="4:4" x14ac:dyDescent="0.25">
      <c r="D1777" s="40"/>
    </row>
    <row r="1778" spans="4:4" x14ac:dyDescent="0.25">
      <c r="D1778" s="40"/>
    </row>
    <row r="1779" spans="4:4" x14ac:dyDescent="0.25">
      <c r="D1779" s="40"/>
    </row>
    <row r="1780" spans="4:4" x14ac:dyDescent="0.25">
      <c r="D1780" s="40"/>
    </row>
    <row r="1781" spans="4:4" x14ac:dyDescent="0.25">
      <c r="D1781" s="40"/>
    </row>
    <row r="1782" spans="4:4" x14ac:dyDescent="0.25">
      <c r="D1782" s="40"/>
    </row>
    <row r="1783" spans="4:4" x14ac:dyDescent="0.25">
      <c r="D1783" s="40"/>
    </row>
    <row r="1784" spans="4:4" x14ac:dyDescent="0.25">
      <c r="D1784" s="40"/>
    </row>
    <row r="1785" spans="4:4" x14ac:dyDescent="0.25">
      <c r="D1785" s="40"/>
    </row>
    <row r="1786" spans="4:4" x14ac:dyDescent="0.25">
      <c r="D1786" s="40"/>
    </row>
    <row r="1787" spans="4:4" x14ac:dyDescent="0.25">
      <c r="D1787" s="40"/>
    </row>
    <row r="1788" spans="4:4" x14ac:dyDescent="0.25">
      <c r="D1788" s="40"/>
    </row>
    <row r="1789" spans="4:4" x14ac:dyDescent="0.25">
      <c r="D1789" s="40"/>
    </row>
    <row r="1790" spans="4:4" x14ac:dyDescent="0.25">
      <c r="D1790" s="40"/>
    </row>
    <row r="1791" spans="4:4" x14ac:dyDescent="0.25">
      <c r="D1791" s="40"/>
    </row>
    <row r="1792" spans="4:4" x14ac:dyDescent="0.25">
      <c r="D1792" s="40"/>
    </row>
    <row r="1793" spans="4:4" x14ac:dyDescent="0.25">
      <c r="D1793" s="40"/>
    </row>
    <row r="1794" spans="4:4" x14ac:dyDescent="0.25">
      <c r="D1794" s="40"/>
    </row>
    <row r="1795" spans="4:4" x14ac:dyDescent="0.25">
      <c r="D1795" s="40"/>
    </row>
    <row r="1796" spans="4:4" x14ac:dyDescent="0.25">
      <c r="D1796" s="40"/>
    </row>
    <row r="1797" spans="4:4" x14ac:dyDescent="0.25">
      <c r="D1797" s="40"/>
    </row>
    <row r="1798" spans="4:4" x14ac:dyDescent="0.25">
      <c r="D1798" s="40"/>
    </row>
    <row r="1799" spans="4:4" x14ac:dyDescent="0.25">
      <c r="D1799" s="40"/>
    </row>
    <row r="1800" spans="4:4" x14ac:dyDescent="0.25">
      <c r="D1800" s="40"/>
    </row>
    <row r="1801" spans="4:4" x14ac:dyDescent="0.25">
      <c r="D1801" s="40"/>
    </row>
    <row r="1802" spans="4:4" x14ac:dyDescent="0.25">
      <c r="D1802" s="40"/>
    </row>
    <row r="1803" spans="4:4" x14ac:dyDescent="0.25">
      <c r="D1803" s="40"/>
    </row>
    <row r="1804" spans="4:4" x14ac:dyDescent="0.25">
      <c r="D1804" s="40"/>
    </row>
    <row r="1805" spans="4:4" x14ac:dyDescent="0.25">
      <c r="D1805" s="40"/>
    </row>
    <row r="1806" spans="4:4" x14ac:dyDescent="0.25">
      <c r="D1806" s="40"/>
    </row>
    <row r="1807" spans="4:4" x14ac:dyDescent="0.25">
      <c r="D1807" s="40"/>
    </row>
    <row r="1808" spans="4:4" x14ac:dyDescent="0.25">
      <c r="D1808" s="40"/>
    </row>
    <row r="1809" spans="4:4" x14ac:dyDescent="0.25">
      <c r="D1809" s="40"/>
    </row>
    <row r="1810" spans="4:4" x14ac:dyDescent="0.25">
      <c r="D1810" s="40"/>
    </row>
    <row r="1811" spans="4:4" x14ac:dyDescent="0.25">
      <c r="D1811" s="40"/>
    </row>
    <row r="1812" spans="4:4" x14ac:dyDescent="0.25">
      <c r="D1812" s="40"/>
    </row>
    <row r="1813" spans="4:4" x14ac:dyDescent="0.25">
      <c r="D1813" s="40"/>
    </row>
    <row r="1814" spans="4:4" x14ac:dyDescent="0.25">
      <c r="D1814" s="40"/>
    </row>
    <row r="1815" spans="4:4" x14ac:dyDescent="0.25">
      <c r="D1815" s="40"/>
    </row>
    <row r="1816" spans="4:4" x14ac:dyDescent="0.25">
      <c r="D1816" s="40"/>
    </row>
    <row r="1817" spans="4:4" x14ac:dyDescent="0.25">
      <c r="D1817" s="40"/>
    </row>
    <row r="1818" spans="4:4" x14ac:dyDescent="0.25">
      <c r="D1818" s="40"/>
    </row>
    <row r="1819" spans="4:4" x14ac:dyDescent="0.25">
      <c r="D1819" s="40"/>
    </row>
    <row r="1820" spans="4:4" x14ac:dyDescent="0.25">
      <c r="D1820" s="40"/>
    </row>
    <row r="1821" spans="4:4" x14ac:dyDescent="0.25">
      <c r="D1821" s="40"/>
    </row>
    <row r="1822" spans="4:4" x14ac:dyDescent="0.25">
      <c r="D1822" s="40"/>
    </row>
    <row r="1823" spans="4:4" x14ac:dyDescent="0.25">
      <c r="D1823" s="40"/>
    </row>
    <row r="1824" spans="4:4" x14ac:dyDescent="0.25">
      <c r="D1824" s="40"/>
    </row>
    <row r="1825" spans="4:4" x14ac:dyDescent="0.25">
      <c r="D1825" s="40"/>
    </row>
    <row r="1826" spans="4:4" x14ac:dyDescent="0.25">
      <c r="D1826" s="40"/>
    </row>
    <row r="1827" spans="4:4" x14ac:dyDescent="0.25">
      <c r="D1827" s="40"/>
    </row>
    <row r="1828" spans="4:4" x14ac:dyDescent="0.25">
      <c r="D1828" s="40"/>
    </row>
    <row r="1829" spans="4:4" x14ac:dyDescent="0.25">
      <c r="D1829" s="40"/>
    </row>
    <row r="1830" spans="4:4" x14ac:dyDescent="0.25">
      <c r="D1830" s="40"/>
    </row>
    <row r="1831" spans="4:4" x14ac:dyDescent="0.25">
      <c r="D1831" s="40"/>
    </row>
    <row r="1832" spans="4:4" x14ac:dyDescent="0.25">
      <c r="D1832" s="40"/>
    </row>
    <row r="1833" spans="4:4" x14ac:dyDescent="0.25">
      <c r="D1833" s="40"/>
    </row>
    <row r="1834" spans="4:4" x14ac:dyDescent="0.25">
      <c r="D1834" s="40"/>
    </row>
    <row r="1835" spans="4:4" x14ac:dyDescent="0.25">
      <c r="D1835" s="40"/>
    </row>
    <row r="1836" spans="4:4" x14ac:dyDescent="0.25">
      <c r="D1836" s="40"/>
    </row>
    <row r="1837" spans="4:4" x14ac:dyDescent="0.25">
      <c r="D1837" s="40"/>
    </row>
    <row r="1838" spans="4:4" x14ac:dyDescent="0.25">
      <c r="D1838" s="40"/>
    </row>
    <row r="1839" spans="4:4" x14ac:dyDescent="0.25">
      <c r="D1839" s="40"/>
    </row>
    <row r="1840" spans="4:4" x14ac:dyDescent="0.25">
      <c r="D1840" s="40"/>
    </row>
    <row r="1841" spans="4:4" x14ac:dyDescent="0.25">
      <c r="D1841" s="40"/>
    </row>
    <row r="1842" spans="4:4" x14ac:dyDescent="0.25">
      <c r="D1842" s="40"/>
    </row>
    <row r="1843" spans="4:4" x14ac:dyDescent="0.25">
      <c r="D1843" s="40"/>
    </row>
    <row r="1844" spans="4:4" x14ac:dyDescent="0.25">
      <c r="D1844" s="40"/>
    </row>
    <row r="1845" spans="4:4" x14ac:dyDescent="0.25">
      <c r="D1845" s="40"/>
    </row>
    <row r="1846" spans="4:4" x14ac:dyDescent="0.25">
      <c r="D1846" s="40"/>
    </row>
    <row r="1847" spans="4:4" x14ac:dyDescent="0.25">
      <c r="D1847" s="40"/>
    </row>
    <row r="1848" spans="4:4" x14ac:dyDescent="0.25">
      <c r="D1848" s="40"/>
    </row>
    <row r="1849" spans="4:4" x14ac:dyDescent="0.25">
      <c r="D1849" s="40"/>
    </row>
    <row r="1850" spans="4:4" x14ac:dyDescent="0.25">
      <c r="D1850" s="40"/>
    </row>
    <row r="1851" spans="4:4" x14ac:dyDescent="0.25">
      <c r="D1851" s="40"/>
    </row>
    <row r="1852" spans="4:4" x14ac:dyDescent="0.25">
      <c r="D1852" s="40"/>
    </row>
    <row r="1853" spans="4:4" x14ac:dyDescent="0.25">
      <c r="D1853" s="40"/>
    </row>
    <row r="1854" spans="4:4" x14ac:dyDescent="0.25">
      <c r="D1854" s="40"/>
    </row>
    <row r="1855" spans="4:4" x14ac:dyDescent="0.25">
      <c r="D1855" s="40"/>
    </row>
    <row r="1856" spans="4:4" x14ac:dyDescent="0.25">
      <c r="D1856" s="40"/>
    </row>
    <row r="1857" spans="4:4" x14ac:dyDescent="0.25">
      <c r="D1857" s="40"/>
    </row>
    <row r="1858" spans="4:4" x14ac:dyDescent="0.25">
      <c r="D1858" s="40"/>
    </row>
    <row r="1859" spans="4:4" x14ac:dyDescent="0.25">
      <c r="D1859" s="40"/>
    </row>
    <row r="1860" spans="4:4" x14ac:dyDescent="0.25">
      <c r="D1860" s="40"/>
    </row>
    <row r="1861" spans="4:4" x14ac:dyDescent="0.25">
      <c r="D1861" s="40"/>
    </row>
    <row r="1862" spans="4:4" x14ac:dyDescent="0.25">
      <c r="D1862" s="40"/>
    </row>
    <row r="1863" spans="4:4" x14ac:dyDescent="0.25">
      <c r="D1863" s="40"/>
    </row>
    <row r="1864" spans="4:4" x14ac:dyDescent="0.25">
      <c r="D1864" s="40"/>
    </row>
    <row r="1865" spans="4:4" x14ac:dyDescent="0.25">
      <c r="D1865" s="40"/>
    </row>
    <row r="1866" spans="4:4" x14ac:dyDescent="0.25">
      <c r="D1866" s="40"/>
    </row>
    <row r="1867" spans="4:4" x14ac:dyDescent="0.25">
      <c r="D1867" s="40"/>
    </row>
    <row r="1868" spans="4:4" x14ac:dyDescent="0.25">
      <c r="D1868" s="40"/>
    </row>
    <row r="1869" spans="4:4" x14ac:dyDescent="0.25">
      <c r="D1869" s="40"/>
    </row>
    <row r="1870" spans="4:4" x14ac:dyDescent="0.25">
      <c r="D1870" s="40"/>
    </row>
    <row r="1871" spans="4:4" x14ac:dyDescent="0.25">
      <c r="D1871" s="40"/>
    </row>
    <row r="1872" spans="4:4" x14ac:dyDescent="0.25">
      <c r="D1872" s="40"/>
    </row>
    <row r="1873" spans="4:4" x14ac:dyDescent="0.25">
      <c r="D1873" s="40"/>
    </row>
    <row r="1874" spans="4:4" x14ac:dyDescent="0.25">
      <c r="D1874" s="40"/>
    </row>
    <row r="1875" spans="4:4" x14ac:dyDescent="0.25">
      <c r="D1875" s="40"/>
    </row>
    <row r="1876" spans="4:4" x14ac:dyDescent="0.25">
      <c r="D1876" s="40"/>
    </row>
    <row r="1877" spans="4:4" x14ac:dyDescent="0.25">
      <c r="D1877" s="40"/>
    </row>
    <row r="1878" spans="4:4" x14ac:dyDescent="0.25">
      <c r="D1878" s="40"/>
    </row>
    <row r="1879" spans="4:4" x14ac:dyDescent="0.25">
      <c r="D1879" s="40"/>
    </row>
    <row r="1880" spans="4:4" x14ac:dyDescent="0.25">
      <c r="D1880" s="40"/>
    </row>
    <row r="1881" spans="4:4" x14ac:dyDescent="0.25">
      <c r="D1881" s="40"/>
    </row>
    <row r="1882" spans="4:4" x14ac:dyDescent="0.25">
      <c r="D1882" s="40"/>
    </row>
    <row r="1883" spans="4:4" x14ac:dyDescent="0.25">
      <c r="D1883" s="40"/>
    </row>
    <row r="1884" spans="4:4" x14ac:dyDescent="0.25">
      <c r="D1884" s="40"/>
    </row>
    <row r="1885" spans="4:4" x14ac:dyDescent="0.25">
      <c r="D1885" s="40"/>
    </row>
    <row r="1886" spans="4:4" x14ac:dyDescent="0.25">
      <c r="D1886" s="40"/>
    </row>
    <row r="1887" spans="4:4" x14ac:dyDescent="0.25">
      <c r="D1887" s="40"/>
    </row>
    <row r="1888" spans="4:4" x14ac:dyDescent="0.25">
      <c r="D1888" s="40"/>
    </row>
    <row r="1889" spans="4:4" x14ac:dyDescent="0.25">
      <c r="D1889" s="40"/>
    </row>
    <row r="1890" spans="4:4" x14ac:dyDescent="0.25">
      <c r="D1890" s="40"/>
    </row>
    <row r="1891" spans="4:4" x14ac:dyDescent="0.25">
      <c r="D1891" s="40"/>
    </row>
    <row r="1892" spans="4:4" x14ac:dyDescent="0.25">
      <c r="D1892" s="40"/>
    </row>
    <row r="1893" spans="4:4" x14ac:dyDescent="0.25">
      <c r="D1893" s="40"/>
    </row>
    <row r="1894" spans="4:4" x14ac:dyDescent="0.25">
      <c r="D1894" s="40"/>
    </row>
    <row r="1895" spans="4:4" x14ac:dyDescent="0.25">
      <c r="D1895" s="40"/>
    </row>
    <row r="1896" spans="4:4" x14ac:dyDescent="0.25">
      <c r="D1896" s="40"/>
    </row>
    <row r="1897" spans="4:4" x14ac:dyDescent="0.25">
      <c r="D1897" s="40"/>
    </row>
    <row r="1898" spans="4:4" x14ac:dyDescent="0.25">
      <c r="D1898" s="40"/>
    </row>
    <row r="1899" spans="4:4" x14ac:dyDescent="0.25">
      <c r="D1899" s="40"/>
    </row>
    <row r="1900" spans="4:4" x14ac:dyDescent="0.25">
      <c r="D1900" s="40"/>
    </row>
    <row r="1901" spans="4:4" x14ac:dyDescent="0.25">
      <c r="D1901" s="40"/>
    </row>
    <row r="1902" spans="4:4" x14ac:dyDescent="0.25">
      <c r="D1902" s="40"/>
    </row>
    <row r="1903" spans="4:4" x14ac:dyDescent="0.25">
      <c r="D1903" s="40"/>
    </row>
    <row r="1904" spans="4:4" x14ac:dyDescent="0.25">
      <c r="D1904" s="40"/>
    </row>
    <row r="1905" spans="4:4" x14ac:dyDescent="0.25">
      <c r="D1905" s="40"/>
    </row>
    <row r="1906" spans="4:4" x14ac:dyDescent="0.25">
      <c r="D1906" s="40"/>
    </row>
    <row r="1907" spans="4:4" x14ac:dyDescent="0.25">
      <c r="D1907" s="40"/>
    </row>
    <row r="1908" spans="4:4" x14ac:dyDescent="0.25">
      <c r="D1908" s="40"/>
    </row>
    <row r="1909" spans="4:4" x14ac:dyDescent="0.25">
      <c r="D1909" s="40"/>
    </row>
    <row r="1910" spans="4:4" x14ac:dyDescent="0.25">
      <c r="D1910" s="40"/>
    </row>
    <row r="1911" spans="4:4" x14ac:dyDescent="0.25">
      <c r="D1911" s="40"/>
    </row>
    <row r="1912" spans="4:4" x14ac:dyDescent="0.25">
      <c r="D1912" s="40"/>
    </row>
    <row r="1913" spans="4:4" x14ac:dyDescent="0.25">
      <c r="D1913" s="40"/>
    </row>
    <row r="1914" spans="4:4" x14ac:dyDescent="0.25">
      <c r="D1914" s="40"/>
    </row>
    <row r="1915" spans="4:4" x14ac:dyDescent="0.25">
      <c r="D1915" s="40"/>
    </row>
    <row r="1916" spans="4:4" x14ac:dyDescent="0.25">
      <c r="D1916" s="40"/>
    </row>
    <row r="1917" spans="4:4" x14ac:dyDescent="0.25">
      <c r="D1917" s="40"/>
    </row>
    <row r="1918" spans="4:4" x14ac:dyDescent="0.25">
      <c r="D1918" s="40"/>
    </row>
    <row r="1919" spans="4:4" x14ac:dyDescent="0.25">
      <c r="D1919" s="40"/>
    </row>
    <row r="1920" spans="4:4" x14ac:dyDescent="0.25">
      <c r="D1920" s="40"/>
    </row>
    <row r="1921" spans="4:4" x14ac:dyDescent="0.25">
      <c r="D1921" s="40"/>
    </row>
    <row r="1922" spans="4:4" x14ac:dyDescent="0.25">
      <c r="D1922" s="40"/>
    </row>
    <row r="1923" spans="4:4" x14ac:dyDescent="0.25">
      <c r="D1923" s="40"/>
    </row>
    <row r="1924" spans="4:4" x14ac:dyDescent="0.25">
      <c r="D1924" s="40"/>
    </row>
    <row r="1925" spans="4:4" x14ac:dyDescent="0.25">
      <c r="D1925" s="40"/>
    </row>
    <row r="1926" spans="4:4" x14ac:dyDescent="0.25">
      <c r="D1926" s="40"/>
    </row>
    <row r="1927" spans="4:4" x14ac:dyDescent="0.25">
      <c r="D1927" s="40"/>
    </row>
    <row r="1928" spans="4:4" x14ac:dyDescent="0.25">
      <c r="D1928" s="40"/>
    </row>
    <row r="1929" spans="4:4" x14ac:dyDescent="0.25">
      <c r="D1929" s="40"/>
    </row>
    <row r="1930" spans="4:4" x14ac:dyDescent="0.25">
      <c r="D1930" s="40"/>
    </row>
    <row r="1931" spans="4:4" x14ac:dyDescent="0.25">
      <c r="D1931" s="40"/>
    </row>
    <row r="1932" spans="4:4" x14ac:dyDescent="0.25">
      <c r="D1932" s="40"/>
    </row>
    <row r="1933" spans="4:4" x14ac:dyDescent="0.25">
      <c r="D1933" s="40"/>
    </row>
    <row r="1934" spans="4:4" x14ac:dyDescent="0.25">
      <c r="D1934" s="40"/>
    </row>
    <row r="1935" spans="4:4" x14ac:dyDescent="0.25">
      <c r="D1935" s="40"/>
    </row>
    <row r="1936" spans="4:4" x14ac:dyDescent="0.25">
      <c r="D1936" s="40"/>
    </row>
    <row r="1937" spans="4:4" x14ac:dyDescent="0.25">
      <c r="D1937" s="40"/>
    </row>
    <row r="1938" spans="4:4" x14ac:dyDescent="0.25">
      <c r="D1938" s="40"/>
    </row>
    <row r="1939" spans="4:4" x14ac:dyDescent="0.25">
      <c r="D1939" s="40"/>
    </row>
    <row r="1940" spans="4:4" x14ac:dyDescent="0.25">
      <c r="D1940" s="40"/>
    </row>
    <row r="1941" spans="4:4" x14ac:dyDescent="0.25">
      <c r="D1941" s="40"/>
    </row>
    <row r="1942" spans="4:4" x14ac:dyDescent="0.25">
      <c r="D1942" s="40"/>
    </row>
    <row r="1943" spans="4:4" x14ac:dyDescent="0.25">
      <c r="D1943" s="40"/>
    </row>
    <row r="1944" spans="4:4" x14ac:dyDescent="0.25">
      <c r="D1944" s="40"/>
    </row>
    <row r="1945" spans="4:4" x14ac:dyDescent="0.25">
      <c r="D1945" s="40"/>
    </row>
    <row r="1946" spans="4:4" x14ac:dyDescent="0.25">
      <c r="D1946" s="40"/>
    </row>
    <row r="1947" spans="4:4" x14ac:dyDescent="0.25">
      <c r="D1947" s="40"/>
    </row>
    <row r="1948" spans="4:4" x14ac:dyDescent="0.25">
      <c r="D1948" s="40"/>
    </row>
    <row r="1949" spans="4:4" x14ac:dyDescent="0.25">
      <c r="D1949" s="40"/>
    </row>
    <row r="1950" spans="4:4" x14ac:dyDescent="0.25">
      <c r="D1950" s="40"/>
    </row>
    <row r="1951" spans="4:4" x14ac:dyDescent="0.25">
      <c r="D1951" s="40"/>
    </row>
    <row r="1952" spans="4:4" x14ac:dyDescent="0.25">
      <c r="D1952" s="40"/>
    </row>
    <row r="1953" spans="4:4" x14ac:dyDescent="0.25">
      <c r="D1953" s="40"/>
    </row>
    <row r="1954" spans="4:4" x14ac:dyDescent="0.25">
      <c r="D1954" s="40"/>
    </row>
    <row r="1955" spans="4:4" x14ac:dyDescent="0.25">
      <c r="D1955" s="40"/>
    </row>
    <row r="1956" spans="4:4" x14ac:dyDescent="0.25">
      <c r="D1956" s="40"/>
    </row>
    <row r="1957" spans="4:4" x14ac:dyDescent="0.25">
      <c r="D1957" s="40"/>
    </row>
    <row r="1958" spans="4:4" x14ac:dyDescent="0.25">
      <c r="D1958" s="40"/>
    </row>
    <row r="1959" spans="4:4" x14ac:dyDescent="0.25">
      <c r="D1959" s="40"/>
    </row>
    <row r="1960" spans="4:4" x14ac:dyDescent="0.25">
      <c r="D1960" s="40"/>
    </row>
    <row r="1961" spans="4:4" x14ac:dyDescent="0.25">
      <c r="D1961" s="40"/>
    </row>
    <row r="1962" spans="4:4" x14ac:dyDescent="0.25">
      <c r="D1962" s="40"/>
    </row>
    <row r="1963" spans="4:4" x14ac:dyDescent="0.25">
      <c r="D1963" s="40"/>
    </row>
    <row r="1964" spans="4:4" x14ac:dyDescent="0.25">
      <c r="D1964" s="40"/>
    </row>
    <row r="1965" spans="4:4" x14ac:dyDescent="0.25">
      <c r="D1965" s="40"/>
    </row>
    <row r="1966" spans="4:4" x14ac:dyDescent="0.25">
      <c r="D1966" s="40"/>
    </row>
    <row r="1967" spans="4:4" x14ac:dyDescent="0.25">
      <c r="D1967" s="40"/>
    </row>
    <row r="1968" spans="4:4" x14ac:dyDescent="0.25">
      <c r="D1968" s="40"/>
    </row>
    <row r="1969" spans="4:4" x14ac:dyDescent="0.25">
      <c r="D1969" s="40"/>
    </row>
    <row r="1970" spans="4:4" x14ac:dyDescent="0.25">
      <c r="D1970" s="40"/>
    </row>
    <row r="1971" spans="4:4" x14ac:dyDescent="0.25">
      <c r="D1971" s="40"/>
    </row>
    <row r="1972" spans="4:4" x14ac:dyDescent="0.25">
      <c r="D1972" s="40"/>
    </row>
    <row r="1973" spans="4:4" x14ac:dyDescent="0.25">
      <c r="D1973" s="40"/>
    </row>
    <row r="1974" spans="4:4" x14ac:dyDescent="0.25">
      <c r="D1974" s="40"/>
    </row>
    <row r="1975" spans="4:4" x14ac:dyDescent="0.25">
      <c r="D1975" s="40"/>
    </row>
    <row r="1976" spans="4:4" x14ac:dyDescent="0.25">
      <c r="D1976" s="40"/>
    </row>
    <row r="1977" spans="4:4" x14ac:dyDescent="0.25">
      <c r="D1977" s="40"/>
    </row>
    <row r="1978" spans="4:4" x14ac:dyDescent="0.25">
      <c r="D1978" s="40"/>
    </row>
    <row r="1979" spans="4:4" x14ac:dyDescent="0.25">
      <c r="D1979" s="40"/>
    </row>
    <row r="1980" spans="4:4" x14ac:dyDescent="0.25">
      <c r="D1980" s="40"/>
    </row>
    <row r="1981" spans="4:4" x14ac:dyDescent="0.25">
      <c r="D1981" s="40"/>
    </row>
    <row r="1982" spans="4:4" x14ac:dyDescent="0.25">
      <c r="D1982" s="40"/>
    </row>
    <row r="1983" spans="4:4" x14ac:dyDescent="0.25">
      <c r="D1983" s="40"/>
    </row>
    <row r="1984" spans="4:4" x14ac:dyDescent="0.25">
      <c r="D1984" s="40"/>
    </row>
    <row r="1985" spans="4:4" x14ac:dyDescent="0.25">
      <c r="D1985" s="40"/>
    </row>
    <row r="1986" spans="4:4" x14ac:dyDescent="0.25">
      <c r="D1986" s="40"/>
    </row>
    <row r="1987" spans="4:4" x14ac:dyDescent="0.25">
      <c r="D1987" s="40"/>
    </row>
    <row r="1988" spans="4:4" x14ac:dyDescent="0.25">
      <c r="D1988" s="40"/>
    </row>
    <row r="1989" spans="4:4" x14ac:dyDescent="0.25">
      <c r="D1989" s="40"/>
    </row>
    <row r="1990" spans="4:4" x14ac:dyDescent="0.25">
      <c r="D1990" s="40"/>
    </row>
    <row r="1991" spans="4:4" x14ac:dyDescent="0.25">
      <c r="D1991" s="40"/>
    </row>
    <row r="1992" spans="4:4" x14ac:dyDescent="0.25">
      <c r="D1992" s="40"/>
    </row>
    <row r="1993" spans="4:4" x14ac:dyDescent="0.25">
      <c r="D1993" s="40"/>
    </row>
    <row r="1994" spans="4:4" x14ac:dyDescent="0.25">
      <c r="D1994" s="40"/>
    </row>
    <row r="1995" spans="4:4" x14ac:dyDescent="0.25">
      <c r="D1995" s="40"/>
    </row>
    <row r="1996" spans="4:4" x14ac:dyDescent="0.25">
      <c r="D1996" s="40"/>
    </row>
    <row r="1997" spans="4:4" x14ac:dyDescent="0.25">
      <c r="D1997" s="40"/>
    </row>
    <row r="1998" spans="4:4" x14ac:dyDescent="0.25">
      <c r="D1998" s="40"/>
    </row>
    <row r="1999" spans="4:4" x14ac:dyDescent="0.25">
      <c r="D1999" s="40"/>
    </row>
    <row r="2000" spans="4:4" x14ac:dyDescent="0.25">
      <c r="D2000" s="40"/>
    </row>
    <row r="2001" spans="4:4" x14ac:dyDescent="0.25">
      <c r="D2001" s="40"/>
    </row>
    <row r="2002" spans="4:4" x14ac:dyDescent="0.25">
      <c r="D2002" s="40"/>
    </row>
    <row r="2003" spans="4:4" x14ac:dyDescent="0.25">
      <c r="D2003" s="40"/>
    </row>
    <row r="2004" spans="4:4" x14ac:dyDescent="0.25">
      <c r="D2004" s="40"/>
    </row>
    <row r="2005" spans="4:4" x14ac:dyDescent="0.25">
      <c r="D2005" s="40"/>
    </row>
    <row r="2006" spans="4:4" x14ac:dyDescent="0.25">
      <c r="D2006" s="40"/>
    </row>
    <row r="2007" spans="4:4" x14ac:dyDescent="0.25">
      <c r="D2007" s="40"/>
    </row>
    <row r="2008" spans="4:4" x14ac:dyDescent="0.25">
      <c r="D2008" s="40"/>
    </row>
    <row r="2009" spans="4:4" x14ac:dyDescent="0.25">
      <c r="D2009" s="40"/>
    </row>
    <row r="2010" spans="4:4" x14ac:dyDescent="0.25">
      <c r="D2010" s="40"/>
    </row>
    <row r="2011" spans="4:4" x14ac:dyDescent="0.25">
      <c r="D2011" s="40"/>
    </row>
    <row r="2012" spans="4:4" x14ac:dyDescent="0.25">
      <c r="D2012" s="40"/>
    </row>
    <row r="2013" spans="4:4" x14ac:dyDescent="0.25">
      <c r="D2013" s="40"/>
    </row>
    <row r="2014" spans="4:4" x14ac:dyDescent="0.25">
      <c r="D2014" s="40"/>
    </row>
    <row r="2015" spans="4:4" x14ac:dyDescent="0.25">
      <c r="D2015" s="40"/>
    </row>
    <row r="2016" spans="4:4" x14ac:dyDescent="0.25">
      <c r="D2016" s="40"/>
    </row>
  </sheetData>
  <sheetProtection password="DD83" sheet="1"/>
  <mergeCells count="8">
    <mergeCell ref="P6:U7"/>
    <mergeCell ref="A6:A9"/>
    <mergeCell ref="B6:B9"/>
    <mergeCell ref="C6:C9"/>
    <mergeCell ref="D6:E7"/>
    <mergeCell ref="F6:G7"/>
    <mergeCell ref="H6:I7"/>
    <mergeCell ref="J6:O7"/>
  </mergeCells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>
    <tabColor theme="2" tint="-0.499984740745262"/>
  </sheetPr>
  <dimension ref="A1:U2015"/>
  <sheetViews>
    <sheetView topLeftCell="I123" zoomScale="85" zoomScaleNormal="85" workbookViewId="0">
      <selection activeCell="Q147" sqref="Q147"/>
    </sheetView>
  </sheetViews>
  <sheetFormatPr defaultColWidth="17.140625" defaultRowHeight="15.75" x14ac:dyDescent="0.25"/>
  <cols>
    <col min="1" max="1" width="7.7109375" style="1" bestFit="1" customWidth="1"/>
    <col min="2" max="2" width="32.42578125" style="2" bestFit="1" customWidth="1"/>
    <col min="3" max="3" width="14.28515625" style="37" bestFit="1" customWidth="1"/>
    <col min="4" max="4" width="10.140625" style="1" customWidth="1"/>
    <col min="5" max="5" width="11.140625" style="1" customWidth="1"/>
    <col min="6" max="6" width="12.28515625" style="37" customWidth="1"/>
    <col min="7" max="7" width="12" style="1" customWidth="1"/>
    <col min="8" max="8" width="12" style="48" customWidth="1"/>
    <col min="9" max="9" width="13.140625" style="37" customWidth="1"/>
    <col min="10" max="13" width="17.140625" style="1" customWidth="1"/>
    <col min="14" max="14" width="17.140625" style="48" customWidth="1"/>
    <col min="15" max="16" width="17.140625" style="1" customWidth="1"/>
    <col min="17" max="22" width="17.140625" style="2" customWidth="1"/>
    <col min="23" max="16384" width="17.140625" style="2"/>
  </cols>
  <sheetData>
    <row r="1" spans="1:21" ht="30" x14ac:dyDescent="0.4">
      <c r="B1" s="290" t="s">
        <v>166</v>
      </c>
      <c r="C1" s="290"/>
      <c r="D1" s="290"/>
      <c r="E1" s="290"/>
      <c r="F1" s="290"/>
      <c r="G1" s="290"/>
      <c r="H1" s="290"/>
      <c r="I1" s="290"/>
    </row>
    <row r="2" spans="1:21" ht="20.25" x14ac:dyDescent="0.3">
      <c r="B2" s="291" t="s">
        <v>165</v>
      </c>
      <c r="C2" s="291"/>
      <c r="D2" s="291"/>
      <c r="E2" s="291"/>
      <c r="F2" s="291"/>
      <c r="G2" s="291"/>
      <c r="H2" s="291"/>
      <c r="I2" s="291"/>
    </row>
    <row r="3" spans="1:21" ht="33.75" customHeight="1" x14ac:dyDescent="0.3">
      <c r="B3" s="42"/>
      <c r="C3" s="42"/>
      <c r="D3" s="292" t="s">
        <v>167</v>
      </c>
      <c r="E3" s="292"/>
      <c r="F3" s="292"/>
      <c r="G3" s="292"/>
      <c r="H3" s="46"/>
      <c r="I3" s="42"/>
    </row>
    <row r="4" spans="1:21" ht="20.25" x14ac:dyDescent="0.3">
      <c r="B4" s="293" t="s">
        <v>168</v>
      </c>
      <c r="C4" s="293"/>
      <c r="D4" s="293"/>
      <c r="E4" s="293"/>
      <c r="F4" s="293"/>
      <c r="G4" s="293"/>
      <c r="H4" s="293"/>
      <c r="I4" s="293"/>
      <c r="P4" s="294" t="s">
        <v>183</v>
      </c>
      <c r="Q4" s="294"/>
      <c r="R4" s="294"/>
      <c r="S4" s="294"/>
      <c r="T4" s="294"/>
      <c r="U4" s="294"/>
    </row>
    <row r="5" spans="1:21" ht="15.75" customHeight="1" x14ac:dyDescent="0.25">
      <c r="A5" s="271" t="s">
        <v>162</v>
      </c>
      <c r="B5" s="271" t="s">
        <v>156</v>
      </c>
      <c r="C5" s="274" t="s">
        <v>157</v>
      </c>
      <c r="D5" s="277"/>
      <c r="E5" s="278"/>
      <c r="F5" s="277"/>
      <c r="G5" s="278"/>
      <c r="H5" s="47"/>
      <c r="I5" s="277"/>
      <c r="J5" s="284" t="s">
        <v>182</v>
      </c>
      <c r="K5" s="285"/>
      <c r="L5" s="285"/>
      <c r="M5" s="285"/>
      <c r="N5" s="285"/>
      <c r="O5" s="285"/>
      <c r="P5" s="288" t="s">
        <v>175</v>
      </c>
      <c r="Q5" s="288"/>
      <c r="R5" s="288"/>
      <c r="S5" s="288"/>
      <c r="T5" s="288"/>
      <c r="U5" s="288"/>
    </row>
    <row r="6" spans="1:21" ht="15.75" customHeight="1" x14ac:dyDescent="0.25">
      <c r="A6" s="272"/>
      <c r="B6" s="272"/>
      <c r="C6" s="275"/>
      <c r="D6" s="279"/>
      <c r="E6" s="280"/>
      <c r="F6" s="279"/>
      <c r="G6" s="280"/>
      <c r="H6" s="41"/>
      <c r="I6" s="279"/>
      <c r="J6" s="286"/>
      <c r="K6" s="287"/>
      <c r="L6" s="287"/>
      <c r="M6" s="287"/>
      <c r="N6" s="287"/>
      <c r="O6" s="287"/>
      <c r="P6" s="289"/>
      <c r="Q6" s="289"/>
      <c r="R6" s="289"/>
      <c r="S6" s="289"/>
      <c r="T6" s="289"/>
      <c r="U6" s="289"/>
    </row>
    <row r="7" spans="1:21" ht="15.75" customHeight="1" x14ac:dyDescent="0.25">
      <c r="A7" s="272"/>
      <c r="B7" s="272"/>
      <c r="C7" s="275"/>
      <c r="D7" s="59" t="s">
        <v>37</v>
      </c>
      <c r="E7" s="51" t="s">
        <v>171</v>
      </c>
      <c r="F7" s="52" t="s">
        <v>172</v>
      </c>
      <c r="G7" s="53" t="s">
        <v>195</v>
      </c>
      <c r="H7" s="38" t="s">
        <v>196</v>
      </c>
      <c r="I7" s="60" t="s">
        <v>196</v>
      </c>
      <c r="J7" s="59" t="s">
        <v>37</v>
      </c>
      <c r="K7" s="51" t="s">
        <v>171</v>
      </c>
      <c r="L7" s="52" t="s">
        <v>172</v>
      </c>
      <c r="M7" s="53" t="s">
        <v>195</v>
      </c>
      <c r="N7" s="38" t="s">
        <v>196</v>
      </c>
      <c r="O7" s="60" t="s">
        <v>196</v>
      </c>
      <c r="P7" s="59" t="s">
        <v>37</v>
      </c>
      <c r="Q7" s="51" t="s">
        <v>171</v>
      </c>
      <c r="R7" s="52" t="s">
        <v>172</v>
      </c>
      <c r="S7" s="53" t="s">
        <v>195</v>
      </c>
      <c r="T7" s="38" t="s">
        <v>196</v>
      </c>
      <c r="U7" s="60" t="s">
        <v>196</v>
      </c>
    </row>
    <row r="8" spans="1:21" ht="16.5" thickBot="1" x14ac:dyDescent="0.3">
      <c r="A8" s="273"/>
      <c r="B8" s="273"/>
      <c r="C8" s="276"/>
      <c r="D8" s="61" t="s">
        <v>23</v>
      </c>
      <c r="E8" s="55" t="s">
        <v>24</v>
      </c>
      <c r="F8" s="56" t="s">
        <v>25</v>
      </c>
      <c r="G8" s="57" t="s">
        <v>26</v>
      </c>
      <c r="H8" s="58" t="s">
        <v>169</v>
      </c>
      <c r="I8" s="62" t="s">
        <v>191</v>
      </c>
      <c r="J8" s="61" t="s">
        <v>23</v>
      </c>
      <c r="K8" s="55" t="s">
        <v>24</v>
      </c>
      <c r="L8" s="56" t="s">
        <v>25</v>
      </c>
      <c r="M8" s="57" t="s">
        <v>26</v>
      </c>
      <c r="N8" s="58" t="s">
        <v>169</v>
      </c>
      <c r="O8" s="62" t="s">
        <v>191</v>
      </c>
      <c r="P8" s="61" t="s">
        <v>23</v>
      </c>
      <c r="Q8" s="55" t="s">
        <v>24</v>
      </c>
      <c r="R8" s="56" t="s">
        <v>25</v>
      </c>
      <c r="S8" s="57" t="s">
        <v>26</v>
      </c>
      <c r="T8" s="58" t="s">
        <v>169</v>
      </c>
      <c r="U8" s="62" t="s">
        <v>191</v>
      </c>
    </row>
    <row r="9" spans="1:21" x14ac:dyDescent="0.25">
      <c r="A9" s="39">
        <f>'FINAL EXAM'!A10</f>
        <v>1</v>
      </c>
      <c r="B9" s="39" t="str">
        <f>'FINAL EXAM'!B10</f>
        <v>ABHILASH Y</v>
      </c>
      <c r="C9" s="39" t="str">
        <f>'FINAL EXAM'!C10</f>
        <v>1SG15EE001</v>
      </c>
      <c r="D9" s="39" t="e">
        <f>'FINAL EXAM'!#REF!</f>
        <v>#REF!</v>
      </c>
      <c r="E9" s="39" t="e">
        <f>'FINAL EXAM'!#REF!</f>
        <v>#REF!</v>
      </c>
      <c r="F9" s="39" t="e">
        <f>'FINAL EXAM'!#REF!</f>
        <v>#REF!</v>
      </c>
      <c r="G9" s="39" t="e">
        <f>'FINAL EXAM'!#REF!</f>
        <v>#REF!</v>
      </c>
      <c r="H9" s="39" t="e">
        <f>'FINAL EXAM'!#REF!</f>
        <v>#REF!</v>
      </c>
      <c r="I9" s="39" t="e">
        <f>'FINAL EXAM'!#REF!</f>
        <v>#REF!</v>
      </c>
      <c r="J9" s="50" t="e">
        <f>D9/'FINAL EXAM'!#REF!*100</f>
        <v>#REF!</v>
      </c>
      <c r="K9" s="50" t="e">
        <f>E9/'FINAL EXAM'!#REF!*100</f>
        <v>#REF!</v>
      </c>
      <c r="L9" s="50" t="e">
        <f>F9/'FINAL EXAM'!#REF!*100</f>
        <v>#REF!</v>
      </c>
      <c r="M9" s="50" t="e">
        <f>G9/'FINAL EXAM'!#REF!*100</f>
        <v>#REF!</v>
      </c>
      <c r="N9" s="50" t="e">
        <f>H9/'FINAL EXAM'!#REF!*100</f>
        <v>#REF!</v>
      </c>
      <c r="O9" s="50" t="e">
        <f>I9/'FINAL EXAM'!#REF!*100</f>
        <v>#REF!</v>
      </c>
      <c r="P9" s="50" t="e">
        <f>IF(J9&lt;'FINAL EXAM'!$D$115,"N","Y")</f>
        <v>#REF!</v>
      </c>
      <c r="Q9" s="50" t="e">
        <f>IF(K9&lt;'FINAL EXAM'!$D$115,"N","Y")</f>
        <v>#REF!</v>
      </c>
      <c r="R9" s="50" t="e">
        <f>IF(L9&lt;'FINAL EXAM'!$D$115,"N","Y")</f>
        <v>#REF!</v>
      </c>
      <c r="S9" s="50" t="e">
        <f>IF(M9&lt;'FINAL EXAM'!$D$115,"N","Y")</f>
        <v>#REF!</v>
      </c>
      <c r="T9" s="50" t="e">
        <f>IF(N9&lt;'FINAL EXAM'!$D$115,"N","Y")</f>
        <v>#REF!</v>
      </c>
      <c r="U9" s="50" t="e">
        <f>IF(O9&lt;'FINAL EXAM'!$D$115,"N","Y")</f>
        <v>#REF!</v>
      </c>
    </row>
    <row r="10" spans="1:21" x14ac:dyDescent="0.25">
      <c r="A10" s="39">
        <f>'FINAL EXAM'!A11</f>
        <v>2</v>
      </c>
      <c r="B10" s="39" t="str">
        <f>'FINAL EXAM'!B11</f>
        <v>ADITHYA G.T</v>
      </c>
      <c r="C10" s="39" t="str">
        <f>'FINAL EXAM'!C11</f>
        <v>1SG15EE002</v>
      </c>
      <c r="D10" s="39" t="e">
        <f>'FINAL EXAM'!#REF!</f>
        <v>#REF!</v>
      </c>
      <c r="E10" s="39" t="e">
        <f>'FINAL EXAM'!#REF!</f>
        <v>#REF!</v>
      </c>
      <c r="F10" s="39" t="e">
        <f>'FINAL EXAM'!#REF!</f>
        <v>#REF!</v>
      </c>
      <c r="G10" s="39" t="e">
        <f>'FINAL EXAM'!#REF!</f>
        <v>#REF!</v>
      </c>
      <c r="H10" s="39" t="e">
        <f>'FINAL EXAM'!#REF!</f>
        <v>#REF!</v>
      </c>
      <c r="I10" s="39" t="e">
        <f>'FINAL EXAM'!#REF!</f>
        <v>#REF!</v>
      </c>
      <c r="J10" s="50" t="e">
        <f>D10/'FINAL EXAM'!#REF!*100</f>
        <v>#REF!</v>
      </c>
      <c r="K10" s="50" t="e">
        <f>E10/'FINAL EXAM'!#REF!*100</f>
        <v>#REF!</v>
      </c>
      <c r="L10" s="50" t="e">
        <f>F10/'FINAL EXAM'!#REF!*100</f>
        <v>#REF!</v>
      </c>
      <c r="M10" s="50" t="e">
        <f>G10/'FINAL EXAM'!#REF!*100</f>
        <v>#REF!</v>
      </c>
      <c r="N10" s="50" t="e">
        <f>H10/'FINAL EXAM'!#REF!*100</f>
        <v>#REF!</v>
      </c>
      <c r="O10" s="50" t="e">
        <f>I10/'FINAL EXAM'!#REF!*100</f>
        <v>#REF!</v>
      </c>
      <c r="P10" s="50" t="e">
        <f>IF(J10&lt;'FINAL EXAM'!$D$115,"N","Y")</f>
        <v>#REF!</v>
      </c>
      <c r="Q10" s="50" t="e">
        <f>IF(K10&lt;'FINAL EXAM'!$D$115,"N","Y")</f>
        <v>#REF!</v>
      </c>
      <c r="R10" s="50" t="e">
        <f>IF(L10&lt;'FINAL EXAM'!$D$115,"N","Y")</f>
        <v>#REF!</v>
      </c>
      <c r="S10" s="50" t="e">
        <f>IF(M10&lt;'FINAL EXAM'!$D$115,"N","Y")</f>
        <v>#REF!</v>
      </c>
      <c r="T10" s="50" t="e">
        <f>IF(N10&lt;'FINAL EXAM'!$D$115,"N","Y")</f>
        <v>#REF!</v>
      </c>
      <c r="U10" s="50" t="e">
        <f>IF(O10&lt;'FINAL EXAM'!$D$115,"N","Y")</f>
        <v>#REF!</v>
      </c>
    </row>
    <row r="11" spans="1:21" x14ac:dyDescent="0.25">
      <c r="A11" s="39">
        <f>'FINAL EXAM'!A12</f>
        <v>3</v>
      </c>
      <c r="B11" s="39" t="str">
        <f>'FINAL EXAM'!B12</f>
        <v>AJAY M</v>
      </c>
      <c r="C11" s="39" t="str">
        <f>'FINAL EXAM'!C12</f>
        <v>1SG15EE003</v>
      </c>
      <c r="D11" s="39" t="e">
        <f>'FINAL EXAM'!#REF!</f>
        <v>#REF!</v>
      </c>
      <c r="E11" s="39" t="e">
        <f>'FINAL EXAM'!#REF!</f>
        <v>#REF!</v>
      </c>
      <c r="F11" s="39" t="e">
        <f>'FINAL EXAM'!#REF!</f>
        <v>#REF!</v>
      </c>
      <c r="G11" s="39" t="e">
        <f>'FINAL EXAM'!#REF!</f>
        <v>#REF!</v>
      </c>
      <c r="H11" s="39" t="e">
        <f>'FINAL EXAM'!#REF!</f>
        <v>#REF!</v>
      </c>
      <c r="I11" s="39" t="e">
        <f>'FINAL EXAM'!#REF!</f>
        <v>#REF!</v>
      </c>
      <c r="J11" s="50" t="e">
        <f>D11/'FINAL EXAM'!#REF!*100</f>
        <v>#REF!</v>
      </c>
      <c r="K11" s="50" t="e">
        <f>E11/'FINAL EXAM'!#REF!*100</f>
        <v>#REF!</v>
      </c>
      <c r="L11" s="50" t="e">
        <f>F11/'FINAL EXAM'!#REF!*100</f>
        <v>#REF!</v>
      </c>
      <c r="M11" s="50" t="e">
        <f>G11/'FINAL EXAM'!#REF!*100</f>
        <v>#REF!</v>
      </c>
      <c r="N11" s="50" t="e">
        <f>H11/'FINAL EXAM'!#REF!*100</f>
        <v>#REF!</v>
      </c>
      <c r="O11" s="50" t="e">
        <f>I11/'FINAL EXAM'!#REF!*100</f>
        <v>#REF!</v>
      </c>
      <c r="P11" s="50" t="e">
        <f>IF(J11&lt;'FINAL EXAM'!$D$115,"N","Y")</f>
        <v>#REF!</v>
      </c>
      <c r="Q11" s="50" t="e">
        <f>IF(K11&lt;'FINAL EXAM'!$D$115,"N","Y")</f>
        <v>#REF!</v>
      </c>
      <c r="R11" s="50" t="e">
        <f>IF(L11&lt;'FINAL EXAM'!$D$115,"N","Y")</f>
        <v>#REF!</v>
      </c>
      <c r="S11" s="50" t="e">
        <f>IF(M11&lt;'FINAL EXAM'!$D$115,"N","Y")</f>
        <v>#REF!</v>
      </c>
      <c r="T11" s="50" t="e">
        <f>IF(N11&lt;'FINAL EXAM'!$D$115,"N","Y")</f>
        <v>#REF!</v>
      </c>
      <c r="U11" s="50" t="e">
        <f>IF(O11&lt;'FINAL EXAM'!$D$115,"N","Y")</f>
        <v>#REF!</v>
      </c>
    </row>
    <row r="12" spans="1:21" x14ac:dyDescent="0.25">
      <c r="A12" s="39">
        <f>'FINAL EXAM'!A13</f>
        <v>4</v>
      </c>
      <c r="B12" s="39" t="str">
        <f>'FINAL EXAM'!B13</f>
        <v>AMITH RAUNIYAR</v>
      </c>
      <c r="C12" s="39" t="str">
        <f>'FINAL EXAM'!C13</f>
        <v>1SG15EE004</v>
      </c>
      <c r="D12" s="39" t="e">
        <f>'FINAL EXAM'!#REF!</f>
        <v>#REF!</v>
      </c>
      <c r="E12" s="39" t="e">
        <f>'FINAL EXAM'!#REF!</f>
        <v>#REF!</v>
      </c>
      <c r="F12" s="39" t="e">
        <f>'FINAL EXAM'!#REF!</f>
        <v>#REF!</v>
      </c>
      <c r="G12" s="39" t="e">
        <f>'FINAL EXAM'!#REF!</f>
        <v>#REF!</v>
      </c>
      <c r="H12" s="39" t="e">
        <f>'FINAL EXAM'!#REF!</f>
        <v>#REF!</v>
      </c>
      <c r="I12" s="39" t="e">
        <f>'FINAL EXAM'!#REF!</f>
        <v>#REF!</v>
      </c>
      <c r="J12" s="50" t="e">
        <f>D12/'FINAL EXAM'!#REF!*100</f>
        <v>#REF!</v>
      </c>
      <c r="K12" s="50" t="e">
        <f>E12/'FINAL EXAM'!#REF!*100</f>
        <v>#REF!</v>
      </c>
      <c r="L12" s="50" t="e">
        <f>F12/'FINAL EXAM'!#REF!*100</f>
        <v>#REF!</v>
      </c>
      <c r="M12" s="50" t="e">
        <f>G12/'FINAL EXAM'!#REF!*100</f>
        <v>#REF!</v>
      </c>
      <c r="N12" s="50" t="e">
        <f>H12/'FINAL EXAM'!#REF!*100</f>
        <v>#REF!</v>
      </c>
      <c r="O12" s="50" t="e">
        <f>I12/'FINAL EXAM'!#REF!*100</f>
        <v>#REF!</v>
      </c>
      <c r="P12" s="50" t="e">
        <f>IF(J12&lt;'FINAL EXAM'!$D$115,"N","Y")</f>
        <v>#REF!</v>
      </c>
      <c r="Q12" s="50" t="e">
        <f>IF(K12&lt;'FINAL EXAM'!$D$115,"N","Y")</f>
        <v>#REF!</v>
      </c>
      <c r="R12" s="50" t="e">
        <f>IF(L12&lt;'FINAL EXAM'!$D$115,"N","Y")</f>
        <v>#REF!</v>
      </c>
      <c r="S12" s="50" t="e">
        <f>IF(M12&lt;'FINAL EXAM'!$D$115,"N","Y")</f>
        <v>#REF!</v>
      </c>
      <c r="T12" s="50" t="e">
        <f>IF(N12&lt;'FINAL EXAM'!$D$115,"N","Y")</f>
        <v>#REF!</v>
      </c>
      <c r="U12" s="50" t="e">
        <f>IF(O12&lt;'FINAL EXAM'!$D$115,"N","Y")</f>
        <v>#REF!</v>
      </c>
    </row>
    <row r="13" spans="1:21" x14ac:dyDescent="0.25">
      <c r="A13" s="39">
        <f>'FINAL EXAM'!A14</f>
        <v>5</v>
      </c>
      <c r="B13" s="39" t="str">
        <f>'FINAL EXAM'!B14</f>
        <v>ANNAPURNA SINGH</v>
      </c>
      <c r="C13" s="39" t="str">
        <f>'FINAL EXAM'!C14</f>
        <v>1SG15EE005</v>
      </c>
      <c r="D13" s="39" t="e">
        <f>'FINAL EXAM'!#REF!</f>
        <v>#REF!</v>
      </c>
      <c r="E13" s="39" t="e">
        <f>'FINAL EXAM'!#REF!</f>
        <v>#REF!</v>
      </c>
      <c r="F13" s="39" t="e">
        <f>'FINAL EXAM'!#REF!</f>
        <v>#REF!</v>
      </c>
      <c r="G13" s="39" t="e">
        <f>'FINAL EXAM'!#REF!</f>
        <v>#REF!</v>
      </c>
      <c r="H13" s="39" t="e">
        <f>'FINAL EXAM'!#REF!</f>
        <v>#REF!</v>
      </c>
      <c r="I13" s="39" t="e">
        <f>'FINAL EXAM'!#REF!</f>
        <v>#REF!</v>
      </c>
      <c r="J13" s="50" t="e">
        <f>D13/'FINAL EXAM'!#REF!*100</f>
        <v>#REF!</v>
      </c>
      <c r="K13" s="50" t="e">
        <f>E13/'FINAL EXAM'!#REF!*100</f>
        <v>#REF!</v>
      </c>
      <c r="L13" s="50" t="e">
        <f>F13/'FINAL EXAM'!#REF!*100</f>
        <v>#REF!</v>
      </c>
      <c r="M13" s="50" t="e">
        <f>G13/'FINAL EXAM'!#REF!*100</f>
        <v>#REF!</v>
      </c>
      <c r="N13" s="50" t="e">
        <f>H13/'FINAL EXAM'!#REF!*100</f>
        <v>#REF!</v>
      </c>
      <c r="O13" s="50" t="e">
        <f>I13/'FINAL EXAM'!#REF!*100</f>
        <v>#REF!</v>
      </c>
      <c r="P13" s="50" t="e">
        <f>IF(J13&lt;'FINAL EXAM'!$D$115,"N","Y")</f>
        <v>#REF!</v>
      </c>
      <c r="Q13" s="50" t="e">
        <f>IF(K13&lt;'FINAL EXAM'!$D$115,"N","Y")</f>
        <v>#REF!</v>
      </c>
      <c r="R13" s="50" t="e">
        <f>IF(L13&lt;'FINAL EXAM'!$D$115,"N","Y")</f>
        <v>#REF!</v>
      </c>
      <c r="S13" s="50" t="e">
        <f>IF(M13&lt;'FINAL EXAM'!$D$115,"N","Y")</f>
        <v>#REF!</v>
      </c>
      <c r="T13" s="50" t="e">
        <f>IF(N13&lt;'FINAL EXAM'!$D$115,"N","Y")</f>
        <v>#REF!</v>
      </c>
      <c r="U13" s="50" t="e">
        <f>IF(O13&lt;'FINAL EXAM'!$D$115,"N","Y")</f>
        <v>#REF!</v>
      </c>
    </row>
    <row r="14" spans="1:21" x14ac:dyDescent="0.25">
      <c r="A14" s="39">
        <f>'FINAL EXAM'!A15</f>
        <v>6</v>
      </c>
      <c r="B14" s="39" t="str">
        <f>'FINAL EXAM'!B15</f>
        <v>ANTONY ROSHAN J D</v>
      </c>
      <c r="C14" s="39" t="str">
        <f>'FINAL EXAM'!C15</f>
        <v>1SG15EE006</v>
      </c>
      <c r="D14" s="39" t="e">
        <f>'FINAL EXAM'!#REF!</f>
        <v>#REF!</v>
      </c>
      <c r="E14" s="39" t="e">
        <f>'FINAL EXAM'!#REF!</f>
        <v>#REF!</v>
      </c>
      <c r="F14" s="39" t="e">
        <f>'FINAL EXAM'!#REF!</f>
        <v>#REF!</v>
      </c>
      <c r="G14" s="39" t="e">
        <f>'FINAL EXAM'!#REF!</f>
        <v>#REF!</v>
      </c>
      <c r="H14" s="39" t="e">
        <f>'FINAL EXAM'!#REF!</f>
        <v>#REF!</v>
      </c>
      <c r="I14" s="39" t="e">
        <f>'FINAL EXAM'!#REF!</f>
        <v>#REF!</v>
      </c>
      <c r="J14" s="50" t="e">
        <f>D14/'FINAL EXAM'!#REF!*100</f>
        <v>#REF!</v>
      </c>
      <c r="K14" s="50" t="e">
        <f>E14/'FINAL EXAM'!#REF!*100</f>
        <v>#REF!</v>
      </c>
      <c r="L14" s="50" t="e">
        <f>F14/'FINAL EXAM'!#REF!*100</f>
        <v>#REF!</v>
      </c>
      <c r="M14" s="50" t="e">
        <f>G14/'FINAL EXAM'!#REF!*100</f>
        <v>#REF!</v>
      </c>
      <c r="N14" s="50" t="e">
        <f>H14/'FINAL EXAM'!#REF!*100</f>
        <v>#REF!</v>
      </c>
      <c r="O14" s="50" t="e">
        <f>I14/'FINAL EXAM'!#REF!*100</f>
        <v>#REF!</v>
      </c>
      <c r="P14" s="50" t="e">
        <f>IF(J14&lt;'FINAL EXAM'!$D$115,"N","Y")</f>
        <v>#REF!</v>
      </c>
      <c r="Q14" s="50" t="e">
        <f>IF(K14&lt;'FINAL EXAM'!$D$115,"N","Y")</f>
        <v>#REF!</v>
      </c>
      <c r="R14" s="50" t="e">
        <f>IF(L14&lt;'FINAL EXAM'!$D$115,"N","Y")</f>
        <v>#REF!</v>
      </c>
      <c r="S14" s="50" t="e">
        <f>IF(M14&lt;'FINAL EXAM'!$D$115,"N","Y")</f>
        <v>#REF!</v>
      </c>
      <c r="T14" s="50" t="e">
        <f>IF(N14&lt;'FINAL EXAM'!$D$115,"N","Y")</f>
        <v>#REF!</v>
      </c>
      <c r="U14" s="50" t="e">
        <f>IF(O14&lt;'FINAL EXAM'!$D$115,"N","Y")</f>
        <v>#REF!</v>
      </c>
    </row>
    <row r="15" spans="1:21" x14ac:dyDescent="0.25">
      <c r="A15" s="39">
        <f>'FINAL EXAM'!A16</f>
        <v>7</v>
      </c>
      <c r="B15" s="39" t="str">
        <f>'FINAL EXAM'!B16</f>
        <v>ANUP H V</v>
      </c>
      <c r="C15" s="39" t="str">
        <f>'FINAL EXAM'!C16</f>
        <v>1SG15EE007</v>
      </c>
      <c r="D15" s="39" t="e">
        <f>'FINAL EXAM'!#REF!</f>
        <v>#REF!</v>
      </c>
      <c r="E15" s="39" t="e">
        <f>'FINAL EXAM'!#REF!</f>
        <v>#REF!</v>
      </c>
      <c r="F15" s="39" t="e">
        <f>'FINAL EXAM'!#REF!</f>
        <v>#REF!</v>
      </c>
      <c r="G15" s="39" t="e">
        <f>'FINAL EXAM'!#REF!</f>
        <v>#REF!</v>
      </c>
      <c r="H15" s="39" t="e">
        <f>'FINAL EXAM'!#REF!</f>
        <v>#REF!</v>
      </c>
      <c r="I15" s="39" t="e">
        <f>'FINAL EXAM'!#REF!</f>
        <v>#REF!</v>
      </c>
      <c r="J15" s="50" t="e">
        <f>D15/'FINAL EXAM'!#REF!*100</f>
        <v>#REF!</v>
      </c>
      <c r="K15" s="50" t="e">
        <f>E15/'FINAL EXAM'!#REF!*100</f>
        <v>#REF!</v>
      </c>
      <c r="L15" s="50" t="e">
        <f>F15/'FINAL EXAM'!#REF!*100</f>
        <v>#REF!</v>
      </c>
      <c r="M15" s="50" t="e">
        <f>G15/'FINAL EXAM'!#REF!*100</f>
        <v>#REF!</v>
      </c>
      <c r="N15" s="50" t="e">
        <f>H15/'FINAL EXAM'!#REF!*100</f>
        <v>#REF!</v>
      </c>
      <c r="O15" s="50" t="e">
        <f>I15/'FINAL EXAM'!#REF!*100</f>
        <v>#REF!</v>
      </c>
      <c r="P15" s="50" t="e">
        <f>IF(J15&lt;'FINAL EXAM'!$D$115,"N","Y")</f>
        <v>#REF!</v>
      </c>
      <c r="Q15" s="50" t="e">
        <f>IF(K15&lt;'FINAL EXAM'!$D$115,"N","Y")</f>
        <v>#REF!</v>
      </c>
      <c r="R15" s="50" t="e">
        <f>IF(L15&lt;'FINAL EXAM'!$D$115,"N","Y")</f>
        <v>#REF!</v>
      </c>
      <c r="S15" s="50" t="e">
        <f>IF(M15&lt;'FINAL EXAM'!$D$115,"N","Y")</f>
        <v>#REF!</v>
      </c>
      <c r="T15" s="50" t="e">
        <f>IF(N15&lt;'FINAL EXAM'!$D$115,"N","Y")</f>
        <v>#REF!</v>
      </c>
      <c r="U15" s="50" t="e">
        <f>IF(O15&lt;'FINAL EXAM'!$D$115,"N","Y")</f>
        <v>#REF!</v>
      </c>
    </row>
    <row r="16" spans="1:21" x14ac:dyDescent="0.25">
      <c r="A16" s="39">
        <f>'FINAL EXAM'!A17</f>
        <v>8</v>
      </c>
      <c r="B16" s="39" t="str">
        <f>'FINAL EXAM'!B17</f>
        <v>ANUSHA B</v>
      </c>
      <c r="C16" s="39" t="str">
        <f>'FINAL EXAM'!C17</f>
        <v>1SG15EE008</v>
      </c>
      <c r="D16" s="39" t="e">
        <f>'FINAL EXAM'!#REF!</f>
        <v>#REF!</v>
      </c>
      <c r="E16" s="39" t="e">
        <f>'FINAL EXAM'!#REF!</f>
        <v>#REF!</v>
      </c>
      <c r="F16" s="39" t="e">
        <f>'FINAL EXAM'!#REF!</f>
        <v>#REF!</v>
      </c>
      <c r="G16" s="39" t="e">
        <f>'FINAL EXAM'!#REF!</f>
        <v>#REF!</v>
      </c>
      <c r="H16" s="39" t="e">
        <f>'FINAL EXAM'!#REF!</f>
        <v>#REF!</v>
      </c>
      <c r="I16" s="39" t="e">
        <f>'FINAL EXAM'!#REF!</f>
        <v>#REF!</v>
      </c>
      <c r="J16" s="50" t="e">
        <f>D16/'FINAL EXAM'!#REF!*100</f>
        <v>#REF!</v>
      </c>
      <c r="K16" s="50" t="e">
        <f>E16/'FINAL EXAM'!#REF!*100</f>
        <v>#REF!</v>
      </c>
      <c r="L16" s="50" t="e">
        <f>F16/'FINAL EXAM'!#REF!*100</f>
        <v>#REF!</v>
      </c>
      <c r="M16" s="50" t="e">
        <f>G16/'FINAL EXAM'!#REF!*100</f>
        <v>#REF!</v>
      </c>
      <c r="N16" s="50" t="e">
        <f>H16/'FINAL EXAM'!#REF!*100</f>
        <v>#REF!</v>
      </c>
      <c r="O16" s="50" t="e">
        <f>I16/'FINAL EXAM'!#REF!*100</f>
        <v>#REF!</v>
      </c>
      <c r="P16" s="50" t="e">
        <f>IF(J16&lt;'FINAL EXAM'!$D$115,"N","Y")</f>
        <v>#REF!</v>
      </c>
      <c r="Q16" s="50" t="e">
        <f>IF(K16&lt;'FINAL EXAM'!$D$115,"N","Y")</f>
        <v>#REF!</v>
      </c>
      <c r="R16" s="50" t="e">
        <f>IF(L16&lt;'FINAL EXAM'!$D$115,"N","Y")</f>
        <v>#REF!</v>
      </c>
      <c r="S16" s="50" t="e">
        <f>IF(M16&lt;'FINAL EXAM'!$D$115,"N","Y")</f>
        <v>#REF!</v>
      </c>
      <c r="T16" s="50" t="e">
        <f>IF(N16&lt;'FINAL EXAM'!$D$115,"N","Y")</f>
        <v>#REF!</v>
      </c>
      <c r="U16" s="50" t="e">
        <f>IF(O16&lt;'FINAL EXAM'!$D$115,"N","Y")</f>
        <v>#REF!</v>
      </c>
    </row>
    <row r="17" spans="1:21" x14ac:dyDescent="0.25">
      <c r="A17" s="39">
        <f>'FINAL EXAM'!A18</f>
        <v>9</v>
      </c>
      <c r="B17" s="39" t="str">
        <f>'FINAL EXAM'!B18</f>
        <v>ANUSHA K</v>
      </c>
      <c r="C17" s="39" t="str">
        <f>'FINAL EXAM'!C18</f>
        <v>1SG15EE009</v>
      </c>
      <c r="D17" s="39" t="e">
        <f>'FINAL EXAM'!#REF!</f>
        <v>#REF!</v>
      </c>
      <c r="E17" s="39" t="e">
        <f>'FINAL EXAM'!#REF!</f>
        <v>#REF!</v>
      </c>
      <c r="F17" s="39" t="e">
        <f>'FINAL EXAM'!#REF!</f>
        <v>#REF!</v>
      </c>
      <c r="G17" s="39" t="e">
        <f>'FINAL EXAM'!#REF!</f>
        <v>#REF!</v>
      </c>
      <c r="H17" s="39" t="e">
        <f>'FINAL EXAM'!#REF!</f>
        <v>#REF!</v>
      </c>
      <c r="I17" s="39" t="e">
        <f>'FINAL EXAM'!#REF!</f>
        <v>#REF!</v>
      </c>
      <c r="J17" s="50" t="e">
        <f>D17/'FINAL EXAM'!#REF!*100</f>
        <v>#REF!</v>
      </c>
      <c r="K17" s="50" t="e">
        <f>E17/'FINAL EXAM'!#REF!*100</f>
        <v>#REF!</v>
      </c>
      <c r="L17" s="50" t="e">
        <f>F17/'FINAL EXAM'!#REF!*100</f>
        <v>#REF!</v>
      </c>
      <c r="M17" s="50" t="e">
        <f>G17/'FINAL EXAM'!#REF!*100</f>
        <v>#REF!</v>
      </c>
      <c r="N17" s="50" t="e">
        <f>H17/'FINAL EXAM'!#REF!*100</f>
        <v>#REF!</v>
      </c>
      <c r="O17" s="50" t="e">
        <f>I17/'FINAL EXAM'!#REF!*100</f>
        <v>#REF!</v>
      </c>
      <c r="P17" s="50" t="e">
        <f>IF(J17&lt;'FINAL EXAM'!$D$115,"N","Y")</f>
        <v>#REF!</v>
      </c>
      <c r="Q17" s="50" t="e">
        <f>IF(K17&lt;'FINAL EXAM'!$D$115,"N","Y")</f>
        <v>#REF!</v>
      </c>
      <c r="R17" s="50" t="e">
        <f>IF(L17&lt;'FINAL EXAM'!$D$115,"N","Y")</f>
        <v>#REF!</v>
      </c>
      <c r="S17" s="50" t="e">
        <f>IF(M17&lt;'FINAL EXAM'!$D$115,"N","Y")</f>
        <v>#REF!</v>
      </c>
      <c r="T17" s="50" t="e">
        <f>IF(N17&lt;'FINAL EXAM'!$D$115,"N","Y")</f>
        <v>#REF!</v>
      </c>
      <c r="U17" s="50" t="e">
        <f>IF(O17&lt;'FINAL EXAM'!$D$115,"N","Y")</f>
        <v>#REF!</v>
      </c>
    </row>
    <row r="18" spans="1:21" x14ac:dyDescent="0.25">
      <c r="A18" s="39">
        <f>'FINAL EXAM'!A19</f>
        <v>10</v>
      </c>
      <c r="B18" s="39" t="str">
        <f>'FINAL EXAM'!B19</f>
        <v>APOORVA K.G</v>
      </c>
      <c r="C18" s="39" t="str">
        <f>'FINAL EXAM'!C19</f>
        <v>1SG15EE010</v>
      </c>
      <c r="D18" s="39" t="e">
        <f>'FINAL EXAM'!#REF!</f>
        <v>#REF!</v>
      </c>
      <c r="E18" s="39" t="e">
        <f>'FINAL EXAM'!#REF!</f>
        <v>#REF!</v>
      </c>
      <c r="F18" s="39" t="e">
        <f>'FINAL EXAM'!#REF!</f>
        <v>#REF!</v>
      </c>
      <c r="G18" s="39" t="e">
        <f>'FINAL EXAM'!#REF!</f>
        <v>#REF!</v>
      </c>
      <c r="H18" s="39" t="e">
        <f>'FINAL EXAM'!#REF!</f>
        <v>#REF!</v>
      </c>
      <c r="I18" s="39" t="e">
        <f>'FINAL EXAM'!#REF!</f>
        <v>#REF!</v>
      </c>
      <c r="J18" s="50" t="e">
        <f>D18/'FINAL EXAM'!#REF!*100</f>
        <v>#REF!</v>
      </c>
      <c r="K18" s="50" t="e">
        <f>E18/'FINAL EXAM'!#REF!*100</f>
        <v>#REF!</v>
      </c>
      <c r="L18" s="50" t="e">
        <f>F18/'FINAL EXAM'!#REF!*100</f>
        <v>#REF!</v>
      </c>
      <c r="M18" s="50" t="e">
        <f>G18/'FINAL EXAM'!#REF!*100</f>
        <v>#REF!</v>
      </c>
      <c r="N18" s="50" t="e">
        <f>H18/'FINAL EXAM'!#REF!*100</f>
        <v>#REF!</v>
      </c>
      <c r="O18" s="50" t="e">
        <f>I18/'FINAL EXAM'!#REF!*100</f>
        <v>#REF!</v>
      </c>
      <c r="P18" s="50" t="e">
        <f>IF(J18&lt;'FINAL EXAM'!$D$115,"N","Y")</f>
        <v>#REF!</v>
      </c>
      <c r="Q18" s="50" t="e">
        <f>IF(K18&lt;'FINAL EXAM'!$D$115,"N","Y")</f>
        <v>#REF!</v>
      </c>
      <c r="R18" s="50" t="e">
        <f>IF(L18&lt;'FINAL EXAM'!$D$115,"N","Y")</f>
        <v>#REF!</v>
      </c>
      <c r="S18" s="50" t="e">
        <f>IF(M18&lt;'FINAL EXAM'!$D$115,"N","Y")</f>
        <v>#REF!</v>
      </c>
      <c r="T18" s="50" t="e">
        <f>IF(N18&lt;'FINAL EXAM'!$D$115,"N","Y")</f>
        <v>#REF!</v>
      </c>
      <c r="U18" s="50" t="e">
        <f>IF(O18&lt;'FINAL EXAM'!$D$115,"N","Y")</f>
        <v>#REF!</v>
      </c>
    </row>
    <row r="19" spans="1:21" x14ac:dyDescent="0.25">
      <c r="A19" s="39">
        <f>'FINAL EXAM'!A20</f>
        <v>11</v>
      </c>
      <c r="B19" s="39" t="str">
        <f>'FINAL EXAM'!B20</f>
        <v>ARPITHA SHARMA</v>
      </c>
      <c r="C19" s="39" t="str">
        <f>'FINAL EXAM'!C20</f>
        <v>1SG15EE011</v>
      </c>
      <c r="D19" s="39" t="e">
        <f>'FINAL EXAM'!#REF!</f>
        <v>#REF!</v>
      </c>
      <c r="E19" s="39" t="e">
        <f>'FINAL EXAM'!#REF!</f>
        <v>#REF!</v>
      </c>
      <c r="F19" s="39" t="e">
        <f>'FINAL EXAM'!#REF!</f>
        <v>#REF!</v>
      </c>
      <c r="G19" s="39" t="e">
        <f>'FINAL EXAM'!#REF!</f>
        <v>#REF!</v>
      </c>
      <c r="H19" s="39" t="e">
        <f>'FINAL EXAM'!#REF!</f>
        <v>#REF!</v>
      </c>
      <c r="I19" s="39" t="e">
        <f>'FINAL EXAM'!#REF!</f>
        <v>#REF!</v>
      </c>
      <c r="J19" s="50" t="e">
        <f>D19/'FINAL EXAM'!#REF!*100</f>
        <v>#REF!</v>
      </c>
      <c r="K19" s="50" t="e">
        <f>E19/'FINAL EXAM'!#REF!*100</f>
        <v>#REF!</v>
      </c>
      <c r="L19" s="50" t="e">
        <f>F19/'FINAL EXAM'!#REF!*100</f>
        <v>#REF!</v>
      </c>
      <c r="M19" s="50" t="e">
        <f>G19/'FINAL EXAM'!#REF!*100</f>
        <v>#REF!</v>
      </c>
      <c r="N19" s="50" t="e">
        <f>H19/'FINAL EXAM'!#REF!*100</f>
        <v>#REF!</v>
      </c>
      <c r="O19" s="50" t="e">
        <f>I19/'FINAL EXAM'!#REF!*100</f>
        <v>#REF!</v>
      </c>
      <c r="P19" s="50" t="e">
        <f>IF(J19&lt;'FINAL EXAM'!$D$115,"N","Y")</f>
        <v>#REF!</v>
      </c>
      <c r="Q19" s="50" t="e">
        <f>IF(K19&lt;'FINAL EXAM'!$D$115,"N","Y")</f>
        <v>#REF!</v>
      </c>
      <c r="R19" s="50" t="e">
        <f>IF(L19&lt;'FINAL EXAM'!$D$115,"N","Y")</f>
        <v>#REF!</v>
      </c>
      <c r="S19" s="50" t="e">
        <f>IF(M19&lt;'FINAL EXAM'!$D$115,"N","Y")</f>
        <v>#REF!</v>
      </c>
      <c r="T19" s="50" t="e">
        <f>IF(N19&lt;'FINAL EXAM'!$D$115,"N","Y")</f>
        <v>#REF!</v>
      </c>
      <c r="U19" s="50" t="e">
        <f>IF(O19&lt;'FINAL EXAM'!$D$115,"N","Y")</f>
        <v>#REF!</v>
      </c>
    </row>
    <row r="20" spans="1:21" ht="31.5" x14ac:dyDescent="0.25">
      <c r="A20" s="39">
        <f>'FINAL EXAM'!A21</f>
        <v>12</v>
      </c>
      <c r="B20" s="39" t="str">
        <f>'FINAL EXAM'!B21</f>
        <v>ARPITHA SRINIVASA MURTHY</v>
      </c>
      <c r="C20" s="39" t="str">
        <f>'FINAL EXAM'!C21</f>
        <v>1SG15EE012</v>
      </c>
      <c r="D20" s="39" t="e">
        <f>'FINAL EXAM'!#REF!</f>
        <v>#REF!</v>
      </c>
      <c r="E20" s="39" t="e">
        <f>'FINAL EXAM'!#REF!</f>
        <v>#REF!</v>
      </c>
      <c r="F20" s="39" t="e">
        <f>'FINAL EXAM'!#REF!</f>
        <v>#REF!</v>
      </c>
      <c r="G20" s="39" t="e">
        <f>'FINAL EXAM'!#REF!</f>
        <v>#REF!</v>
      </c>
      <c r="H20" s="39" t="e">
        <f>'FINAL EXAM'!#REF!</f>
        <v>#REF!</v>
      </c>
      <c r="I20" s="39" t="e">
        <f>'FINAL EXAM'!#REF!</f>
        <v>#REF!</v>
      </c>
      <c r="J20" s="50" t="e">
        <f>D20/'FINAL EXAM'!#REF!*100</f>
        <v>#REF!</v>
      </c>
      <c r="K20" s="50" t="e">
        <f>E20/'FINAL EXAM'!#REF!*100</f>
        <v>#REF!</v>
      </c>
      <c r="L20" s="50" t="e">
        <f>F20/'FINAL EXAM'!#REF!*100</f>
        <v>#REF!</v>
      </c>
      <c r="M20" s="50" t="e">
        <f>G20/'FINAL EXAM'!#REF!*100</f>
        <v>#REF!</v>
      </c>
      <c r="N20" s="50" t="e">
        <f>H20/'FINAL EXAM'!#REF!*100</f>
        <v>#REF!</v>
      </c>
      <c r="O20" s="50" t="e">
        <f>I20/'FINAL EXAM'!#REF!*100</f>
        <v>#REF!</v>
      </c>
      <c r="P20" s="50" t="e">
        <f>IF(J20&lt;'FINAL EXAM'!$D$115,"N","Y")</f>
        <v>#REF!</v>
      </c>
      <c r="Q20" s="50" t="e">
        <f>IF(K20&lt;'FINAL EXAM'!$D$115,"N","Y")</f>
        <v>#REF!</v>
      </c>
      <c r="R20" s="50" t="e">
        <f>IF(L20&lt;'FINAL EXAM'!$D$115,"N","Y")</f>
        <v>#REF!</v>
      </c>
      <c r="S20" s="50" t="e">
        <f>IF(M20&lt;'FINAL EXAM'!$D$115,"N","Y")</f>
        <v>#REF!</v>
      </c>
      <c r="T20" s="50" t="e">
        <f>IF(N20&lt;'FINAL EXAM'!$D$115,"N","Y")</f>
        <v>#REF!</v>
      </c>
      <c r="U20" s="50" t="e">
        <f>IF(O20&lt;'FINAL EXAM'!$D$115,"N","Y")</f>
        <v>#REF!</v>
      </c>
    </row>
    <row r="21" spans="1:21" x14ac:dyDescent="0.25">
      <c r="A21" s="39">
        <f>'FINAL EXAM'!A22</f>
        <v>13</v>
      </c>
      <c r="B21" s="39" t="str">
        <f>'FINAL EXAM'!B22</f>
        <v>ARUNA B.P</v>
      </c>
      <c r="C21" s="39" t="str">
        <f>'FINAL EXAM'!C22</f>
        <v>1SG15EE013</v>
      </c>
      <c r="D21" s="39" t="e">
        <f>'FINAL EXAM'!#REF!</f>
        <v>#REF!</v>
      </c>
      <c r="E21" s="39" t="e">
        <f>'FINAL EXAM'!#REF!</f>
        <v>#REF!</v>
      </c>
      <c r="F21" s="39" t="e">
        <f>'FINAL EXAM'!#REF!</f>
        <v>#REF!</v>
      </c>
      <c r="G21" s="39" t="e">
        <f>'FINAL EXAM'!#REF!</f>
        <v>#REF!</v>
      </c>
      <c r="H21" s="39" t="e">
        <f>'FINAL EXAM'!#REF!</f>
        <v>#REF!</v>
      </c>
      <c r="I21" s="39" t="e">
        <f>'FINAL EXAM'!#REF!</f>
        <v>#REF!</v>
      </c>
      <c r="J21" s="50" t="e">
        <f>D21/'FINAL EXAM'!#REF!*100</f>
        <v>#REF!</v>
      </c>
      <c r="K21" s="50" t="e">
        <f>E21/'FINAL EXAM'!#REF!*100</f>
        <v>#REF!</v>
      </c>
      <c r="L21" s="50" t="e">
        <f>F21/'FINAL EXAM'!#REF!*100</f>
        <v>#REF!</v>
      </c>
      <c r="M21" s="50" t="e">
        <f>G21/'FINAL EXAM'!#REF!*100</f>
        <v>#REF!</v>
      </c>
      <c r="N21" s="50" t="e">
        <f>H21/'FINAL EXAM'!#REF!*100</f>
        <v>#REF!</v>
      </c>
      <c r="O21" s="50" t="e">
        <f>I21/'FINAL EXAM'!#REF!*100</f>
        <v>#REF!</v>
      </c>
      <c r="P21" s="50" t="e">
        <f>IF(J21&lt;'FINAL EXAM'!$D$115,"N","Y")</f>
        <v>#REF!</v>
      </c>
      <c r="Q21" s="50" t="e">
        <f>IF(K21&lt;'FINAL EXAM'!$D$115,"N","Y")</f>
        <v>#REF!</v>
      </c>
      <c r="R21" s="50" t="e">
        <f>IF(L21&lt;'FINAL EXAM'!$D$115,"N","Y")</f>
        <v>#REF!</v>
      </c>
      <c r="S21" s="50" t="e">
        <f>IF(M21&lt;'FINAL EXAM'!$D$115,"N","Y")</f>
        <v>#REF!</v>
      </c>
      <c r="T21" s="50" t="e">
        <f>IF(N21&lt;'FINAL EXAM'!$D$115,"N","Y")</f>
        <v>#REF!</v>
      </c>
      <c r="U21" s="50" t="e">
        <f>IF(O21&lt;'FINAL EXAM'!$D$115,"N","Y")</f>
        <v>#REF!</v>
      </c>
    </row>
    <row r="22" spans="1:21" x14ac:dyDescent="0.25">
      <c r="A22" s="39">
        <f>'FINAL EXAM'!A23</f>
        <v>14</v>
      </c>
      <c r="B22" s="39" t="str">
        <f>'FINAL EXAM'!B23</f>
        <v>ATHIYA MOHAMMADI</v>
      </c>
      <c r="C22" s="39" t="str">
        <f>'FINAL EXAM'!C23</f>
        <v>1SG15EE014</v>
      </c>
      <c r="D22" s="39" t="e">
        <f>'FINAL EXAM'!#REF!</f>
        <v>#REF!</v>
      </c>
      <c r="E22" s="39" t="e">
        <f>'FINAL EXAM'!#REF!</f>
        <v>#REF!</v>
      </c>
      <c r="F22" s="39" t="e">
        <f>'FINAL EXAM'!#REF!</f>
        <v>#REF!</v>
      </c>
      <c r="G22" s="39" t="e">
        <f>'FINAL EXAM'!#REF!</f>
        <v>#REF!</v>
      </c>
      <c r="H22" s="39" t="e">
        <f>'FINAL EXAM'!#REF!</f>
        <v>#REF!</v>
      </c>
      <c r="I22" s="39" t="e">
        <f>'FINAL EXAM'!#REF!</f>
        <v>#REF!</v>
      </c>
      <c r="J22" s="50" t="e">
        <f>D22/'FINAL EXAM'!#REF!*100</f>
        <v>#REF!</v>
      </c>
      <c r="K22" s="50" t="e">
        <f>E22/'FINAL EXAM'!#REF!*100</f>
        <v>#REF!</v>
      </c>
      <c r="L22" s="50" t="e">
        <f>F22/'FINAL EXAM'!#REF!*100</f>
        <v>#REF!</v>
      </c>
      <c r="M22" s="50" t="e">
        <f>G22/'FINAL EXAM'!#REF!*100</f>
        <v>#REF!</v>
      </c>
      <c r="N22" s="50" t="e">
        <f>H22/'FINAL EXAM'!#REF!*100</f>
        <v>#REF!</v>
      </c>
      <c r="O22" s="50" t="e">
        <f>I22/'FINAL EXAM'!#REF!*100</f>
        <v>#REF!</v>
      </c>
      <c r="P22" s="50" t="e">
        <f>IF(J22&lt;'FINAL EXAM'!$D$115,"N","Y")</f>
        <v>#REF!</v>
      </c>
      <c r="Q22" s="50" t="e">
        <f>IF(K22&lt;'FINAL EXAM'!$D$115,"N","Y")</f>
        <v>#REF!</v>
      </c>
      <c r="R22" s="50" t="e">
        <f>IF(L22&lt;'FINAL EXAM'!$D$115,"N","Y")</f>
        <v>#REF!</v>
      </c>
      <c r="S22" s="50" t="e">
        <f>IF(M22&lt;'FINAL EXAM'!$D$115,"N","Y")</f>
        <v>#REF!</v>
      </c>
      <c r="T22" s="50" t="e">
        <f>IF(N22&lt;'FINAL EXAM'!$D$115,"N","Y")</f>
        <v>#REF!</v>
      </c>
      <c r="U22" s="50" t="e">
        <f>IF(O22&lt;'FINAL EXAM'!$D$115,"N","Y")</f>
        <v>#REF!</v>
      </c>
    </row>
    <row r="23" spans="1:21" x14ac:dyDescent="0.25">
      <c r="A23" s="39">
        <f>'FINAL EXAM'!A24</f>
        <v>15</v>
      </c>
      <c r="B23" s="39" t="str">
        <f>'FINAL EXAM'!B24</f>
        <v>BALAJI VENKATESH K</v>
      </c>
      <c r="C23" s="39" t="str">
        <f>'FINAL EXAM'!C24</f>
        <v>1SG15EE015</v>
      </c>
      <c r="D23" s="39" t="e">
        <f>'FINAL EXAM'!#REF!</f>
        <v>#REF!</v>
      </c>
      <c r="E23" s="39" t="e">
        <f>'FINAL EXAM'!#REF!</f>
        <v>#REF!</v>
      </c>
      <c r="F23" s="39" t="e">
        <f>'FINAL EXAM'!#REF!</f>
        <v>#REF!</v>
      </c>
      <c r="G23" s="39" t="e">
        <f>'FINAL EXAM'!#REF!</f>
        <v>#REF!</v>
      </c>
      <c r="H23" s="39" t="e">
        <f>'FINAL EXAM'!#REF!</f>
        <v>#REF!</v>
      </c>
      <c r="I23" s="39" t="e">
        <f>'FINAL EXAM'!#REF!</f>
        <v>#REF!</v>
      </c>
      <c r="J23" s="50" t="e">
        <f>D23/'FINAL EXAM'!#REF!*100</f>
        <v>#REF!</v>
      </c>
      <c r="K23" s="50" t="e">
        <f>E23/'FINAL EXAM'!#REF!*100</f>
        <v>#REF!</v>
      </c>
      <c r="L23" s="50" t="e">
        <f>F23/'FINAL EXAM'!#REF!*100</f>
        <v>#REF!</v>
      </c>
      <c r="M23" s="50" t="e">
        <f>G23/'FINAL EXAM'!#REF!*100</f>
        <v>#REF!</v>
      </c>
      <c r="N23" s="50" t="e">
        <f>H23/'FINAL EXAM'!#REF!*100</f>
        <v>#REF!</v>
      </c>
      <c r="O23" s="50" t="e">
        <f>I23/'FINAL EXAM'!#REF!*100</f>
        <v>#REF!</v>
      </c>
      <c r="P23" s="50" t="e">
        <f>IF(J23&lt;'FINAL EXAM'!$D$115,"N","Y")</f>
        <v>#REF!</v>
      </c>
      <c r="Q23" s="50" t="e">
        <f>IF(K23&lt;'FINAL EXAM'!$D$115,"N","Y")</f>
        <v>#REF!</v>
      </c>
      <c r="R23" s="50" t="e">
        <f>IF(L23&lt;'FINAL EXAM'!$D$115,"N","Y")</f>
        <v>#REF!</v>
      </c>
      <c r="S23" s="50" t="e">
        <f>IF(M23&lt;'FINAL EXAM'!$D$115,"N","Y")</f>
        <v>#REF!</v>
      </c>
      <c r="T23" s="50" t="e">
        <f>IF(N23&lt;'FINAL EXAM'!$D$115,"N","Y")</f>
        <v>#REF!</v>
      </c>
      <c r="U23" s="50" t="e">
        <f>IF(O23&lt;'FINAL EXAM'!$D$115,"N","Y")</f>
        <v>#REF!</v>
      </c>
    </row>
    <row r="24" spans="1:21" x14ac:dyDescent="0.25">
      <c r="A24" s="39">
        <f>'FINAL EXAM'!A25</f>
        <v>16</v>
      </c>
      <c r="B24" s="39" t="str">
        <f>'FINAL EXAM'!B25</f>
        <v>BALRAJ M</v>
      </c>
      <c r="C24" s="39" t="str">
        <f>'FINAL EXAM'!C25</f>
        <v>1SG15EE016</v>
      </c>
      <c r="D24" s="39" t="e">
        <f>'FINAL EXAM'!#REF!</f>
        <v>#REF!</v>
      </c>
      <c r="E24" s="39" t="e">
        <f>'FINAL EXAM'!#REF!</f>
        <v>#REF!</v>
      </c>
      <c r="F24" s="39" t="e">
        <f>'FINAL EXAM'!#REF!</f>
        <v>#REF!</v>
      </c>
      <c r="G24" s="39" t="e">
        <f>'FINAL EXAM'!#REF!</f>
        <v>#REF!</v>
      </c>
      <c r="H24" s="39" t="e">
        <f>'FINAL EXAM'!#REF!</f>
        <v>#REF!</v>
      </c>
      <c r="I24" s="39" t="e">
        <f>'FINAL EXAM'!#REF!</f>
        <v>#REF!</v>
      </c>
      <c r="J24" s="50" t="e">
        <f>D24/'FINAL EXAM'!#REF!*100</f>
        <v>#REF!</v>
      </c>
      <c r="K24" s="50" t="e">
        <f>E24/'FINAL EXAM'!#REF!*100</f>
        <v>#REF!</v>
      </c>
      <c r="L24" s="50" t="e">
        <f>F24/'FINAL EXAM'!#REF!*100</f>
        <v>#REF!</v>
      </c>
      <c r="M24" s="50" t="e">
        <f>G24/'FINAL EXAM'!#REF!*100</f>
        <v>#REF!</v>
      </c>
      <c r="N24" s="50" t="e">
        <f>H24/'FINAL EXAM'!#REF!*100</f>
        <v>#REF!</v>
      </c>
      <c r="O24" s="50" t="e">
        <f>I24/'FINAL EXAM'!#REF!*100</f>
        <v>#REF!</v>
      </c>
      <c r="P24" s="50" t="e">
        <f>IF(J24&lt;'FINAL EXAM'!$D$115,"N","Y")</f>
        <v>#REF!</v>
      </c>
      <c r="Q24" s="50" t="e">
        <f>IF(K24&lt;'FINAL EXAM'!$D$115,"N","Y")</f>
        <v>#REF!</v>
      </c>
      <c r="R24" s="50" t="e">
        <f>IF(L24&lt;'FINAL EXAM'!$D$115,"N","Y")</f>
        <v>#REF!</v>
      </c>
      <c r="S24" s="50" t="e">
        <f>IF(M24&lt;'FINAL EXAM'!$D$115,"N","Y")</f>
        <v>#REF!</v>
      </c>
      <c r="T24" s="50" t="e">
        <f>IF(N24&lt;'FINAL EXAM'!$D$115,"N","Y")</f>
        <v>#REF!</v>
      </c>
      <c r="U24" s="50" t="e">
        <f>IF(O24&lt;'FINAL EXAM'!$D$115,"N","Y")</f>
        <v>#REF!</v>
      </c>
    </row>
    <row r="25" spans="1:21" x14ac:dyDescent="0.25">
      <c r="A25" s="39">
        <f>'FINAL EXAM'!A26</f>
        <v>17</v>
      </c>
      <c r="B25" s="39" t="str">
        <f>'FINAL EXAM'!B26</f>
        <v>C.S.MOHANA</v>
      </c>
      <c r="C25" s="39" t="str">
        <f>'FINAL EXAM'!C26</f>
        <v>1SG15EE017</v>
      </c>
      <c r="D25" s="39" t="e">
        <f>'FINAL EXAM'!#REF!</f>
        <v>#REF!</v>
      </c>
      <c r="E25" s="39" t="e">
        <f>'FINAL EXAM'!#REF!</f>
        <v>#REF!</v>
      </c>
      <c r="F25" s="39" t="e">
        <f>'FINAL EXAM'!#REF!</f>
        <v>#REF!</v>
      </c>
      <c r="G25" s="39" t="e">
        <f>'FINAL EXAM'!#REF!</f>
        <v>#REF!</v>
      </c>
      <c r="H25" s="39" t="e">
        <f>'FINAL EXAM'!#REF!</f>
        <v>#REF!</v>
      </c>
      <c r="I25" s="39" t="e">
        <f>'FINAL EXAM'!#REF!</f>
        <v>#REF!</v>
      </c>
      <c r="J25" s="50" t="e">
        <f>D25/'FINAL EXAM'!#REF!*100</f>
        <v>#REF!</v>
      </c>
      <c r="K25" s="50" t="e">
        <f>E25/'FINAL EXAM'!#REF!*100</f>
        <v>#REF!</v>
      </c>
      <c r="L25" s="50" t="e">
        <f>F25/'FINAL EXAM'!#REF!*100</f>
        <v>#REF!</v>
      </c>
      <c r="M25" s="50" t="e">
        <f>G25/'FINAL EXAM'!#REF!*100</f>
        <v>#REF!</v>
      </c>
      <c r="N25" s="50" t="e">
        <f>H25/'FINAL EXAM'!#REF!*100</f>
        <v>#REF!</v>
      </c>
      <c r="O25" s="50" t="e">
        <f>I25/'FINAL EXAM'!#REF!*100</f>
        <v>#REF!</v>
      </c>
      <c r="P25" s="50" t="e">
        <f>IF(J25&lt;'FINAL EXAM'!$D$115,"N","Y")</f>
        <v>#REF!</v>
      </c>
      <c r="Q25" s="50" t="e">
        <f>IF(K25&lt;'FINAL EXAM'!$D$115,"N","Y")</f>
        <v>#REF!</v>
      </c>
      <c r="R25" s="50" t="e">
        <f>IF(L25&lt;'FINAL EXAM'!$D$115,"N","Y")</f>
        <v>#REF!</v>
      </c>
      <c r="S25" s="50" t="e">
        <f>IF(M25&lt;'FINAL EXAM'!$D$115,"N","Y")</f>
        <v>#REF!</v>
      </c>
      <c r="T25" s="50" t="e">
        <f>IF(N25&lt;'FINAL EXAM'!$D$115,"N","Y")</f>
        <v>#REF!</v>
      </c>
      <c r="U25" s="50" t="e">
        <f>IF(O25&lt;'FINAL EXAM'!$D$115,"N","Y")</f>
        <v>#REF!</v>
      </c>
    </row>
    <row r="26" spans="1:21" x14ac:dyDescent="0.25">
      <c r="A26" s="39">
        <f>'FINAL EXAM'!A27</f>
        <v>18</v>
      </c>
      <c r="B26" s="39" t="str">
        <f>'FINAL EXAM'!B27</f>
        <v>CHAITHRA K.R</v>
      </c>
      <c r="C26" s="39" t="str">
        <f>'FINAL EXAM'!C27</f>
        <v>1SG15EE018</v>
      </c>
      <c r="D26" s="39" t="e">
        <f>'FINAL EXAM'!#REF!</f>
        <v>#REF!</v>
      </c>
      <c r="E26" s="39" t="e">
        <f>'FINAL EXAM'!#REF!</f>
        <v>#REF!</v>
      </c>
      <c r="F26" s="39" t="e">
        <f>'FINAL EXAM'!#REF!</f>
        <v>#REF!</v>
      </c>
      <c r="G26" s="39" t="e">
        <f>'FINAL EXAM'!#REF!</f>
        <v>#REF!</v>
      </c>
      <c r="H26" s="39" t="e">
        <f>'FINAL EXAM'!#REF!</f>
        <v>#REF!</v>
      </c>
      <c r="I26" s="39" t="e">
        <f>'FINAL EXAM'!#REF!</f>
        <v>#REF!</v>
      </c>
      <c r="J26" s="50" t="e">
        <f>D26/'FINAL EXAM'!#REF!*100</f>
        <v>#REF!</v>
      </c>
      <c r="K26" s="50" t="e">
        <f>E26/'FINAL EXAM'!#REF!*100</f>
        <v>#REF!</v>
      </c>
      <c r="L26" s="50" t="e">
        <f>F26/'FINAL EXAM'!#REF!*100</f>
        <v>#REF!</v>
      </c>
      <c r="M26" s="50" t="e">
        <f>G26/'FINAL EXAM'!#REF!*100</f>
        <v>#REF!</v>
      </c>
      <c r="N26" s="50" t="e">
        <f>H26/'FINAL EXAM'!#REF!*100</f>
        <v>#REF!</v>
      </c>
      <c r="O26" s="50" t="e">
        <f>I26/'FINAL EXAM'!#REF!*100</f>
        <v>#REF!</v>
      </c>
      <c r="P26" s="50" t="e">
        <f>IF(J26&lt;'FINAL EXAM'!$D$115,"N","Y")</f>
        <v>#REF!</v>
      </c>
      <c r="Q26" s="50" t="e">
        <f>IF(K26&lt;'FINAL EXAM'!$D$115,"N","Y")</f>
        <v>#REF!</v>
      </c>
      <c r="R26" s="50" t="e">
        <f>IF(L26&lt;'FINAL EXAM'!$D$115,"N","Y")</f>
        <v>#REF!</v>
      </c>
      <c r="S26" s="50" t="e">
        <f>IF(M26&lt;'FINAL EXAM'!$D$115,"N","Y")</f>
        <v>#REF!</v>
      </c>
      <c r="T26" s="50" t="e">
        <f>IF(N26&lt;'FINAL EXAM'!$D$115,"N","Y")</f>
        <v>#REF!</v>
      </c>
      <c r="U26" s="50" t="e">
        <f>IF(O26&lt;'FINAL EXAM'!$D$115,"N","Y")</f>
        <v>#REF!</v>
      </c>
    </row>
    <row r="27" spans="1:21" x14ac:dyDescent="0.25">
      <c r="A27" s="39">
        <f>'FINAL EXAM'!A28</f>
        <v>19</v>
      </c>
      <c r="B27" s="39" t="str">
        <f>'FINAL EXAM'!B28</f>
        <v>CHAITRA S</v>
      </c>
      <c r="C27" s="39" t="str">
        <f>'FINAL EXAM'!C28</f>
        <v>1SG15EE019</v>
      </c>
      <c r="D27" s="39" t="e">
        <f>'FINAL EXAM'!#REF!</f>
        <v>#REF!</v>
      </c>
      <c r="E27" s="39" t="e">
        <f>'FINAL EXAM'!#REF!</f>
        <v>#REF!</v>
      </c>
      <c r="F27" s="39" t="e">
        <f>'FINAL EXAM'!#REF!</f>
        <v>#REF!</v>
      </c>
      <c r="G27" s="39" t="e">
        <f>'FINAL EXAM'!#REF!</f>
        <v>#REF!</v>
      </c>
      <c r="H27" s="39" t="e">
        <f>'FINAL EXAM'!#REF!</f>
        <v>#REF!</v>
      </c>
      <c r="I27" s="39" t="e">
        <f>'FINAL EXAM'!#REF!</f>
        <v>#REF!</v>
      </c>
      <c r="J27" s="50" t="e">
        <f>D27/'FINAL EXAM'!#REF!*100</f>
        <v>#REF!</v>
      </c>
      <c r="K27" s="50" t="e">
        <f>E27/'FINAL EXAM'!#REF!*100</f>
        <v>#REF!</v>
      </c>
      <c r="L27" s="50" t="e">
        <f>F27/'FINAL EXAM'!#REF!*100</f>
        <v>#REF!</v>
      </c>
      <c r="M27" s="50" t="e">
        <f>G27/'FINAL EXAM'!#REF!*100</f>
        <v>#REF!</v>
      </c>
      <c r="N27" s="50" t="e">
        <f>H27/'FINAL EXAM'!#REF!*100</f>
        <v>#REF!</v>
      </c>
      <c r="O27" s="50" t="e">
        <f>I27/'FINAL EXAM'!#REF!*100</f>
        <v>#REF!</v>
      </c>
      <c r="P27" s="50" t="e">
        <f>IF(J27&lt;'FINAL EXAM'!$D$115,"N","Y")</f>
        <v>#REF!</v>
      </c>
      <c r="Q27" s="50" t="e">
        <f>IF(K27&lt;'FINAL EXAM'!$D$115,"N","Y")</f>
        <v>#REF!</v>
      </c>
      <c r="R27" s="50" t="e">
        <f>IF(L27&lt;'FINAL EXAM'!$D$115,"N","Y")</f>
        <v>#REF!</v>
      </c>
      <c r="S27" s="50" t="e">
        <f>IF(M27&lt;'FINAL EXAM'!$D$115,"N","Y")</f>
        <v>#REF!</v>
      </c>
      <c r="T27" s="50" t="e">
        <f>IF(N27&lt;'FINAL EXAM'!$D$115,"N","Y")</f>
        <v>#REF!</v>
      </c>
      <c r="U27" s="50" t="e">
        <f>IF(O27&lt;'FINAL EXAM'!$D$115,"N","Y")</f>
        <v>#REF!</v>
      </c>
    </row>
    <row r="28" spans="1:21" x14ac:dyDescent="0.25">
      <c r="A28" s="39">
        <f>'FINAL EXAM'!A29</f>
        <v>20</v>
      </c>
      <c r="B28" s="39" t="str">
        <f>'FINAL EXAM'!B29</f>
        <v>CHANDAN.G</v>
      </c>
      <c r="C28" s="39" t="str">
        <f>'FINAL EXAM'!C29</f>
        <v>1SG15EE020</v>
      </c>
      <c r="D28" s="39" t="e">
        <f>'FINAL EXAM'!#REF!</f>
        <v>#REF!</v>
      </c>
      <c r="E28" s="39" t="e">
        <f>'FINAL EXAM'!#REF!</f>
        <v>#REF!</v>
      </c>
      <c r="F28" s="39" t="e">
        <f>'FINAL EXAM'!#REF!</f>
        <v>#REF!</v>
      </c>
      <c r="G28" s="39" t="e">
        <f>'FINAL EXAM'!#REF!</f>
        <v>#REF!</v>
      </c>
      <c r="H28" s="39" t="e">
        <f>'FINAL EXAM'!#REF!</f>
        <v>#REF!</v>
      </c>
      <c r="I28" s="39" t="e">
        <f>'FINAL EXAM'!#REF!</f>
        <v>#REF!</v>
      </c>
      <c r="J28" s="50" t="e">
        <f>D28/'FINAL EXAM'!#REF!*100</f>
        <v>#REF!</v>
      </c>
      <c r="K28" s="50" t="e">
        <f>E28/'FINAL EXAM'!#REF!*100</f>
        <v>#REF!</v>
      </c>
      <c r="L28" s="50" t="e">
        <f>F28/'FINAL EXAM'!#REF!*100</f>
        <v>#REF!</v>
      </c>
      <c r="M28" s="50" t="e">
        <f>G28/'FINAL EXAM'!#REF!*100</f>
        <v>#REF!</v>
      </c>
      <c r="N28" s="50" t="e">
        <f>H28/'FINAL EXAM'!#REF!*100</f>
        <v>#REF!</v>
      </c>
      <c r="O28" s="50" t="e">
        <f>I28/'FINAL EXAM'!#REF!*100</f>
        <v>#REF!</v>
      </c>
      <c r="P28" s="50" t="e">
        <f>IF(J28&lt;'FINAL EXAM'!$D$115,"N","Y")</f>
        <v>#REF!</v>
      </c>
      <c r="Q28" s="50" t="e">
        <f>IF(K28&lt;'FINAL EXAM'!$D$115,"N","Y")</f>
        <v>#REF!</v>
      </c>
      <c r="R28" s="50" t="e">
        <f>IF(L28&lt;'FINAL EXAM'!$D$115,"N","Y")</f>
        <v>#REF!</v>
      </c>
      <c r="S28" s="50" t="e">
        <f>IF(M28&lt;'FINAL EXAM'!$D$115,"N","Y")</f>
        <v>#REF!</v>
      </c>
      <c r="T28" s="50" t="e">
        <f>IF(N28&lt;'FINAL EXAM'!$D$115,"N","Y")</f>
        <v>#REF!</v>
      </c>
      <c r="U28" s="50" t="e">
        <f>IF(O28&lt;'FINAL EXAM'!$D$115,"N","Y")</f>
        <v>#REF!</v>
      </c>
    </row>
    <row r="29" spans="1:21" x14ac:dyDescent="0.25">
      <c r="A29" s="39">
        <f>'FINAL EXAM'!A30</f>
        <v>21</v>
      </c>
      <c r="B29" s="39" t="str">
        <f>'FINAL EXAM'!B30</f>
        <v>CHANDAN GOWDA P</v>
      </c>
      <c r="C29" s="39" t="str">
        <f>'FINAL EXAM'!C30</f>
        <v>1SG15EE021</v>
      </c>
      <c r="D29" s="39" t="e">
        <f>'FINAL EXAM'!#REF!</f>
        <v>#REF!</v>
      </c>
      <c r="E29" s="39" t="e">
        <f>'FINAL EXAM'!#REF!</f>
        <v>#REF!</v>
      </c>
      <c r="F29" s="39" t="e">
        <f>'FINAL EXAM'!#REF!</f>
        <v>#REF!</v>
      </c>
      <c r="G29" s="39" t="e">
        <f>'FINAL EXAM'!#REF!</f>
        <v>#REF!</v>
      </c>
      <c r="H29" s="39" t="e">
        <f>'FINAL EXAM'!#REF!</f>
        <v>#REF!</v>
      </c>
      <c r="I29" s="39" t="e">
        <f>'FINAL EXAM'!#REF!</f>
        <v>#REF!</v>
      </c>
      <c r="J29" s="50" t="e">
        <f>D29/'FINAL EXAM'!#REF!*100</f>
        <v>#REF!</v>
      </c>
      <c r="K29" s="50" t="e">
        <f>E29/'FINAL EXAM'!#REF!*100</f>
        <v>#REF!</v>
      </c>
      <c r="L29" s="50" t="e">
        <f>F29/'FINAL EXAM'!#REF!*100</f>
        <v>#REF!</v>
      </c>
      <c r="M29" s="50" t="e">
        <f>G29/'FINAL EXAM'!#REF!*100</f>
        <v>#REF!</v>
      </c>
      <c r="N29" s="50" t="e">
        <f>H29/'FINAL EXAM'!#REF!*100</f>
        <v>#REF!</v>
      </c>
      <c r="O29" s="50" t="e">
        <f>I29/'FINAL EXAM'!#REF!*100</f>
        <v>#REF!</v>
      </c>
      <c r="P29" s="50" t="e">
        <f>IF(J29&lt;'FINAL EXAM'!$D$115,"N","Y")</f>
        <v>#REF!</v>
      </c>
      <c r="Q29" s="50" t="e">
        <f>IF(K29&lt;'FINAL EXAM'!$D$115,"N","Y")</f>
        <v>#REF!</v>
      </c>
      <c r="R29" s="50" t="e">
        <f>IF(L29&lt;'FINAL EXAM'!$D$115,"N","Y")</f>
        <v>#REF!</v>
      </c>
      <c r="S29" s="50" t="e">
        <f>IF(M29&lt;'FINAL EXAM'!$D$115,"N","Y")</f>
        <v>#REF!</v>
      </c>
      <c r="T29" s="50" t="e">
        <f>IF(N29&lt;'FINAL EXAM'!$D$115,"N","Y")</f>
        <v>#REF!</v>
      </c>
      <c r="U29" s="50" t="e">
        <f>IF(O29&lt;'FINAL EXAM'!$D$115,"N","Y")</f>
        <v>#REF!</v>
      </c>
    </row>
    <row r="30" spans="1:21" x14ac:dyDescent="0.25">
      <c r="A30" s="39">
        <f>'FINAL EXAM'!A31</f>
        <v>22</v>
      </c>
      <c r="B30" s="39" t="str">
        <f>'FINAL EXAM'!B31</f>
        <v>CHANDAN KUMAR</v>
      </c>
      <c r="C30" s="39" t="str">
        <f>'FINAL EXAM'!C31</f>
        <v>1SG15EE022</v>
      </c>
      <c r="D30" s="39" t="e">
        <f>'FINAL EXAM'!#REF!</f>
        <v>#REF!</v>
      </c>
      <c r="E30" s="39" t="e">
        <f>'FINAL EXAM'!#REF!</f>
        <v>#REF!</v>
      </c>
      <c r="F30" s="39" t="e">
        <f>'FINAL EXAM'!#REF!</f>
        <v>#REF!</v>
      </c>
      <c r="G30" s="39" t="e">
        <f>'FINAL EXAM'!#REF!</f>
        <v>#REF!</v>
      </c>
      <c r="H30" s="39" t="e">
        <f>'FINAL EXAM'!#REF!</f>
        <v>#REF!</v>
      </c>
      <c r="I30" s="39" t="e">
        <f>'FINAL EXAM'!#REF!</f>
        <v>#REF!</v>
      </c>
      <c r="J30" s="50" t="e">
        <f>D30/'FINAL EXAM'!#REF!*100</f>
        <v>#REF!</v>
      </c>
      <c r="K30" s="50" t="e">
        <f>E30/'FINAL EXAM'!#REF!*100</f>
        <v>#REF!</v>
      </c>
      <c r="L30" s="50" t="e">
        <f>F30/'FINAL EXAM'!#REF!*100</f>
        <v>#REF!</v>
      </c>
      <c r="M30" s="50" t="e">
        <f>G30/'FINAL EXAM'!#REF!*100</f>
        <v>#REF!</v>
      </c>
      <c r="N30" s="50" t="e">
        <f>H30/'FINAL EXAM'!#REF!*100</f>
        <v>#REF!</v>
      </c>
      <c r="O30" s="50" t="e">
        <f>I30/'FINAL EXAM'!#REF!*100</f>
        <v>#REF!</v>
      </c>
      <c r="P30" s="50" t="e">
        <f>IF(J30&lt;'FINAL EXAM'!$D$115,"N","Y")</f>
        <v>#REF!</v>
      </c>
      <c r="Q30" s="50" t="e">
        <f>IF(K30&lt;'FINAL EXAM'!$D$115,"N","Y")</f>
        <v>#REF!</v>
      </c>
      <c r="R30" s="50" t="e">
        <f>IF(L30&lt;'FINAL EXAM'!$D$115,"N","Y")</f>
        <v>#REF!</v>
      </c>
      <c r="S30" s="50" t="e">
        <f>IF(M30&lt;'FINAL EXAM'!$D$115,"N","Y")</f>
        <v>#REF!</v>
      </c>
      <c r="T30" s="50" t="e">
        <f>IF(N30&lt;'FINAL EXAM'!$D$115,"N","Y")</f>
        <v>#REF!</v>
      </c>
      <c r="U30" s="50" t="e">
        <f>IF(O30&lt;'FINAL EXAM'!$D$115,"N","Y")</f>
        <v>#REF!</v>
      </c>
    </row>
    <row r="31" spans="1:21" x14ac:dyDescent="0.25">
      <c r="A31" s="39">
        <f>'FINAL EXAM'!A32</f>
        <v>23</v>
      </c>
      <c r="B31" s="39" t="str">
        <f>'FINAL EXAM'!B32</f>
        <v>CHANDAN B</v>
      </c>
      <c r="C31" s="39" t="str">
        <f>'FINAL EXAM'!C32</f>
        <v>1SG15EE023</v>
      </c>
      <c r="D31" s="39" t="e">
        <f>'FINAL EXAM'!#REF!</f>
        <v>#REF!</v>
      </c>
      <c r="E31" s="39" t="e">
        <f>'FINAL EXAM'!#REF!</f>
        <v>#REF!</v>
      </c>
      <c r="F31" s="39" t="e">
        <f>'FINAL EXAM'!#REF!</f>
        <v>#REF!</v>
      </c>
      <c r="G31" s="39" t="e">
        <f>'FINAL EXAM'!#REF!</f>
        <v>#REF!</v>
      </c>
      <c r="H31" s="39" t="e">
        <f>'FINAL EXAM'!#REF!</f>
        <v>#REF!</v>
      </c>
      <c r="I31" s="39" t="e">
        <f>'FINAL EXAM'!#REF!</f>
        <v>#REF!</v>
      </c>
      <c r="J31" s="50" t="e">
        <f>D31/'FINAL EXAM'!#REF!*100</f>
        <v>#REF!</v>
      </c>
      <c r="K31" s="50" t="e">
        <f>E31/'FINAL EXAM'!#REF!*100</f>
        <v>#REF!</v>
      </c>
      <c r="L31" s="50" t="e">
        <f>F31/'FINAL EXAM'!#REF!*100</f>
        <v>#REF!</v>
      </c>
      <c r="M31" s="50" t="e">
        <f>G31/'FINAL EXAM'!#REF!*100</f>
        <v>#REF!</v>
      </c>
      <c r="N31" s="50" t="e">
        <f>H31/'FINAL EXAM'!#REF!*100</f>
        <v>#REF!</v>
      </c>
      <c r="O31" s="50" t="e">
        <f>I31/'FINAL EXAM'!#REF!*100</f>
        <v>#REF!</v>
      </c>
      <c r="P31" s="50" t="e">
        <f>IF(J31&lt;'FINAL EXAM'!$D$115,"N","Y")</f>
        <v>#REF!</v>
      </c>
      <c r="Q31" s="50" t="e">
        <f>IF(K31&lt;'FINAL EXAM'!$D$115,"N","Y")</f>
        <v>#REF!</v>
      </c>
      <c r="R31" s="50" t="e">
        <f>IF(L31&lt;'FINAL EXAM'!$D$115,"N","Y")</f>
        <v>#REF!</v>
      </c>
      <c r="S31" s="50" t="e">
        <f>IF(M31&lt;'FINAL EXAM'!$D$115,"N","Y")</f>
        <v>#REF!</v>
      </c>
      <c r="T31" s="50" t="e">
        <f>IF(N31&lt;'FINAL EXAM'!$D$115,"N","Y")</f>
        <v>#REF!</v>
      </c>
      <c r="U31" s="50" t="e">
        <f>IF(O31&lt;'FINAL EXAM'!$D$115,"N","Y")</f>
        <v>#REF!</v>
      </c>
    </row>
    <row r="32" spans="1:21" x14ac:dyDescent="0.25">
      <c r="A32" s="39">
        <f>'FINAL EXAM'!A33</f>
        <v>24</v>
      </c>
      <c r="B32" s="39" t="str">
        <f>'FINAL EXAM'!B33</f>
        <v>CHARITHA M C</v>
      </c>
      <c r="C32" s="39" t="str">
        <f>'FINAL EXAM'!C33</f>
        <v>1SG15EE024</v>
      </c>
      <c r="D32" s="39" t="e">
        <f>'FINAL EXAM'!#REF!</f>
        <v>#REF!</v>
      </c>
      <c r="E32" s="39" t="e">
        <f>'FINAL EXAM'!#REF!</f>
        <v>#REF!</v>
      </c>
      <c r="F32" s="39" t="e">
        <f>'FINAL EXAM'!#REF!</f>
        <v>#REF!</v>
      </c>
      <c r="G32" s="39" t="e">
        <f>'FINAL EXAM'!#REF!</f>
        <v>#REF!</v>
      </c>
      <c r="H32" s="39" t="e">
        <f>'FINAL EXAM'!#REF!</f>
        <v>#REF!</v>
      </c>
      <c r="I32" s="39" t="e">
        <f>'FINAL EXAM'!#REF!</f>
        <v>#REF!</v>
      </c>
      <c r="J32" s="50" t="e">
        <f>D32/'FINAL EXAM'!#REF!*100</f>
        <v>#REF!</v>
      </c>
      <c r="K32" s="50" t="e">
        <f>E32/'FINAL EXAM'!#REF!*100</f>
        <v>#REF!</v>
      </c>
      <c r="L32" s="50" t="e">
        <f>F32/'FINAL EXAM'!#REF!*100</f>
        <v>#REF!</v>
      </c>
      <c r="M32" s="50" t="e">
        <f>G32/'FINAL EXAM'!#REF!*100</f>
        <v>#REF!</v>
      </c>
      <c r="N32" s="50" t="e">
        <f>H32/'FINAL EXAM'!#REF!*100</f>
        <v>#REF!</v>
      </c>
      <c r="O32" s="50" t="e">
        <f>I32/'FINAL EXAM'!#REF!*100</f>
        <v>#REF!</v>
      </c>
      <c r="P32" s="50" t="e">
        <f>IF(J32&lt;'FINAL EXAM'!$D$115,"N","Y")</f>
        <v>#REF!</v>
      </c>
      <c r="Q32" s="50" t="e">
        <f>IF(K32&lt;'FINAL EXAM'!$D$115,"N","Y")</f>
        <v>#REF!</v>
      </c>
      <c r="R32" s="50" t="e">
        <f>IF(L32&lt;'FINAL EXAM'!$D$115,"N","Y")</f>
        <v>#REF!</v>
      </c>
      <c r="S32" s="50" t="e">
        <f>IF(M32&lt;'FINAL EXAM'!$D$115,"N","Y")</f>
        <v>#REF!</v>
      </c>
      <c r="T32" s="50" t="e">
        <f>IF(N32&lt;'FINAL EXAM'!$D$115,"N","Y")</f>
        <v>#REF!</v>
      </c>
      <c r="U32" s="50" t="e">
        <f>IF(O32&lt;'FINAL EXAM'!$D$115,"N","Y")</f>
        <v>#REF!</v>
      </c>
    </row>
    <row r="33" spans="1:21" x14ac:dyDescent="0.25">
      <c r="A33" s="39">
        <f>'FINAL EXAM'!A34</f>
        <v>25</v>
      </c>
      <c r="B33" s="39" t="str">
        <f>'FINAL EXAM'!B34</f>
        <v>CHAYA K</v>
      </c>
      <c r="C33" s="39" t="str">
        <f>'FINAL EXAM'!C34</f>
        <v>1SG15EE025</v>
      </c>
      <c r="D33" s="39" t="e">
        <f>'FINAL EXAM'!#REF!</f>
        <v>#REF!</v>
      </c>
      <c r="E33" s="39" t="e">
        <f>'FINAL EXAM'!#REF!</f>
        <v>#REF!</v>
      </c>
      <c r="F33" s="39" t="e">
        <f>'FINAL EXAM'!#REF!</f>
        <v>#REF!</v>
      </c>
      <c r="G33" s="39" t="e">
        <f>'FINAL EXAM'!#REF!</f>
        <v>#REF!</v>
      </c>
      <c r="H33" s="39" t="e">
        <f>'FINAL EXAM'!#REF!</f>
        <v>#REF!</v>
      </c>
      <c r="I33" s="39" t="e">
        <f>'FINAL EXAM'!#REF!</f>
        <v>#REF!</v>
      </c>
      <c r="J33" s="50" t="e">
        <f>D33/'FINAL EXAM'!#REF!*100</f>
        <v>#REF!</v>
      </c>
      <c r="K33" s="50" t="e">
        <f>E33/'FINAL EXAM'!#REF!*100</f>
        <v>#REF!</v>
      </c>
      <c r="L33" s="50" t="e">
        <f>F33/'FINAL EXAM'!#REF!*100</f>
        <v>#REF!</v>
      </c>
      <c r="M33" s="50" t="e">
        <f>G33/'FINAL EXAM'!#REF!*100</f>
        <v>#REF!</v>
      </c>
      <c r="N33" s="50" t="e">
        <f>H33/'FINAL EXAM'!#REF!*100</f>
        <v>#REF!</v>
      </c>
      <c r="O33" s="50" t="e">
        <f>I33/'FINAL EXAM'!#REF!*100</f>
        <v>#REF!</v>
      </c>
      <c r="P33" s="50" t="e">
        <f>IF(J33&lt;'FINAL EXAM'!$D$115,"N","Y")</f>
        <v>#REF!</v>
      </c>
      <c r="Q33" s="50" t="e">
        <f>IF(K33&lt;'FINAL EXAM'!$D$115,"N","Y")</f>
        <v>#REF!</v>
      </c>
      <c r="R33" s="50" t="e">
        <f>IF(L33&lt;'FINAL EXAM'!$D$115,"N","Y")</f>
        <v>#REF!</v>
      </c>
      <c r="S33" s="50" t="e">
        <f>IF(M33&lt;'FINAL EXAM'!$D$115,"N","Y")</f>
        <v>#REF!</v>
      </c>
      <c r="T33" s="50" t="e">
        <f>IF(N33&lt;'FINAL EXAM'!$D$115,"N","Y")</f>
        <v>#REF!</v>
      </c>
      <c r="U33" s="50" t="e">
        <f>IF(O33&lt;'FINAL EXAM'!$D$115,"N","Y")</f>
        <v>#REF!</v>
      </c>
    </row>
    <row r="34" spans="1:21" x14ac:dyDescent="0.25">
      <c r="A34" s="39">
        <f>'FINAL EXAM'!A35</f>
        <v>26</v>
      </c>
      <c r="B34" s="39" t="str">
        <f>'FINAL EXAM'!B35</f>
        <v>D.MANISH NAICKER</v>
      </c>
      <c r="C34" s="39" t="str">
        <f>'FINAL EXAM'!C35</f>
        <v>1SG15EE026</v>
      </c>
      <c r="D34" s="39" t="e">
        <f>'FINAL EXAM'!#REF!</f>
        <v>#REF!</v>
      </c>
      <c r="E34" s="39" t="e">
        <f>'FINAL EXAM'!#REF!</f>
        <v>#REF!</v>
      </c>
      <c r="F34" s="39" t="e">
        <f>'FINAL EXAM'!#REF!</f>
        <v>#REF!</v>
      </c>
      <c r="G34" s="39" t="e">
        <f>'FINAL EXAM'!#REF!</f>
        <v>#REF!</v>
      </c>
      <c r="H34" s="39" t="e">
        <f>'FINAL EXAM'!#REF!</f>
        <v>#REF!</v>
      </c>
      <c r="I34" s="39" t="e">
        <f>'FINAL EXAM'!#REF!</f>
        <v>#REF!</v>
      </c>
      <c r="J34" s="50" t="e">
        <f>D34/'FINAL EXAM'!#REF!*100</f>
        <v>#REF!</v>
      </c>
      <c r="K34" s="50" t="e">
        <f>E34/'FINAL EXAM'!#REF!*100</f>
        <v>#REF!</v>
      </c>
      <c r="L34" s="50" t="e">
        <f>F34/'FINAL EXAM'!#REF!*100</f>
        <v>#REF!</v>
      </c>
      <c r="M34" s="50" t="e">
        <f>G34/'FINAL EXAM'!#REF!*100</f>
        <v>#REF!</v>
      </c>
      <c r="N34" s="50" t="e">
        <f>H34/'FINAL EXAM'!#REF!*100</f>
        <v>#REF!</v>
      </c>
      <c r="O34" s="50" t="e">
        <f>I34/'FINAL EXAM'!#REF!*100</f>
        <v>#REF!</v>
      </c>
      <c r="P34" s="50" t="e">
        <f>IF(J34&lt;'FINAL EXAM'!$D$115,"N","Y")</f>
        <v>#REF!</v>
      </c>
      <c r="Q34" s="50" t="e">
        <f>IF(K34&lt;'FINAL EXAM'!$D$115,"N","Y")</f>
        <v>#REF!</v>
      </c>
      <c r="R34" s="50" t="e">
        <f>IF(L34&lt;'FINAL EXAM'!$D$115,"N","Y")</f>
        <v>#REF!</v>
      </c>
      <c r="S34" s="50" t="e">
        <f>IF(M34&lt;'FINAL EXAM'!$D$115,"N","Y")</f>
        <v>#REF!</v>
      </c>
      <c r="T34" s="50" t="e">
        <f>IF(N34&lt;'FINAL EXAM'!$D$115,"N","Y")</f>
        <v>#REF!</v>
      </c>
      <c r="U34" s="50" t="e">
        <f>IF(O34&lt;'FINAL EXAM'!$D$115,"N","Y")</f>
        <v>#REF!</v>
      </c>
    </row>
    <row r="35" spans="1:21" x14ac:dyDescent="0.25">
      <c r="A35" s="39">
        <f>'FINAL EXAM'!A36</f>
        <v>27</v>
      </c>
      <c r="B35" s="39" t="str">
        <f>'FINAL EXAM'!B36</f>
        <v>DARSHAN N</v>
      </c>
      <c r="C35" s="39" t="str">
        <f>'FINAL EXAM'!C36</f>
        <v>1SG15EE027</v>
      </c>
      <c r="D35" s="39" t="e">
        <f>'FINAL EXAM'!#REF!</f>
        <v>#REF!</v>
      </c>
      <c r="E35" s="39" t="e">
        <f>'FINAL EXAM'!#REF!</f>
        <v>#REF!</v>
      </c>
      <c r="F35" s="39" t="e">
        <f>'FINAL EXAM'!#REF!</f>
        <v>#REF!</v>
      </c>
      <c r="G35" s="39" t="e">
        <f>'FINAL EXAM'!#REF!</f>
        <v>#REF!</v>
      </c>
      <c r="H35" s="39" t="e">
        <f>'FINAL EXAM'!#REF!</f>
        <v>#REF!</v>
      </c>
      <c r="I35" s="39" t="e">
        <f>'FINAL EXAM'!#REF!</f>
        <v>#REF!</v>
      </c>
      <c r="J35" s="50" t="e">
        <f>D35/'FINAL EXAM'!#REF!*100</f>
        <v>#REF!</v>
      </c>
      <c r="K35" s="50" t="e">
        <f>E35/'FINAL EXAM'!#REF!*100</f>
        <v>#REF!</v>
      </c>
      <c r="L35" s="50" t="e">
        <f>F35/'FINAL EXAM'!#REF!*100</f>
        <v>#REF!</v>
      </c>
      <c r="M35" s="50" t="e">
        <f>G35/'FINAL EXAM'!#REF!*100</f>
        <v>#REF!</v>
      </c>
      <c r="N35" s="50" t="e">
        <f>H35/'FINAL EXAM'!#REF!*100</f>
        <v>#REF!</v>
      </c>
      <c r="O35" s="50" t="e">
        <f>I35/'FINAL EXAM'!#REF!*100</f>
        <v>#REF!</v>
      </c>
      <c r="P35" s="50" t="e">
        <f>IF(J35&lt;'FINAL EXAM'!$D$115,"N","Y")</f>
        <v>#REF!</v>
      </c>
      <c r="Q35" s="50" t="e">
        <f>IF(K35&lt;'FINAL EXAM'!$D$115,"N","Y")</f>
        <v>#REF!</v>
      </c>
      <c r="R35" s="50" t="e">
        <f>IF(L35&lt;'FINAL EXAM'!$D$115,"N","Y")</f>
        <v>#REF!</v>
      </c>
      <c r="S35" s="50" t="e">
        <f>IF(M35&lt;'FINAL EXAM'!$D$115,"N","Y")</f>
        <v>#REF!</v>
      </c>
      <c r="T35" s="50" t="e">
        <f>IF(N35&lt;'FINAL EXAM'!$D$115,"N","Y")</f>
        <v>#REF!</v>
      </c>
      <c r="U35" s="50" t="e">
        <f>IF(O35&lt;'FINAL EXAM'!$D$115,"N","Y")</f>
        <v>#REF!</v>
      </c>
    </row>
    <row r="36" spans="1:21" x14ac:dyDescent="0.25">
      <c r="A36" s="39">
        <f>'FINAL EXAM'!A37</f>
        <v>28</v>
      </c>
      <c r="B36" s="39" t="str">
        <f>'FINAL EXAM'!B37</f>
        <v>DHANUSH P</v>
      </c>
      <c r="C36" s="39" t="str">
        <f>'FINAL EXAM'!C37</f>
        <v>1SG15EE028</v>
      </c>
      <c r="D36" s="39" t="e">
        <f>'FINAL EXAM'!#REF!</f>
        <v>#REF!</v>
      </c>
      <c r="E36" s="39" t="e">
        <f>'FINAL EXAM'!#REF!</f>
        <v>#REF!</v>
      </c>
      <c r="F36" s="39" t="e">
        <f>'FINAL EXAM'!#REF!</f>
        <v>#REF!</v>
      </c>
      <c r="G36" s="39" t="e">
        <f>'FINAL EXAM'!#REF!</f>
        <v>#REF!</v>
      </c>
      <c r="H36" s="39" t="e">
        <f>'FINAL EXAM'!#REF!</f>
        <v>#REF!</v>
      </c>
      <c r="I36" s="39" t="e">
        <f>'FINAL EXAM'!#REF!</f>
        <v>#REF!</v>
      </c>
      <c r="J36" s="50" t="e">
        <f>D36/'FINAL EXAM'!#REF!*100</f>
        <v>#REF!</v>
      </c>
      <c r="K36" s="50" t="e">
        <f>E36/'FINAL EXAM'!#REF!*100</f>
        <v>#REF!</v>
      </c>
      <c r="L36" s="50" t="e">
        <f>F36/'FINAL EXAM'!#REF!*100</f>
        <v>#REF!</v>
      </c>
      <c r="M36" s="50" t="e">
        <f>G36/'FINAL EXAM'!#REF!*100</f>
        <v>#REF!</v>
      </c>
      <c r="N36" s="50" t="e">
        <f>H36/'FINAL EXAM'!#REF!*100</f>
        <v>#REF!</v>
      </c>
      <c r="O36" s="50" t="e">
        <f>I36/'FINAL EXAM'!#REF!*100</f>
        <v>#REF!</v>
      </c>
      <c r="P36" s="50" t="e">
        <f>IF(J36&lt;'FINAL EXAM'!$D$115,"N","Y")</f>
        <v>#REF!</v>
      </c>
      <c r="Q36" s="50" t="e">
        <f>IF(K36&lt;'FINAL EXAM'!$D$115,"N","Y")</f>
        <v>#REF!</v>
      </c>
      <c r="R36" s="50" t="e">
        <f>IF(L36&lt;'FINAL EXAM'!$D$115,"N","Y")</f>
        <v>#REF!</v>
      </c>
      <c r="S36" s="50" t="e">
        <f>IF(M36&lt;'FINAL EXAM'!$D$115,"N","Y")</f>
        <v>#REF!</v>
      </c>
      <c r="T36" s="50" t="e">
        <f>IF(N36&lt;'FINAL EXAM'!$D$115,"N","Y")</f>
        <v>#REF!</v>
      </c>
      <c r="U36" s="50" t="e">
        <f>IF(O36&lt;'FINAL EXAM'!$D$115,"N","Y")</f>
        <v>#REF!</v>
      </c>
    </row>
    <row r="37" spans="1:21" x14ac:dyDescent="0.25">
      <c r="A37" s="39">
        <f>'FINAL EXAM'!A38</f>
        <v>29</v>
      </c>
      <c r="B37" s="39" t="str">
        <f>'FINAL EXAM'!B38</f>
        <v>G.TEJASHREE</v>
      </c>
      <c r="C37" s="39" t="str">
        <f>'FINAL EXAM'!C38</f>
        <v>1SG15EE029</v>
      </c>
      <c r="D37" s="39" t="e">
        <f>'FINAL EXAM'!#REF!</f>
        <v>#REF!</v>
      </c>
      <c r="E37" s="39" t="e">
        <f>'FINAL EXAM'!#REF!</f>
        <v>#REF!</v>
      </c>
      <c r="F37" s="39" t="e">
        <f>'FINAL EXAM'!#REF!</f>
        <v>#REF!</v>
      </c>
      <c r="G37" s="39" t="e">
        <f>'FINAL EXAM'!#REF!</f>
        <v>#REF!</v>
      </c>
      <c r="H37" s="39" t="e">
        <f>'FINAL EXAM'!#REF!</f>
        <v>#REF!</v>
      </c>
      <c r="I37" s="39" t="e">
        <f>'FINAL EXAM'!#REF!</f>
        <v>#REF!</v>
      </c>
      <c r="J37" s="50" t="e">
        <f>D37/'FINAL EXAM'!#REF!*100</f>
        <v>#REF!</v>
      </c>
      <c r="K37" s="50" t="e">
        <f>E37/'FINAL EXAM'!#REF!*100</f>
        <v>#REF!</v>
      </c>
      <c r="L37" s="50" t="e">
        <f>F37/'FINAL EXAM'!#REF!*100</f>
        <v>#REF!</v>
      </c>
      <c r="M37" s="50" t="e">
        <f>G37/'FINAL EXAM'!#REF!*100</f>
        <v>#REF!</v>
      </c>
      <c r="N37" s="50" t="e">
        <f>H37/'FINAL EXAM'!#REF!*100</f>
        <v>#REF!</v>
      </c>
      <c r="O37" s="50" t="e">
        <f>I37/'FINAL EXAM'!#REF!*100</f>
        <v>#REF!</v>
      </c>
      <c r="P37" s="50" t="e">
        <f>IF(J37&lt;'FINAL EXAM'!$D$115,"N","Y")</f>
        <v>#REF!</v>
      </c>
      <c r="Q37" s="50" t="e">
        <f>IF(K37&lt;'FINAL EXAM'!$D$115,"N","Y")</f>
        <v>#REF!</v>
      </c>
      <c r="R37" s="50" t="e">
        <f>IF(L37&lt;'FINAL EXAM'!$D$115,"N","Y")</f>
        <v>#REF!</v>
      </c>
      <c r="S37" s="50" t="e">
        <f>IF(M37&lt;'FINAL EXAM'!$D$115,"N","Y")</f>
        <v>#REF!</v>
      </c>
      <c r="T37" s="50" t="e">
        <f>IF(N37&lt;'FINAL EXAM'!$D$115,"N","Y")</f>
        <v>#REF!</v>
      </c>
      <c r="U37" s="50" t="e">
        <f>IF(O37&lt;'FINAL EXAM'!$D$115,"N","Y")</f>
        <v>#REF!</v>
      </c>
    </row>
    <row r="38" spans="1:21" x14ac:dyDescent="0.25">
      <c r="A38" s="39">
        <f>'FINAL EXAM'!A39</f>
        <v>30</v>
      </c>
      <c r="B38" s="39" t="str">
        <f>'FINAL EXAM'!B39</f>
        <v>GAJENDRA N</v>
      </c>
      <c r="C38" s="39" t="str">
        <f>'FINAL EXAM'!C39</f>
        <v>1SG15EE030</v>
      </c>
      <c r="D38" s="39" t="e">
        <f>'FINAL EXAM'!#REF!</f>
        <v>#REF!</v>
      </c>
      <c r="E38" s="39" t="e">
        <f>'FINAL EXAM'!#REF!</f>
        <v>#REF!</v>
      </c>
      <c r="F38" s="39" t="e">
        <f>'FINAL EXAM'!#REF!</f>
        <v>#REF!</v>
      </c>
      <c r="G38" s="39" t="e">
        <f>'FINAL EXAM'!#REF!</f>
        <v>#REF!</v>
      </c>
      <c r="H38" s="39" t="e">
        <f>'FINAL EXAM'!#REF!</f>
        <v>#REF!</v>
      </c>
      <c r="I38" s="39" t="e">
        <f>'FINAL EXAM'!#REF!</f>
        <v>#REF!</v>
      </c>
      <c r="J38" s="50" t="e">
        <f>D38/'FINAL EXAM'!#REF!*100</f>
        <v>#REF!</v>
      </c>
      <c r="K38" s="50" t="e">
        <f>E38/'FINAL EXAM'!#REF!*100</f>
        <v>#REF!</v>
      </c>
      <c r="L38" s="50" t="e">
        <f>F38/'FINAL EXAM'!#REF!*100</f>
        <v>#REF!</v>
      </c>
      <c r="M38" s="50" t="e">
        <f>G38/'FINAL EXAM'!#REF!*100</f>
        <v>#REF!</v>
      </c>
      <c r="N38" s="50" t="e">
        <f>H38/'FINAL EXAM'!#REF!*100</f>
        <v>#REF!</v>
      </c>
      <c r="O38" s="50" t="e">
        <f>I38/'FINAL EXAM'!#REF!*100</f>
        <v>#REF!</v>
      </c>
      <c r="P38" s="50" t="e">
        <f>IF(J38&lt;'FINAL EXAM'!$D$115,"N","Y")</f>
        <v>#REF!</v>
      </c>
      <c r="Q38" s="50" t="e">
        <f>IF(K38&lt;'FINAL EXAM'!$D$115,"N","Y")</f>
        <v>#REF!</v>
      </c>
      <c r="R38" s="50" t="e">
        <f>IF(L38&lt;'FINAL EXAM'!$D$115,"N","Y")</f>
        <v>#REF!</v>
      </c>
      <c r="S38" s="50" t="e">
        <f>IF(M38&lt;'FINAL EXAM'!$D$115,"N","Y")</f>
        <v>#REF!</v>
      </c>
      <c r="T38" s="50" t="e">
        <f>IF(N38&lt;'FINAL EXAM'!$D$115,"N","Y")</f>
        <v>#REF!</v>
      </c>
      <c r="U38" s="50" t="e">
        <f>IF(O38&lt;'FINAL EXAM'!$D$115,"N","Y")</f>
        <v>#REF!</v>
      </c>
    </row>
    <row r="39" spans="1:21" x14ac:dyDescent="0.25">
      <c r="A39" s="39">
        <f>'FINAL EXAM'!A40</f>
        <v>31</v>
      </c>
      <c r="B39" s="39" t="str">
        <f>'FINAL EXAM'!B40</f>
        <v>GANESH RAO S</v>
      </c>
      <c r="C39" s="39" t="str">
        <f>'FINAL EXAM'!C40</f>
        <v>1SG15EE031</v>
      </c>
      <c r="D39" s="39" t="e">
        <f>'FINAL EXAM'!#REF!</f>
        <v>#REF!</v>
      </c>
      <c r="E39" s="39" t="e">
        <f>'FINAL EXAM'!#REF!</f>
        <v>#REF!</v>
      </c>
      <c r="F39" s="39" t="e">
        <f>'FINAL EXAM'!#REF!</f>
        <v>#REF!</v>
      </c>
      <c r="G39" s="39" t="e">
        <f>'FINAL EXAM'!#REF!</f>
        <v>#REF!</v>
      </c>
      <c r="H39" s="39" t="e">
        <f>'FINAL EXAM'!#REF!</f>
        <v>#REF!</v>
      </c>
      <c r="I39" s="39" t="e">
        <f>'FINAL EXAM'!#REF!</f>
        <v>#REF!</v>
      </c>
      <c r="J39" s="50" t="e">
        <f>D39/'FINAL EXAM'!#REF!*100</f>
        <v>#REF!</v>
      </c>
      <c r="K39" s="50" t="e">
        <f>E39/'FINAL EXAM'!#REF!*100</f>
        <v>#REF!</v>
      </c>
      <c r="L39" s="50" t="e">
        <f>F39/'FINAL EXAM'!#REF!*100</f>
        <v>#REF!</v>
      </c>
      <c r="M39" s="50" t="e">
        <f>G39/'FINAL EXAM'!#REF!*100</f>
        <v>#REF!</v>
      </c>
      <c r="N39" s="50" t="e">
        <f>H39/'FINAL EXAM'!#REF!*100</f>
        <v>#REF!</v>
      </c>
      <c r="O39" s="50" t="e">
        <f>I39/'FINAL EXAM'!#REF!*100</f>
        <v>#REF!</v>
      </c>
      <c r="P39" s="50" t="e">
        <f>IF(J39&lt;'FINAL EXAM'!$D$115,"N","Y")</f>
        <v>#REF!</v>
      </c>
      <c r="Q39" s="50" t="e">
        <f>IF(K39&lt;'FINAL EXAM'!$D$115,"N","Y")</f>
        <v>#REF!</v>
      </c>
      <c r="R39" s="50" t="e">
        <f>IF(L39&lt;'FINAL EXAM'!$D$115,"N","Y")</f>
        <v>#REF!</v>
      </c>
      <c r="S39" s="50" t="e">
        <f>IF(M39&lt;'FINAL EXAM'!$D$115,"N","Y")</f>
        <v>#REF!</v>
      </c>
      <c r="T39" s="50" t="e">
        <f>IF(N39&lt;'FINAL EXAM'!$D$115,"N","Y")</f>
        <v>#REF!</v>
      </c>
      <c r="U39" s="50" t="e">
        <f>IF(O39&lt;'FINAL EXAM'!$D$115,"N","Y")</f>
        <v>#REF!</v>
      </c>
    </row>
    <row r="40" spans="1:21" x14ac:dyDescent="0.25">
      <c r="A40" s="39">
        <f>'FINAL EXAM'!A41</f>
        <v>32</v>
      </c>
      <c r="B40" s="39" t="str">
        <f>'FINAL EXAM'!B41</f>
        <v>GAHANSHYAM N.G</v>
      </c>
      <c r="C40" s="39" t="str">
        <f>'FINAL EXAM'!C41</f>
        <v>1SG15EE032</v>
      </c>
      <c r="D40" s="39" t="e">
        <f>'FINAL EXAM'!#REF!</f>
        <v>#REF!</v>
      </c>
      <c r="E40" s="39" t="e">
        <f>'FINAL EXAM'!#REF!</f>
        <v>#REF!</v>
      </c>
      <c r="F40" s="39" t="e">
        <f>'FINAL EXAM'!#REF!</f>
        <v>#REF!</v>
      </c>
      <c r="G40" s="39" t="e">
        <f>'FINAL EXAM'!#REF!</f>
        <v>#REF!</v>
      </c>
      <c r="H40" s="39" t="e">
        <f>'FINAL EXAM'!#REF!</f>
        <v>#REF!</v>
      </c>
      <c r="I40" s="39" t="e">
        <f>'FINAL EXAM'!#REF!</f>
        <v>#REF!</v>
      </c>
      <c r="J40" s="50" t="e">
        <f>D40/'FINAL EXAM'!#REF!*100</f>
        <v>#REF!</v>
      </c>
      <c r="K40" s="50" t="e">
        <f>E40/'FINAL EXAM'!#REF!*100</f>
        <v>#REF!</v>
      </c>
      <c r="L40" s="50" t="e">
        <f>F40/'FINAL EXAM'!#REF!*100</f>
        <v>#REF!</v>
      </c>
      <c r="M40" s="50" t="e">
        <f>G40/'FINAL EXAM'!#REF!*100</f>
        <v>#REF!</v>
      </c>
      <c r="N40" s="50" t="e">
        <f>H40/'FINAL EXAM'!#REF!*100</f>
        <v>#REF!</v>
      </c>
      <c r="O40" s="50" t="e">
        <f>I40/'FINAL EXAM'!#REF!*100</f>
        <v>#REF!</v>
      </c>
      <c r="P40" s="50" t="e">
        <f>IF(J40&lt;'FINAL EXAM'!$D$115,"N","Y")</f>
        <v>#REF!</v>
      </c>
      <c r="Q40" s="50" t="e">
        <f>IF(K40&lt;'FINAL EXAM'!$D$115,"N","Y")</f>
        <v>#REF!</v>
      </c>
      <c r="R40" s="50" t="e">
        <f>IF(L40&lt;'FINAL EXAM'!$D$115,"N","Y")</f>
        <v>#REF!</v>
      </c>
      <c r="S40" s="50" t="e">
        <f>IF(M40&lt;'FINAL EXAM'!$D$115,"N","Y")</f>
        <v>#REF!</v>
      </c>
      <c r="T40" s="50" t="e">
        <f>IF(N40&lt;'FINAL EXAM'!$D$115,"N","Y")</f>
        <v>#REF!</v>
      </c>
      <c r="U40" s="50" t="e">
        <f>IF(O40&lt;'FINAL EXAM'!$D$115,"N","Y")</f>
        <v>#REF!</v>
      </c>
    </row>
    <row r="41" spans="1:21" x14ac:dyDescent="0.25">
      <c r="A41" s="39">
        <f>'FINAL EXAM'!A42</f>
        <v>33</v>
      </c>
      <c r="B41" s="39" t="str">
        <f>'FINAL EXAM'!B42</f>
        <v>GIRISH V</v>
      </c>
      <c r="C41" s="39" t="str">
        <f>'FINAL EXAM'!C42</f>
        <v>1SG15EE033</v>
      </c>
      <c r="D41" s="39" t="e">
        <f>'FINAL EXAM'!#REF!</f>
        <v>#REF!</v>
      </c>
      <c r="E41" s="39" t="e">
        <f>'FINAL EXAM'!#REF!</f>
        <v>#REF!</v>
      </c>
      <c r="F41" s="39" t="e">
        <f>'FINAL EXAM'!#REF!</f>
        <v>#REF!</v>
      </c>
      <c r="G41" s="39" t="e">
        <f>'FINAL EXAM'!#REF!</f>
        <v>#REF!</v>
      </c>
      <c r="H41" s="39" t="e">
        <f>'FINAL EXAM'!#REF!</f>
        <v>#REF!</v>
      </c>
      <c r="I41" s="39" t="e">
        <f>'FINAL EXAM'!#REF!</f>
        <v>#REF!</v>
      </c>
      <c r="J41" s="50" t="e">
        <f>D41/'FINAL EXAM'!#REF!*100</f>
        <v>#REF!</v>
      </c>
      <c r="K41" s="50" t="e">
        <f>E41/'FINAL EXAM'!#REF!*100</f>
        <v>#REF!</v>
      </c>
      <c r="L41" s="50" t="e">
        <f>F41/'FINAL EXAM'!#REF!*100</f>
        <v>#REF!</v>
      </c>
      <c r="M41" s="50" t="e">
        <f>G41/'FINAL EXAM'!#REF!*100</f>
        <v>#REF!</v>
      </c>
      <c r="N41" s="50" t="e">
        <f>H41/'FINAL EXAM'!#REF!*100</f>
        <v>#REF!</v>
      </c>
      <c r="O41" s="50" t="e">
        <f>I41/'FINAL EXAM'!#REF!*100</f>
        <v>#REF!</v>
      </c>
      <c r="P41" s="50" t="e">
        <f>IF(J41&lt;'FINAL EXAM'!$D$115,"N","Y")</f>
        <v>#REF!</v>
      </c>
      <c r="Q41" s="50" t="e">
        <f>IF(K41&lt;'FINAL EXAM'!$D$115,"N","Y")</f>
        <v>#REF!</v>
      </c>
      <c r="R41" s="50" t="e">
        <f>IF(L41&lt;'FINAL EXAM'!$D$115,"N","Y")</f>
        <v>#REF!</v>
      </c>
      <c r="S41" s="50" t="e">
        <f>IF(M41&lt;'FINAL EXAM'!$D$115,"N","Y")</f>
        <v>#REF!</v>
      </c>
      <c r="T41" s="50" t="e">
        <f>IF(N41&lt;'FINAL EXAM'!$D$115,"N","Y")</f>
        <v>#REF!</v>
      </c>
      <c r="U41" s="50" t="e">
        <f>IF(O41&lt;'FINAL EXAM'!$D$115,"N","Y")</f>
        <v>#REF!</v>
      </c>
    </row>
    <row r="42" spans="1:21" x14ac:dyDescent="0.25">
      <c r="A42" s="39">
        <f>'FINAL EXAM'!A43</f>
        <v>34</v>
      </c>
      <c r="B42" s="39" t="str">
        <f>'FINAL EXAM'!B43</f>
        <v>GURURAJA.D</v>
      </c>
      <c r="C42" s="39" t="str">
        <f>'FINAL EXAM'!C43</f>
        <v>1SG15EE034</v>
      </c>
      <c r="D42" s="39" t="e">
        <f>'FINAL EXAM'!#REF!</f>
        <v>#REF!</v>
      </c>
      <c r="E42" s="39" t="e">
        <f>'FINAL EXAM'!#REF!</f>
        <v>#REF!</v>
      </c>
      <c r="F42" s="39" t="e">
        <f>'FINAL EXAM'!#REF!</f>
        <v>#REF!</v>
      </c>
      <c r="G42" s="39" t="e">
        <f>'FINAL EXAM'!#REF!</f>
        <v>#REF!</v>
      </c>
      <c r="H42" s="39" t="e">
        <f>'FINAL EXAM'!#REF!</f>
        <v>#REF!</v>
      </c>
      <c r="I42" s="39" t="e">
        <f>'FINAL EXAM'!#REF!</f>
        <v>#REF!</v>
      </c>
      <c r="J42" s="50" t="e">
        <f>D42/'FINAL EXAM'!#REF!*100</f>
        <v>#REF!</v>
      </c>
      <c r="K42" s="50" t="e">
        <f>E42/'FINAL EXAM'!#REF!*100</f>
        <v>#REF!</v>
      </c>
      <c r="L42" s="50" t="e">
        <f>F42/'FINAL EXAM'!#REF!*100</f>
        <v>#REF!</v>
      </c>
      <c r="M42" s="50" t="e">
        <f>G42/'FINAL EXAM'!#REF!*100</f>
        <v>#REF!</v>
      </c>
      <c r="N42" s="50" t="e">
        <f>H42/'FINAL EXAM'!#REF!*100</f>
        <v>#REF!</v>
      </c>
      <c r="O42" s="50" t="e">
        <f>I42/'FINAL EXAM'!#REF!*100</f>
        <v>#REF!</v>
      </c>
      <c r="P42" s="50" t="e">
        <f>IF(J42&lt;'FINAL EXAM'!$D$115,"N","Y")</f>
        <v>#REF!</v>
      </c>
      <c r="Q42" s="50" t="e">
        <f>IF(K42&lt;'FINAL EXAM'!$D$115,"N","Y")</f>
        <v>#REF!</v>
      </c>
      <c r="R42" s="50" t="e">
        <f>IF(L42&lt;'FINAL EXAM'!$D$115,"N","Y")</f>
        <v>#REF!</v>
      </c>
      <c r="S42" s="50" t="e">
        <f>IF(M42&lt;'FINAL EXAM'!$D$115,"N","Y")</f>
        <v>#REF!</v>
      </c>
      <c r="T42" s="50" t="e">
        <f>IF(N42&lt;'FINAL EXAM'!$D$115,"N","Y")</f>
        <v>#REF!</v>
      </c>
      <c r="U42" s="50" t="e">
        <f>IF(O42&lt;'FINAL EXAM'!$D$115,"N","Y")</f>
        <v>#REF!</v>
      </c>
    </row>
    <row r="43" spans="1:21" x14ac:dyDescent="0.25">
      <c r="A43" s="39">
        <f>'FINAL EXAM'!A44</f>
        <v>35</v>
      </c>
      <c r="B43" s="39" t="str">
        <f>'FINAL EXAM'!B44</f>
        <v>HARSHITHA GOWDA S</v>
      </c>
      <c r="C43" s="39" t="str">
        <f>'FINAL EXAM'!C44</f>
        <v>1SG15EE035</v>
      </c>
      <c r="D43" s="39" t="e">
        <f>'FINAL EXAM'!#REF!</f>
        <v>#REF!</v>
      </c>
      <c r="E43" s="39" t="e">
        <f>'FINAL EXAM'!#REF!</f>
        <v>#REF!</v>
      </c>
      <c r="F43" s="39" t="e">
        <f>'FINAL EXAM'!#REF!</f>
        <v>#REF!</v>
      </c>
      <c r="G43" s="39" t="e">
        <f>'FINAL EXAM'!#REF!</f>
        <v>#REF!</v>
      </c>
      <c r="H43" s="39" t="e">
        <f>'FINAL EXAM'!#REF!</f>
        <v>#REF!</v>
      </c>
      <c r="I43" s="39" t="e">
        <f>'FINAL EXAM'!#REF!</f>
        <v>#REF!</v>
      </c>
      <c r="J43" s="50" t="e">
        <f>D43/'FINAL EXAM'!#REF!*100</f>
        <v>#REF!</v>
      </c>
      <c r="K43" s="50" t="e">
        <f>E43/'FINAL EXAM'!#REF!*100</f>
        <v>#REF!</v>
      </c>
      <c r="L43" s="50" t="e">
        <f>F43/'FINAL EXAM'!#REF!*100</f>
        <v>#REF!</v>
      </c>
      <c r="M43" s="50" t="e">
        <f>G43/'FINAL EXAM'!#REF!*100</f>
        <v>#REF!</v>
      </c>
      <c r="N43" s="50" t="e">
        <f>H43/'FINAL EXAM'!#REF!*100</f>
        <v>#REF!</v>
      </c>
      <c r="O43" s="50" t="e">
        <f>I43/'FINAL EXAM'!#REF!*100</f>
        <v>#REF!</v>
      </c>
      <c r="P43" s="50" t="e">
        <f>IF(J43&lt;'FINAL EXAM'!$D$115,"N","Y")</f>
        <v>#REF!</v>
      </c>
      <c r="Q43" s="50" t="e">
        <f>IF(K43&lt;'FINAL EXAM'!$D$115,"N","Y")</f>
        <v>#REF!</v>
      </c>
      <c r="R43" s="50" t="e">
        <f>IF(L43&lt;'FINAL EXAM'!$D$115,"N","Y")</f>
        <v>#REF!</v>
      </c>
      <c r="S43" s="50" t="e">
        <f>IF(M43&lt;'FINAL EXAM'!$D$115,"N","Y")</f>
        <v>#REF!</v>
      </c>
      <c r="T43" s="50" t="e">
        <f>IF(N43&lt;'FINAL EXAM'!$D$115,"N","Y")</f>
        <v>#REF!</v>
      </c>
      <c r="U43" s="50" t="e">
        <f>IF(O43&lt;'FINAL EXAM'!$D$115,"N","Y")</f>
        <v>#REF!</v>
      </c>
    </row>
    <row r="44" spans="1:21" x14ac:dyDescent="0.25">
      <c r="A44" s="39">
        <f>'FINAL EXAM'!A45</f>
        <v>36</v>
      </c>
      <c r="B44" s="39" t="str">
        <f>'FINAL EXAM'!B45</f>
        <v>HARSHITHA V</v>
      </c>
      <c r="C44" s="39" t="str">
        <f>'FINAL EXAM'!C45</f>
        <v>1SG15EE036</v>
      </c>
      <c r="D44" s="39" t="e">
        <f>'FINAL EXAM'!#REF!</f>
        <v>#REF!</v>
      </c>
      <c r="E44" s="39" t="e">
        <f>'FINAL EXAM'!#REF!</f>
        <v>#REF!</v>
      </c>
      <c r="F44" s="39" t="e">
        <f>'FINAL EXAM'!#REF!</f>
        <v>#REF!</v>
      </c>
      <c r="G44" s="39" t="e">
        <f>'FINAL EXAM'!#REF!</f>
        <v>#REF!</v>
      </c>
      <c r="H44" s="39" t="e">
        <f>'FINAL EXAM'!#REF!</f>
        <v>#REF!</v>
      </c>
      <c r="I44" s="39" t="e">
        <f>'FINAL EXAM'!#REF!</f>
        <v>#REF!</v>
      </c>
      <c r="J44" s="50" t="e">
        <f>D44/'FINAL EXAM'!#REF!*100</f>
        <v>#REF!</v>
      </c>
      <c r="K44" s="50" t="e">
        <f>E44/'FINAL EXAM'!#REF!*100</f>
        <v>#REF!</v>
      </c>
      <c r="L44" s="50" t="e">
        <f>F44/'FINAL EXAM'!#REF!*100</f>
        <v>#REF!</v>
      </c>
      <c r="M44" s="50" t="e">
        <f>G44/'FINAL EXAM'!#REF!*100</f>
        <v>#REF!</v>
      </c>
      <c r="N44" s="50" t="e">
        <f>H44/'FINAL EXAM'!#REF!*100</f>
        <v>#REF!</v>
      </c>
      <c r="O44" s="50" t="e">
        <f>I44/'FINAL EXAM'!#REF!*100</f>
        <v>#REF!</v>
      </c>
      <c r="P44" s="50" t="e">
        <f>IF(J44&lt;'FINAL EXAM'!$D$115,"N","Y")</f>
        <v>#REF!</v>
      </c>
      <c r="Q44" s="50" t="e">
        <f>IF(K44&lt;'FINAL EXAM'!$D$115,"N","Y")</f>
        <v>#REF!</v>
      </c>
      <c r="R44" s="50" t="e">
        <f>IF(L44&lt;'FINAL EXAM'!$D$115,"N","Y")</f>
        <v>#REF!</v>
      </c>
      <c r="S44" s="50" t="e">
        <f>IF(M44&lt;'FINAL EXAM'!$D$115,"N","Y")</f>
        <v>#REF!</v>
      </c>
      <c r="T44" s="50" t="e">
        <f>IF(N44&lt;'FINAL EXAM'!$D$115,"N","Y")</f>
        <v>#REF!</v>
      </c>
      <c r="U44" s="50" t="e">
        <f>IF(O44&lt;'FINAL EXAM'!$D$115,"N","Y")</f>
        <v>#REF!</v>
      </c>
    </row>
    <row r="45" spans="1:21" x14ac:dyDescent="0.25">
      <c r="A45" s="39">
        <f>'FINAL EXAM'!A46</f>
        <v>37</v>
      </c>
      <c r="B45" s="39" t="str">
        <f>'FINAL EXAM'!B46</f>
        <v>IRENE JACOB</v>
      </c>
      <c r="C45" s="39" t="str">
        <f>'FINAL EXAM'!C46</f>
        <v>1SG15EE037</v>
      </c>
      <c r="D45" s="39" t="e">
        <f>'FINAL EXAM'!#REF!</f>
        <v>#REF!</v>
      </c>
      <c r="E45" s="39" t="e">
        <f>'FINAL EXAM'!#REF!</f>
        <v>#REF!</v>
      </c>
      <c r="F45" s="39" t="e">
        <f>'FINAL EXAM'!#REF!</f>
        <v>#REF!</v>
      </c>
      <c r="G45" s="39" t="e">
        <f>'FINAL EXAM'!#REF!</f>
        <v>#REF!</v>
      </c>
      <c r="H45" s="39" t="e">
        <f>'FINAL EXAM'!#REF!</f>
        <v>#REF!</v>
      </c>
      <c r="I45" s="39" t="e">
        <f>'FINAL EXAM'!#REF!</f>
        <v>#REF!</v>
      </c>
      <c r="J45" s="50" t="e">
        <f>D45/'FINAL EXAM'!#REF!*100</f>
        <v>#REF!</v>
      </c>
      <c r="K45" s="50" t="e">
        <f>E45/'FINAL EXAM'!#REF!*100</f>
        <v>#REF!</v>
      </c>
      <c r="L45" s="50" t="e">
        <f>F45/'FINAL EXAM'!#REF!*100</f>
        <v>#REF!</v>
      </c>
      <c r="M45" s="50" t="e">
        <f>G45/'FINAL EXAM'!#REF!*100</f>
        <v>#REF!</v>
      </c>
      <c r="N45" s="50" t="e">
        <f>H45/'FINAL EXAM'!#REF!*100</f>
        <v>#REF!</v>
      </c>
      <c r="O45" s="50" t="e">
        <f>I45/'FINAL EXAM'!#REF!*100</f>
        <v>#REF!</v>
      </c>
      <c r="P45" s="50" t="e">
        <f>IF(J45&lt;'FINAL EXAM'!$D$115,"N","Y")</f>
        <v>#REF!</v>
      </c>
      <c r="Q45" s="50" t="e">
        <f>IF(K45&lt;'FINAL EXAM'!$D$115,"N","Y")</f>
        <v>#REF!</v>
      </c>
      <c r="R45" s="50" t="e">
        <f>IF(L45&lt;'FINAL EXAM'!$D$115,"N","Y")</f>
        <v>#REF!</v>
      </c>
      <c r="S45" s="50" t="e">
        <f>IF(M45&lt;'FINAL EXAM'!$D$115,"N","Y")</f>
        <v>#REF!</v>
      </c>
      <c r="T45" s="50" t="e">
        <f>IF(N45&lt;'FINAL EXAM'!$D$115,"N","Y")</f>
        <v>#REF!</v>
      </c>
      <c r="U45" s="50" t="e">
        <f>IF(O45&lt;'FINAL EXAM'!$D$115,"N","Y")</f>
        <v>#REF!</v>
      </c>
    </row>
    <row r="46" spans="1:21" x14ac:dyDescent="0.25">
      <c r="A46" s="39">
        <f>'FINAL EXAM'!A47</f>
        <v>38</v>
      </c>
      <c r="B46" s="39" t="str">
        <f>'FINAL EXAM'!B47</f>
        <v>JEEVITHA A</v>
      </c>
      <c r="C46" s="39" t="str">
        <f>'FINAL EXAM'!C47</f>
        <v>1SG15EE038</v>
      </c>
      <c r="D46" s="39" t="e">
        <f>'FINAL EXAM'!#REF!</f>
        <v>#REF!</v>
      </c>
      <c r="E46" s="39" t="e">
        <f>'FINAL EXAM'!#REF!</f>
        <v>#REF!</v>
      </c>
      <c r="F46" s="39" t="e">
        <f>'FINAL EXAM'!#REF!</f>
        <v>#REF!</v>
      </c>
      <c r="G46" s="39" t="e">
        <f>'FINAL EXAM'!#REF!</f>
        <v>#REF!</v>
      </c>
      <c r="H46" s="39" t="e">
        <f>'FINAL EXAM'!#REF!</f>
        <v>#REF!</v>
      </c>
      <c r="I46" s="39" t="e">
        <f>'FINAL EXAM'!#REF!</f>
        <v>#REF!</v>
      </c>
      <c r="J46" s="50" t="e">
        <f>D46/'FINAL EXAM'!#REF!*100</f>
        <v>#REF!</v>
      </c>
      <c r="K46" s="50" t="e">
        <f>E46/'FINAL EXAM'!#REF!*100</f>
        <v>#REF!</v>
      </c>
      <c r="L46" s="50" t="e">
        <f>F46/'FINAL EXAM'!#REF!*100</f>
        <v>#REF!</v>
      </c>
      <c r="M46" s="50" t="e">
        <f>G46/'FINAL EXAM'!#REF!*100</f>
        <v>#REF!</v>
      </c>
      <c r="N46" s="50" t="e">
        <f>H46/'FINAL EXAM'!#REF!*100</f>
        <v>#REF!</v>
      </c>
      <c r="O46" s="50" t="e">
        <f>I46/'FINAL EXAM'!#REF!*100</f>
        <v>#REF!</v>
      </c>
      <c r="P46" s="50" t="e">
        <f>IF(J46&lt;'FINAL EXAM'!$D$115,"N","Y")</f>
        <v>#REF!</v>
      </c>
      <c r="Q46" s="50" t="e">
        <f>IF(K46&lt;'FINAL EXAM'!$D$115,"N","Y")</f>
        <v>#REF!</v>
      </c>
      <c r="R46" s="50" t="e">
        <f>IF(L46&lt;'FINAL EXAM'!$D$115,"N","Y")</f>
        <v>#REF!</v>
      </c>
      <c r="S46" s="50" t="e">
        <f>IF(M46&lt;'FINAL EXAM'!$D$115,"N","Y")</f>
        <v>#REF!</v>
      </c>
      <c r="T46" s="50" t="e">
        <f>IF(N46&lt;'FINAL EXAM'!$D$115,"N","Y")</f>
        <v>#REF!</v>
      </c>
      <c r="U46" s="50" t="e">
        <f>IF(O46&lt;'FINAL EXAM'!$D$115,"N","Y")</f>
        <v>#REF!</v>
      </c>
    </row>
    <row r="47" spans="1:21" x14ac:dyDescent="0.25">
      <c r="A47" s="39">
        <f>'FINAL EXAM'!A48</f>
        <v>39</v>
      </c>
      <c r="B47" s="39" t="str">
        <f>'FINAL EXAM'!B48</f>
        <v>K LAVENYA</v>
      </c>
      <c r="C47" s="39" t="str">
        <f>'FINAL EXAM'!C48</f>
        <v>1SG15EE039</v>
      </c>
      <c r="D47" s="39" t="e">
        <f>'FINAL EXAM'!#REF!</f>
        <v>#REF!</v>
      </c>
      <c r="E47" s="39" t="e">
        <f>'FINAL EXAM'!#REF!</f>
        <v>#REF!</v>
      </c>
      <c r="F47" s="39" t="e">
        <f>'FINAL EXAM'!#REF!</f>
        <v>#REF!</v>
      </c>
      <c r="G47" s="39" t="e">
        <f>'FINAL EXAM'!#REF!</f>
        <v>#REF!</v>
      </c>
      <c r="H47" s="39" t="e">
        <f>'FINAL EXAM'!#REF!</f>
        <v>#REF!</v>
      </c>
      <c r="I47" s="39" t="e">
        <f>'FINAL EXAM'!#REF!</f>
        <v>#REF!</v>
      </c>
      <c r="J47" s="50" t="e">
        <f>D47/'FINAL EXAM'!#REF!*100</f>
        <v>#REF!</v>
      </c>
      <c r="K47" s="50" t="e">
        <f>E47/'FINAL EXAM'!#REF!*100</f>
        <v>#REF!</v>
      </c>
      <c r="L47" s="50" t="e">
        <f>F47/'FINAL EXAM'!#REF!*100</f>
        <v>#REF!</v>
      </c>
      <c r="M47" s="50" t="e">
        <f>G47/'FINAL EXAM'!#REF!*100</f>
        <v>#REF!</v>
      </c>
      <c r="N47" s="50" t="e">
        <f>H47/'FINAL EXAM'!#REF!*100</f>
        <v>#REF!</v>
      </c>
      <c r="O47" s="50" t="e">
        <f>I47/'FINAL EXAM'!#REF!*100</f>
        <v>#REF!</v>
      </c>
      <c r="P47" s="50" t="e">
        <f>IF(J47&lt;'FINAL EXAM'!$D$115,"N","Y")</f>
        <v>#REF!</v>
      </c>
      <c r="Q47" s="50" t="e">
        <f>IF(K47&lt;'FINAL EXAM'!$D$115,"N","Y")</f>
        <v>#REF!</v>
      </c>
      <c r="R47" s="50" t="e">
        <f>IF(L47&lt;'FINAL EXAM'!$D$115,"N","Y")</f>
        <v>#REF!</v>
      </c>
      <c r="S47" s="50" t="e">
        <f>IF(M47&lt;'FINAL EXAM'!$D$115,"N","Y")</f>
        <v>#REF!</v>
      </c>
      <c r="T47" s="50" t="e">
        <f>IF(N47&lt;'FINAL EXAM'!$D$115,"N","Y")</f>
        <v>#REF!</v>
      </c>
      <c r="U47" s="50" t="e">
        <f>IF(O47&lt;'FINAL EXAM'!$D$115,"N","Y")</f>
        <v>#REF!</v>
      </c>
    </row>
    <row r="48" spans="1:21" x14ac:dyDescent="0.25">
      <c r="A48" s="39">
        <f>'FINAL EXAM'!A49</f>
        <v>40</v>
      </c>
      <c r="B48" s="39" t="str">
        <f>'FINAL EXAM'!B49</f>
        <v>KARTHIK B</v>
      </c>
      <c r="C48" s="39" t="str">
        <f>'FINAL EXAM'!C49</f>
        <v>1SG15EE040</v>
      </c>
      <c r="D48" s="39" t="e">
        <f>'FINAL EXAM'!#REF!</f>
        <v>#REF!</v>
      </c>
      <c r="E48" s="39" t="e">
        <f>'FINAL EXAM'!#REF!</f>
        <v>#REF!</v>
      </c>
      <c r="F48" s="39" t="e">
        <f>'FINAL EXAM'!#REF!</f>
        <v>#REF!</v>
      </c>
      <c r="G48" s="39" t="e">
        <f>'FINAL EXAM'!#REF!</f>
        <v>#REF!</v>
      </c>
      <c r="H48" s="39" t="e">
        <f>'FINAL EXAM'!#REF!</f>
        <v>#REF!</v>
      </c>
      <c r="I48" s="39" t="e">
        <f>'FINAL EXAM'!#REF!</f>
        <v>#REF!</v>
      </c>
      <c r="J48" s="50" t="e">
        <f>D48/'FINAL EXAM'!#REF!*100</f>
        <v>#REF!</v>
      </c>
      <c r="K48" s="50" t="e">
        <f>E48/'FINAL EXAM'!#REF!*100</f>
        <v>#REF!</v>
      </c>
      <c r="L48" s="50" t="e">
        <f>F48/'FINAL EXAM'!#REF!*100</f>
        <v>#REF!</v>
      </c>
      <c r="M48" s="50" t="e">
        <f>G48/'FINAL EXAM'!#REF!*100</f>
        <v>#REF!</v>
      </c>
      <c r="N48" s="50" t="e">
        <f>H48/'FINAL EXAM'!#REF!*100</f>
        <v>#REF!</v>
      </c>
      <c r="O48" s="50" t="e">
        <f>I48/'FINAL EXAM'!#REF!*100</f>
        <v>#REF!</v>
      </c>
      <c r="P48" s="50" t="e">
        <f>IF(J48&lt;'FINAL EXAM'!$D$115,"N","Y")</f>
        <v>#REF!</v>
      </c>
      <c r="Q48" s="50" t="e">
        <f>IF(K48&lt;'FINAL EXAM'!$D$115,"N","Y")</f>
        <v>#REF!</v>
      </c>
      <c r="R48" s="50" t="e">
        <f>IF(L48&lt;'FINAL EXAM'!$D$115,"N","Y")</f>
        <v>#REF!</v>
      </c>
      <c r="S48" s="50" t="e">
        <f>IF(M48&lt;'FINAL EXAM'!$D$115,"N","Y")</f>
        <v>#REF!</v>
      </c>
      <c r="T48" s="50" t="e">
        <f>IF(N48&lt;'FINAL EXAM'!$D$115,"N","Y")</f>
        <v>#REF!</v>
      </c>
      <c r="U48" s="50" t="e">
        <f>IF(O48&lt;'FINAL EXAM'!$D$115,"N","Y")</f>
        <v>#REF!</v>
      </c>
    </row>
    <row r="49" spans="1:21" x14ac:dyDescent="0.25">
      <c r="A49" s="39">
        <f>'FINAL EXAM'!A50</f>
        <v>41</v>
      </c>
      <c r="B49" s="39" t="str">
        <f>'FINAL EXAM'!B50</f>
        <v>KEERTHANA R</v>
      </c>
      <c r="C49" s="39" t="str">
        <f>'FINAL EXAM'!C50</f>
        <v>1SG15EE041</v>
      </c>
      <c r="D49" s="39" t="e">
        <f>'FINAL EXAM'!#REF!</f>
        <v>#REF!</v>
      </c>
      <c r="E49" s="39" t="e">
        <f>'FINAL EXAM'!#REF!</f>
        <v>#REF!</v>
      </c>
      <c r="F49" s="39" t="e">
        <f>'FINAL EXAM'!#REF!</f>
        <v>#REF!</v>
      </c>
      <c r="G49" s="39" t="e">
        <f>'FINAL EXAM'!#REF!</f>
        <v>#REF!</v>
      </c>
      <c r="H49" s="39" t="e">
        <f>'FINAL EXAM'!#REF!</f>
        <v>#REF!</v>
      </c>
      <c r="I49" s="39" t="e">
        <f>'FINAL EXAM'!#REF!</f>
        <v>#REF!</v>
      </c>
      <c r="J49" s="50" t="e">
        <f>D49/'FINAL EXAM'!#REF!*100</f>
        <v>#REF!</v>
      </c>
      <c r="K49" s="50" t="e">
        <f>E49/'FINAL EXAM'!#REF!*100</f>
        <v>#REF!</v>
      </c>
      <c r="L49" s="50" t="e">
        <f>F49/'FINAL EXAM'!#REF!*100</f>
        <v>#REF!</v>
      </c>
      <c r="M49" s="50" t="e">
        <f>G49/'FINAL EXAM'!#REF!*100</f>
        <v>#REF!</v>
      </c>
      <c r="N49" s="50" t="e">
        <f>H49/'FINAL EXAM'!#REF!*100</f>
        <v>#REF!</v>
      </c>
      <c r="O49" s="50" t="e">
        <f>I49/'FINAL EXAM'!#REF!*100</f>
        <v>#REF!</v>
      </c>
      <c r="P49" s="50" t="e">
        <f>IF(J49&lt;'FINAL EXAM'!$D$115,"N","Y")</f>
        <v>#REF!</v>
      </c>
      <c r="Q49" s="50" t="e">
        <f>IF(K49&lt;'FINAL EXAM'!$D$115,"N","Y")</f>
        <v>#REF!</v>
      </c>
      <c r="R49" s="50" t="e">
        <f>IF(L49&lt;'FINAL EXAM'!$D$115,"N","Y")</f>
        <v>#REF!</v>
      </c>
      <c r="S49" s="50" t="e">
        <f>IF(M49&lt;'FINAL EXAM'!$D$115,"N","Y")</f>
        <v>#REF!</v>
      </c>
      <c r="T49" s="50" t="e">
        <f>IF(N49&lt;'FINAL EXAM'!$D$115,"N","Y")</f>
        <v>#REF!</v>
      </c>
      <c r="U49" s="50" t="e">
        <f>IF(O49&lt;'FINAL EXAM'!$D$115,"N","Y")</f>
        <v>#REF!</v>
      </c>
    </row>
    <row r="50" spans="1:21" x14ac:dyDescent="0.25">
      <c r="A50" s="39">
        <f>'FINAL EXAM'!A51</f>
        <v>42</v>
      </c>
      <c r="B50" s="39" t="str">
        <f>'FINAL EXAM'!B51</f>
        <v>LOHITH S</v>
      </c>
      <c r="C50" s="39" t="str">
        <f>'FINAL EXAM'!C51</f>
        <v>1SG15EE042</v>
      </c>
      <c r="D50" s="39" t="e">
        <f>'FINAL EXAM'!#REF!</f>
        <v>#REF!</v>
      </c>
      <c r="E50" s="39" t="e">
        <f>'FINAL EXAM'!#REF!</f>
        <v>#REF!</v>
      </c>
      <c r="F50" s="39" t="e">
        <f>'FINAL EXAM'!#REF!</f>
        <v>#REF!</v>
      </c>
      <c r="G50" s="39" t="e">
        <f>'FINAL EXAM'!#REF!</f>
        <v>#REF!</v>
      </c>
      <c r="H50" s="39" t="e">
        <f>'FINAL EXAM'!#REF!</f>
        <v>#REF!</v>
      </c>
      <c r="I50" s="39" t="e">
        <f>'FINAL EXAM'!#REF!</f>
        <v>#REF!</v>
      </c>
      <c r="J50" s="50" t="e">
        <f>D50/'FINAL EXAM'!#REF!*100</f>
        <v>#REF!</v>
      </c>
      <c r="K50" s="50" t="e">
        <f>E50/'FINAL EXAM'!#REF!*100</f>
        <v>#REF!</v>
      </c>
      <c r="L50" s="50" t="e">
        <f>F50/'FINAL EXAM'!#REF!*100</f>
        <v>#REF!</v>
      </c>
      <c r="M50" s="50" t="e">
        <f>G50/'FINAL EXAM'!#REF!*100</f>
        <v>#REF!</v>
      </c>
      <c r="N50" s="50" t="e">
        <f>H50/'FINAL EXAM'!#REF!*100</f>
        <v>#REF!</v>
      </c>
      <c r="O50" s="50" t="e">
        <f>I50/'FINAL EXAM'!#REF!*100</f>
        <v>#REF!</v>
      </c>
      <c r="P50" s="50" t="e">
        <f>IF(J50&lt;'FINAL EXAM'!$D$115,"N","Y")</f>
        <v>#REF!</v>
      </c>
      <c r="Q50" s="50" t="e">
        <f>IF(K50&lt;'FINAL EXAM'!$D$115,"N","Y")</f>
        <v>#REF!</v>
      </c>
      <c r="R50" s="50" t="e">
        <f>IF(L50&lt;'FINAL EXAM'!$D$115,"N","Y")</f>
        <v>#REF!</v>
      </c>
      <c r="S50" s="50" t="e">
        <f>IF(M50&lt;'FINAL EXAM'!$D$115,"N","Y")</f>
        <v>#REF!</v>
      </c>
      <c r="T50" s="50" t="e">
        <f>IF(N50&lt;'FINAL EXAM'!$D$115,"N","Y")</f>
        <v>#REF!</v>
      </c>
      <c r="U50" s="50" t="e">
        <f>IF(O50&lt;'FINAL EXAM'!$D$115,"N","Y")</f>
        <v>#REF!</v>
      </c>
    </row>
    <row r="51" spans="1:21" x14ac:dyDescent="0.25">
      <c r="A51" s="39">
        <f>'FINAL EXAM'!A52</f>
        <v>43</v>
      </c>
      <c r="B51" s="39" t="str">
        <f>'FINAL EXAM'!B52</f>
        <v>MADHU B.K</v>
      </c>
      <c r="C51" s="39" t="str">
        <f>'FINAL EXAM'!C52</f>
        <v>1SG15EE043</v>
      </c>
      <c r="D51" s="39" t="e">
        <f>'FINAL EXAM'!#REF!</f>
        <v>#REF!</v>
      </c>
      <c r="E51" s="39" t="e">
        <f>'FINAL EXAM'!#REF!</f>
        <v>#REF!</v>
      </c>
      <c r="F51" s="39" t="e">
        <f>'FINAL EXAM'!#REF!</f>
        <v>#REF!</v>
      </c>
      <c r="G51" s="39" t="e">
        <f>'FINAL EXAM'!#REF!</f>
        <v>#REF!</v>
      </c>
      <c r="H51" s="39" t="e">
        <f>'FINAL EXAM'!#REF!</f>
        <v>#REF!</v>
      </c>
      <c r="I51" s="39" t="e">
        <f>'FINAL EXAM'!#REF!</f>
        <v>#REF!</v>
      </c>
      <c r="J51" s="50" t="e">
        <f>D51/'FINAL EXAM'!#REF!*100</f>
        <v>#REF!</v>
      </c>
      <c r="K51" s="50" t="e">
        <f>E51/'FINAL EXAM'!#REF!*100</f>
        <v>#REF!</v>
      </c>
      <c r="L51" s="50" t="e">
        <f>F51/'FINAL EXAM'!#REF!*100</f>
        <v>#REF!</v>
      </c>
      <c r="M51" s="50" t="e">
        <f>G51/'FINAL EXAM'!#REF!*100</f>
        <v>#REF!</v>
      </c>
      <c r="N51" s="50" t="e">
        <f>H51/'FINAL EXAM'!#REF!*100</f>
        <v>#REF!</v>
      </c>
      <c r="O51" s="50" t="e">
        <f>I51/'FINAL EXAM'!#REF!*100</f>
        <v>#REF!</v>
      </c>
      <c r="P51" s="50" t="e">
        <f>IF(J51&lt;'FINAL EXAM'!$D$115,"N","Y")</f>
        <v>#REF!</v>
      </c>
      <c r="Q51" s="50" t="e">
        <f>IF(K51&lt;'FINAL EXAM'!$D$115,"N","Y")</f>
        <v>#REF!</v>
      </c>
      <c r="R51" s="50" t="e">
        <f>IF(L51&lt;'FINAL EXAM'!$D$115,"N","Y")</f>
        <v>#REF!</v>
      </c>
      <c r="S51" s="50" t="e">
        <f>IF(M51&lt;'FINAL EXAM'!$D$115,"N","Y")</f>
        <v>#REF!</v>
      </c>
      <c r="T51" s="50" t="e">
        <f>IF(N51&lt;'FINAL EXAM'!$D$115,"N","Y")</f>
        <v>#REF!</v>
      </c>
      <c r="U51" s="50" t="e">
        <f>IF(O51&lt;'FINAL EXAM'!$D$115,"N","Y")</f>
        <v>#REF!</v>
      </c>
    </row>
    <row r="52" spans="1:21" x14ac:dyDescent="0.25">
      <c r="A52" s="39">
        <f>'FINAL EXAM'!A53</f>
        <v>44</v>
      </c>
      <c r="B52" s="39" t="str">
        <f>'FINAL EXAM'!B53</f>
        <v>MAHALAKSHMI.V</v>
      </c>
      <c r="C52" s="39" t="str">
        <f>'FINAL EXAM'!C53</f>
        <v>1SG15EE044</v>
      </c>
      <c r="D52" s="39" t="e">
        <f>'FINAL EXAM'!#REF!</f>
        <v>#REF!</v>
      </c>
      <c r="E52" s="39" t="e">
        <f>'FINAL EXAM'!#REF!</f>
        <v>#REF!</v>
      </c>
      <c r="F52" s="39" t="e">
        <f>'FINAL EXAM'!#REF!</f>
        <v>#REF!</v>
      </c>
      <c r="G52" s="39" t="e">
        <f>'FINAL EXAM'!#REF!</f>
        <v>#REF!</v>
      </c>
      <c r="H52" s="39" t="e">
        <f>'FINAL EXAM'!#REF!</f>
        <v>#REF!</v>
      </c>
      <c r="I52" s="39" t="e">
        <f>'FINAL EXAM'!#REF!</f>
        <v>#REF!</v>
      </c>
      <c r="J52" s="50" t="e">
        <f>D52/'FINAL EXAM'!#REF!*100</f>
        <v>#REF!</v>
      </c>
      <c r="K52" s="50" t="e">
        <f>E52/'FINAL EXAM'!#REF!*100</f>
        <v>#REF!</v>
      </c>
      <c r="L52" s="50" t="e">
        <f>F52/'FINAL EXAM'!#REF!*100</f>
        <v>#REF!</v>
      </c>
      <c r="M52" s="50" t="e">
        <f>G52/'FINAL EXAM'!#REF!*100</f>
        <v>#REF!</v>
      </c>
      <c r="N52" s="50" t="e">
        <f>H52/'FINAL EXAM'!#REF!*100</f>
        <v>#REF!</v>
      </c>
      <c r="O52" s="50" t="e">
        <f>I52/'FINAL EXAM'!#REF!*100</f>
        <v>#REF!</v>
      </c>
      <c r="P52" s="50" t="e">
        <f>IF(J52&lt;'FINAL EXAM'!$D$115,"N","Y")</f>
        <v>#REF!</v>
      </c>
      <c r="Q52" s="50" t="e">
        <f>IF(K52&lt;'FINAL EXAM'!$D$115,"N","Y")</f>
        <v>#REF!</v>
      </c>
      <c r="R52" s="50" t="e">
        <f>IF(L52&lt;'FINAL EXAM'!$D$115,"N","Y")</f>
        <v>#REF!</v>
      </c>
      <c r="S52" s="50" t="e">
        <f>IF(M52&lt;'FINAL EXAM'!$D$115,"N","Y")</f>
        <v>#REF!</v>
      </c>
      <c r="T52" s="50" t="e">
        <f>IF(N52&lt;'FINAL EXAM'!$D$115,"N","Y")</f>
        <v>#REF!</v>
      </c>
      <c r="U52" s="50" t="e">
        <f>IF(O52&lt;'FINAL EXAM'!$D$115,"N","Y")</f>
        <v>#REF!</v>
      </c>
    </row>
    <row r="53" spans="1:21" x14ac:dyDescent="0.25">
      <c r="A53" s="39">
        <f>'FINAL EXAM'!A54</f>
        <v>45</v>
      </c>
      <c r="B53" s="39" t="str">
        <f>'FINAL EXAM'!B54</f>
        <v>MAHENDHAR K</v>
      </c>
      <c r="C53" s="39" t="str">
        <f>'FINAL EXAM'!C54</f>
        <v>1SG15EE045</v>
      </c>
      <c r="D53" s="39" t="e">
        <f>'FINAL EXAM'!#REF!</f>
        <v>#REF!</v>
      </c>
      <c r="E53" s="39" t="e">
        <f>'FINAL EXAM'!#REF!</f>
        <v>#REF!</v>
      </c>
      <c r="F53" s="39" t="e">
        <f>'FINAL EXAM'!#REF!</f>
        <v>#REF!</v>
      </c>
      <c r="G53" s="39" t="e">
        <f>'FINAL EXAM'!#REF!</f>
        <v>#REF!</v>
      </c>
      <c r="H53" s="39" t="e">
        <f>'FINAL EXAM'!#REF!</f>
        <v>#REF!</v>
      </c>
      <c r="I53" s="39" t="e">
        <f>'FINAL EXAM'!#REF!</f>
        <v>#REF!</v>
      </c>
      <c r="J53" s="50" t="e">
        <f>D53/'FINAL EXAM'!#REF!*100</f>
        <v>#REF!</v>
      </c>
      <c r="K53" s="50" t="e">
        <f>E53/'FINAL EXAM'!#REF!*100</f>
        <v>#REF!</v>
      </c>
      <c r="L53" s="50" t="e">
        <f>F53/'FINAL EXAM'!#REF!*100</f>
        <v>#REF!</v>
      </c>
      <c r="M53" s="50" t="e">
        <f>G53/'FINAL EXAM'!#REF!*100</f>
        <v>#REF!</v>
      </c>
      <c r="N53" s="50" t="e">
        <f>H53/'FINAL EXAM'!#REF!*100</f>
        <v>#REF!</v>
      </c>
      <c r="O53" s="50" t="e">
        <f>I53/'FINAL EXAM'!#REF!*100</f>
        <v>#REF!</v>
      </c>
      <c r="P53" s="50" t="e">
        <f>IF(J53&lt;'FINAL EXAM'!$D$115,"N","Y")</f>
        <v>#REF!</v>
      </c>
      <c r="Q53" s="50" t="e">
        <f>IF(K53&lt;'FINAL EXAM'!$D$115,"N","Y")</f>
        <v>#REF!</v>
      </c>
      <c r="R53" s="50" t="e">
        <f>IF(L53&lt;'FINAL EXAM'!$D$115,"N","Y")</f>
        <v>#REF!</v>
      </c>
      <c r="S53" s="50" t="e">
        <f>IF(M53&lt;'FINAL EXAM'!$D$115,"N","Y")</f>
        <v>#REF!</v>
      </c>
      <c r="T53" s="50" t="e">
        <f>IF(N53&lt;'FINAL EXAM'!$D$115,"N","Y")</f>
        <v>#REF!</v>
      </c>
      <c r="U53" s="50" t="e">
        <f>IF(O53&lt;'FINAL EXAM'!$D$115,"N","Y")</f>
        <v>#REF!</v>
      </c>
    </row>
    <row r="54" spans="1:21" x14ac:dyDescent="0.25">
      <c r="A54" s="39">
        <f>'FINAL EXAM'!A55</f>
        <v>46</v>
      </c>
      <c r="B54" s="39" t="str">
        <f>'FINAL EXAM'!B55</f>
        <v>MANASA H</v>
      </c>
      <c r="C54" s="39" t="str">
        <f>'FINAL EXAM'!C55</f>
        <v>1SG15EE046</v>
      </c>
      <c r="D54" s="39" t="e">
        <f>'FINAL EXAM'!#REF!</f>
        <v>#REF!</v>
      </c>
      <c r="E54" s="39" t="e">
        <f>'FINAL EXAM'!#REF!</f>
        <v>#REF!</v>
      </c>
      <c r="F54" s="39" t="e">
        <f>'FINAL EXAM'!#REF!</f>
        <v>#REF!</v>
      </c>
      <c r="G54" s="39" t="e">
        <f>'FINAL EXAM'!#REF!</f>
        <v>#REF!</v>
      </c>
      <c r="H54" s="39" t="e">
        <f>'FINAL EXAM'!#REF!</f>
        <v>#REF!</v>
      </c>
      <c r="I54" s="39" t="e">
        <f>'FINAL EXAM'!#REF!</f>
        <v>#REF!</v>
      </c>
      <c r="J54" s="50" t="e">
        <f>D54/'FINAL EXAM'!#REF!*100</f>
        <v>#REF!</v>
      </c>
      <c r="K54" s="50" t="e">
        <f>E54/'FINAL EXAM'!#REF!*100</f>
        <v>#REF!</v>
      </c>
      <c r="L54" s="50" t="e">
        <f>F54/'FINAL EXAM'!#REF!*100</f>
        <v>#REF!</v>
      </c>
      <c r="M54" s="50" t="e">
        <f>G54/'FINAL EXAM'!#REF!*100</f>
        <v>#REF!</v>
      </c>
      <c r="N54" s="50" t="e">
        <f>H54/'FINAL EXAM'!#REF!*100</f>
        <v>#REF!</v>
      </c>
      <c r="O54" s="50" t="e">
        <f>I54/'FINAL EXAM'!#REF!*100</f>
        <v>#REF!</v>
      </c>
      <c r="P54" s="50" t="e">
        <f>IF(J54&lt;'FINAL EXAM'!$D$115,"N","Y")</f>
        <v>#REF!</v>
      </c>
      <c r="Q54" s="50" t="e">
        <f>IF(K54&lt;'FINAL EXAM'!$D$115,"N","Y")</f>
        <v>#REF!</v>
      </c>
      <c r="R54" s="50" t="e">
        <f>IF(L54&lt;'FINAL EXAM'!$D$115,"N","Y")</f>
        <v>#REF!</v>
      </c>
      <c r="S54" s="50" t="e">
        <f>IF(M54&lt;'FINAL EXAM'!$D$115,"N","Y")</f>
        <v>#REF!</v>
      </c>
      <c r="T54" s="50" t="e">
        <f>IF(N54&lt;'FINAL EXAM'!$D$115,"N","Y")</f>
        <v>#REF!</v>
      </c>
      <c r="U54" s="50" t="e">
        <f>IF(O54&lt;'FINAL EXAM'!$D$115,"N","Y")</f>
        <v>#REF!</v>
      </c>
    </row>
    <row r="55" spans="1:21" x14ac:dyDescent="0.25">
      <c r="A55" s="39">
        <f>'FINAL EXAM'!A56</f>
        <v>47</v>
      </c>
      <c r="B55" s="39" t="str">
        <f>'FINAL EXAM'!B56</f>
        <v>MANISH MANJUNATH N.R</v>
      </c>
      <c r="C55" s="39" t="str">
        <f>'FINAL EXAM'!C56</f>
        <v>1SG15EE047</v>
      </c>
      <c r="D55" s="39" t="e">
        <f>'FINAL EXAM'!#REF!</f>
        <v>#REF!</v>
      </c>
      <c r="E55" s="39" t="e">
        <f>'FINAL EXAM'!#REF!</f>
        <v>#REF!</v>
      </c>
      <c r="F55" s="39" t="e">
        <f>'FINAL EXAM'!#REF!</f>
        <v>#REF!</v>
      </c>
      <c r="G55" s="39" t="e">
        <f>'FINAL EXAM'!#REF!</f>
        <v>#REF!</v>
      </c>
      <c r="H55" s="39" t="e">
        <f>'FINAL EXAM'!#REF!</f>
        <v>#REF!</v>
      </c>
      <c r="I55" s="39" t="e">
        <f>'FINAL EXAM'!#REF!</f>
        <v>#REF!</v>
      </c>
      <c r="J55" s="50" t="e">
        <f>D55/'FINAL EXAM'!#REF!*100</f>
        <v>#REF!</v>
      </c>
      <c r="K55" s="50" t="e">
        <f>E55/'FINAL EXAM'!#REF!*100</f>
        <v>#REF!</v>
      </c>
      <c r="L55" s="50" t="e">
        <f>F55/'FINAL EXAM'!#REF!*100</f>
        <v>#REF!</v>
      </c>
      <c r="M55" s="50" t="e">
        <f>G55/'FINAL EXAM'!#REF!*100</f>
        <v>#REF!</v>
      </c>
      <c r="N55" s="50" t="e">
        <f>H55/'FINAL EXAM'!#REF!*100</f>
        <v>#REF!</v>
      </c>
      <c r="O55" s="50" t="e">
        <f>I55/'FINAL EXAM'!#REF!*100</f>
        <v>#REF!</v>
      </c>
      <c r="P55" s="50" t="e">
        <f>IF(J55&lt;'FINAL EXAM'!$D$115,"N","Y")</f>
        <v>#REF!</v>
      </c>
      <c r="Q55" s="50" t="e">
        <f>IF(K55&lt;'FINAL EXAM'!$D$115,"N","Y")</f>
        <v>#REF!</v>
      </c>
      <c r="R55" s="50" t="e">
        <f>IF(L55&lt;'FINAL EXAM'!$D$115,"N","Y")</f>
        <v>#REF!</v>
      </c>
      <c r="S55" s="50" t="e">
        <f>IF(M55&lt;'FINAL EXAM'!$D$115,"N","Y")</f>
        <v>#REF!</v>
      </c>
      <c r="T55" s="50" t="e">
        <f>IF(N55&lt;'FINAL EXAM'!$D$115,"N","Y")</f>
        <v>#REF!</v>
      </c>
      <c r="U55" s="50" t="e">
        <f>IF(O55&lt;'FINAL EXAM'!$D$115,"N","Y")</f>
        <v>#REF!</v>
      </c>
    </row>
    <row r="56" spans="1:21" s="8" customFormat="1" x14ac:dyDescent="0.25">
      <c r="A56" s="39">
        <f>'FINAL EXAM'!A57</f>
        <v>48</v>
      </c>
      <c r="B56" s="39" t="str">
        <f>'FINAL EXAM'!B57</f>
        <v>MANJULA.S</v>
      </c>
      <c r="C56" s="39" t="str">
        <f>'FINAL EXAM'!C57</f>
        <v>1SG15EE048</v>
      </c>
      <c r="D56" s="39" t="e">
        <f>'FINAL EXAM'!#REF!</f>
        <v>#REF!</v>
      </c>
      <c r="E56" s="39" t="e">
        <f>'FINAL EXAM'!#REF!</f>
        <v>#REF!</v>
      </c>
      <c r="F56" s="39" t="e">
        <f>'FINAL EXAM'!#REF!</f>
        <v>#REF!</v>
      </c>
      <c r="G56" s="39" t="e">
        <f>'FINAL EXAM'!#REF!</f>
        <v>#REF!</v>
      </c>
      <c r="H56" s="39" t="e">
        <f>'FINAL EXAM'!#REF!</f>
        <v>#REF!</v>
      </c>
      <c r="I56" s="39" t="e">
        <f>'FINAL EXAM'!#REF!</f>
        <v>#REF!</v>
      </c>
      <c r="J56" s="50" t="e">
        <f>D56/'FINAL EXAM'!#REF!*100</f>
        <v>#REF!</v>
      </c>
      <c r="K56" s="50" t="e">
        <f>E56/'FINAL EXAM'!#REF!*100</f>
        <v>#REF!</v>
      </c>
      <c r="L56" s="50" t="e">
        <f>F56/'FINAL EXAM'!#REF!*100</f>
        <v>#REF!</v>
      </c>
      <c r="M56" s="50" t="e">
        <f>G56/'FINAL EXAM'!#REF!*100</f>
        <v>#REF!</v>
      </c>
      <c r="N56" s="50" t="e">
        <f>H56/'FINAL EXAM'!#REF!*100</f>
        <v>#REF!</v>
      </c>
      <c r="O56" s="50" t="e">
        <f>I56/'FINAL EXAM'!#REF!*100</f>
        <v>#REF!</v>
      </c>
      <c r="P56" s="50" t="e">
        <f>IF(J56&lt;'FINAL EXAM'!$D$115,"N","Y")</f>
        <v>#REF!</v>
      </c>
      <c r="Q56" s="50" t="e">
        <f>IF(K56&lt;'FINAL EXAM'!$D$115,"N","Y")</f>
        <v>#REF!</v>
      </c>
      <c r="R56" s="50" t="e">
        <f>IF(L56&lt;'FINAL EXAM'!$D$115,"N","Y")</f>
        <v>#REF!</v>
      </c>
      <c r="S56" s="50" t="e">
        <f>IF(M56&lt;'FINAL EXAM'!$D$115,"N","Y")</f>
        <v>#REF!</v>
      </c>
      <c r="T56" s="50" t="e">
        <f>IF(N56&lt;'FINAL EXAM'!$D$115,"N","Y")</f>
        <v>#REF!</v>
      </c>
      <c r="U56" s="50" t="e">
        <f>IF(O56&lt;'FINAL EXAM'!$D$115,"N","Y")</f>
        <v>#REF!</v>
      </c>
    </row>
    <row r="57" spans="1:21" s="8" customFormat="1" x14ac:dyDescent="0.25">
      <c r="A57" s="39">
        <f>'FINAL EXAM'!A58</f>
        <v>49</v>
      </c>
      <c r="B57" s="39" t="str">
        <f>'FINAL EXAM'!B58</f>
        <v>MANOHARA S</v>
      </c>
      <c r="C57" s="39" t="str">
        <f>'FINAL EXAM'!C58</f>
        <v>1SG15EE049</v>
      </c>
      <c r="D57" s="39" t="e">
        <f>'FINAL EXAM'!#REF!</f>
        <v>#REF!</v>
      </c>
      <c r="E57" s="39" t="e">
        <f>'FINAL EXAM'!#REF!</f>
        <v>#REF!</v>
      </c>
      <c r="F57" s="39" t="e">
        <f>'FINAL EXAM'!#REF!</f>
        <v>#REF!</v>
      </c>
      <c r="G57" s="39" t="e">
        <f>'FINAL EXAM'!#REF!</f>
        <v>#REF!</v>
      </c>
      <c r="H57" s="39" t="e">
        <f>'FINAL EXAM'!#REF!</f>
        <v>#REF!</v>
      </c>
      <c r="I57" s="39" t="e">
        <f>'FINAL EXAM'!#REF!</f>
        <v>#REF!</v>
      </c>
      <c r="J57" s="50" t="e">
        <f>D57/'FINAL EXAM'!#REF!*100</f>
        <v>#REF!</v>
      </c>
      <c r="K57" s="50" t="e">
        <f>E57/'FINAL EXAM'!#REF!*100</f>
        <v>#REF!</v>
      </c>
      <c r="L57" s="50" t="e">
        <f>F57/'FINAL EXAM'!#REF!*100</f>
        <v>#REF!</v>
      </c>
      <c r="M57" s="50" t="e">
        <f>G57/'FINAL EXAM'!#REF!*100</f>
        <v>#REF!</v>
      </c>
      <c r="N57" s="50" t="e">
        <f>H57/'FINAL EXAM'!#REF!*100</f>
        <v>#REF!</v>
      </c>
      <c r="O57" s="50" t="e">
        <f>I57/'FINAL EXAM'!#REF!*100</f>
        <v>#REF!</v>
      </c>
      <c r="P57" s="50" t="e">
        <f>IF(J57&lt;'FINAL EXAM'!$D$115,"N","Y")</f>
        <v>#REF!</v>
      </c>
      <c r="Q57" s="50" t="e">
        <f>IF(K57&lt;'FINAL EXAM'!$D$115,"N","Y")</f>
        <v>#REF!</v>
      </c>
      <c r="R57" s="50" t="e">
        <f>IF(L57&lt;'FINAL EXAM'!$D$115,"N","Y")</f>
        <v>#REF!</v>
      </c>
      <c r="S57" s="50" t="e">
        <f>IF(M57&lt;'FINAL EXAM'!$D$115,"N","Y")</f>
        <v>#REF!</v>
      </c>
      <c r="T57" s="50" t="e">
        <f>IF(N57&lt;'FINAL EXAM'!$D$115,"N","Y")</f>
        <v>#REF!</v>
      </c>
      <c r="U57" s="50" t="e">
        <f>IF(O57&lt;'FINAL EXAM'!$D$115,"N","Y")</f>
        <v>#REF!</v>
      </c>
    </row>
    <row r="58" spans="1:21" s="8" customFormat="1" x14ac:dyDescent="0.25">
      <c r="A58" s="39">
        <f>'FINAL EXAM'!A59</f>
        <v>50</v>
      </c>
      <c r="B58" s="39" t="str">
        <f>'FINAL EXAM'!B59</f>
        <v>MANOJ B.N</v>
      </c>
      <c r="C58" s="39" t="str">
        <f>'FINAL EXAM'!C59</f>
        <v>1SG15EE050</v>
      </c>
      <c r="D58" s="39" t="e">
        <f>'FINAL EXAM'!#REF!</f>
        <v>#REF!</v>
      </c>
      <c r="E58" s="39" t="e">
        <f>'FINAL EXAM'!#REF!</f>
        <v>#REF!</v>
      </c>
      <c r="F58" s="39" t="e">
        <f>'FINAL EXAM'!#REF!</f>
        <v>#REF!</v>
      </c>
      <c r="G58" s="39" t="e">
        <f>'FINAL EXAM'!#REF!</f>
        <v>#REF!</v>
      </c>
      <c r="H58" s="39" t="e">
        <f>'FINAL EXAM'!#REF!</f>
        <v>#REF!</v>
      </c>
      <c r="I58" s="39" t="e">
        <f>'FINAL EXAM'!#REF!</f>
        <v>#REF!</v>
      </c>
      <c r="J58" s="50" t="e">
        <f>D58/'FINAL EXAM'!#REF!*100</f>
        <v>#REF!</v>
      </c>
      <c r="K58" s="50" t="e">
        <f>E58/'FINAL EXAM'!#REF!*100</f>
        <v>#REF!</v>
      </c>
      <c r="L58" s="50" t="e">
        <f>F58/'FINAL EXAM'!#REF!*100</f>
        <v>#REF!</v>
      </c>
      <c r="M58" s="50" t="e">
        <f>G58/'FINAL EXAM'!#REF!*100</f>
        <v>#REF!</v>
      </c>
      <c r="N58" s="50" t="e">
        <f>H58/'FINAL EXAM'!#REF!*100</f>
        <v>#REF!</v>
      </c>
      <c r="O58" s="50" t="e">
        <f>I58/'FINAL EXAM'!#REF!*100</f>
        <v>#REF!</v>
      </c>
      <c r="P58" s="50" t="e">
        <f>IF(J58&lt;'FINAL EXAM'!$D$115,"N","Y")</f>
        <v>#REF!</v>
      </c>
      <c r="Q58" s="50" t="e">
        <f>IF(K58&lt;'FINAL EXAM'!$D$115,"N","Y")</f>
        <v>#REF!</v>
      </c>
      <c r="R58" s="50" t="e">
        <f>IF(L58&lt;'FINAL EXAM'!$D$115,"N","Y")</f>
        <v>#REF!</v>
      </c>
      <c r="S58" s="50" t="e">
        <f>IF(M58&lt;'FINAL EXAM'!$D$115,"N","Y")</f>
        <v>#REF!</v>
      </c>
      <c r="T58" s="50" t="e">
        <f>IF(N58&lt;'FINAL EXAM'!$D$115,"N","Y")</f>
        <v>#REF!</v>
      </c>
      <c r="U58" s="50" t="e">
        <f>IF(O58&lt;'FINAL EXAM'!$D$115,"N","Y")</f>
        <v>#REF!</v>
      </c>
    </row>
    <row r="59" spans="1:21" s="8" customFormat="1" x14ac:dyDescent="0.25">
      <c r="A59" s="39">
        <f>'FINAL EXAM'!A60</f>
        <v>51</v>
      </c>
      <c r="B59" s="39" t="str">
        <f>'FINAL EXAM'!B60</f>
        <v>MANOJ.N</v>
      </c>
      <c r="C59" s="39" t="str">
        <f>'FINAL EXAM'!C60</f>
        <v>1SG15EE051</v>
      </c>
      <c r="D59" s="39" t="e">
        <f>'FINAL EXAM'!#REF!</f>
        <v>#REF!</v>
      </c>
      <c r="E59" s="39" t="e">
        <f>'FINAL EXAM'!#REF!</f>
        <v>#REF!</v>
      </c>
      <c r="F59" s="39" t="e">
        <f>'FINAL EXAM'!#REF!</f>
        <v>#REF!</v>
      </c>
      <c r="G59" s="39" t="e">
        <f>'FINAL EXAM'!#REF!</f>
        <v>#REF!</v>
      </c>
      <c r="H59" s="39" t="e">
        <f>'FINAL EXAM'!#REF!</f>
        <v>#REF!</v>
      </c>
      <c r="I59" s="39" t="e">
        <f>'FINAL EXAM'!#REF!</f>
        <v>#REF!</v>
      </c>
      <c r="J59" s="50" t="e">
        <f>D59/'FINAL EXAM'!#REF!*100</f>
        <v>#REF!</v>
      </c>
      <c r="K59" s="50" t="e">
        <f>E59/'FINAL EXAM'!#REF!*100</f>
        <v>#REF!</v>
      </c>
      <c r="L59" s="50" t="e">
        <f>F59/'FINAL EXAM'!#REF!*100</f>
        <v>#REF!</v>
      </c>
      <c r="M59" s="50" t="e">
        <f>G59/'FINAL EXAM'!#REF!*100</f>
        <v>#REF!</v>
      </c>
      <c r="N59" s="50" t="e">
        <f>H59/'FINAL EXAM'!#REF!*100</f>
        <v>#REF!</v>
      </c>
      <c r="O59" s="50" t="e">
        <f>I59/'FINAL EXAM'!#REF!*100</f>
        <v>#REF!</v>
      </c>
      <c r="P59" s="50" t="e">
        <f>IF(J59&lt;'FINAL EXAM'!$D$115,"N","Y")</f>
        <v>#REF!</v>
      </c>
      <c r="Q59" s="50" t="e">
        <f>IF(K59&lt;'FINAL EXAM'!$D$115,"N","Y")</f>
        <v>#REF!</v>
      </c>
      <c r="R59" s="50" t="e">
        <f>IF(L59&lt;'FINAL EXAM'!$D$115,"N","Y")</f>
        <v>#REF!</v>
      </c>
      <c r="S59" s="50" t="e">
        <f>IF(M59&lt;'FINAL EXAM'!$D$115,"N","Y")</f>
        <v>#REF!</v>
      </c>
      <c r="T59" s="50" t="e">
        <f>IF(N59&lt;'FINAL EXAM'!$D$115,"N","Y")</f>
        <v>#REF!</v>
      </c>
      <c r="U59" s="50" t="e">
        <f>IF(O59&lt;'FINAL EXAM'!$D$115,"N","Y")</f>
        <v>#REF!</v>
      </c>
    </row>
    <row r="60" spans="1:21" s="8" customFormat="1" x14ac:dyDescent="0.25">
      <c r="A60" s="39">
        <f>'FINAL EXAM'!A61</f>
        <v>52</v>
      </c>
      <c r="B60" s="39" t="str">
        <f>'FINAL EXAM'!B61</f>
        <v>MEGHANA.N</v>
      </c>
      <c r="C60" s="39" t="str">
        <f>'FINAL EXAM'!C61</f>
        <v>1SG15EE052</v>
      </c>
      <c r="D60" s="39" t="e">
        <f>'FINAL EXAM'!#REF!</f>
        <v>#REF!</v>
      </c>
      <c r="E60" s="39" t="e">
        <f>'FINAL EXAM'!#REF!</f>
        <v>#REF!</v>
      </c>
      <c r="F60" s="39" t="e">
        <f>'FINAL EXAM'!#REF!</f>
        <v>#REF!</v>
      </c>
      <c r="G60" s="39" t="e">
        <f>'FINAL EXAM'!#REF!</f>
        <v>#REF!</v>
      </c>
      <c r="H60" s="39" t="e">
        <f>'FINAL EXAM'!#REF!</f>
        <v>#REF!</v>
      </c>
      <c r="I60" s="39" t="e">
        <f>'FINAL EXAM'!#REF!</f>
        <v>#REF!</v>
      </c>
      <c r="J60" s="50" t="e">
        <f>D60/'FINAL EXAM'!#REF!*100</f>
        <v>#REF!</v>
      </c>
      <c r="K60" s="50" t="e">
        <f>E60/'FINAL EXAM'!#REF!*100</f>
        <v>#REF!</v>
      </c>
      <c r="L60" s="50" t="e">
        <f>F60/'FINAL EXAM'!#REF!*100</f>
        <v>#REF!</v>
      </c>
      <c r="M60" s="50" t="e">
        <f>G60/'FINAL EXAM'!#REF!*100</f>
        <v>#REF!</v>
      </c>
      <c r="N60" s="50" t="e">
        <f>H60/'FINAL EXAM'!#REF!*100</f>
        <v>#REF!</v>
      </c>
      <c r="O60" s="50" t="e">
        <f>I60/'FINAL EXAM'!#REF!*100</f>
        <v>#REF!</v>
      </c>
      <c r="P60" s="50" t="e">
        <f>IF(J60&lt;'FINAL EXAM'!$D$115,"N","Y")</f>
        <v>#REF!</v>
      </c>
      <c r="Q60" s="50" t="e">
        <f>IF(K60&lt;'FINAL EXAM'!$D$115,"N","Y")</f>
        <v>#REF!</v>
      </c>
      <c r="R60" s="50" t="e">
        <f>IF(L60&lt;'FINAL EXAM'!$D$115,"N","Y")</f>
        <v>#REF!</v>
      </c>
      <c r="S60" s="50" t="e">
        <f>IF(M60&lt;'FINAL EXAM'!$D$115,"N","Y")</f>
        <v>#REF!</v>
      </c>
      <c r="T60" s="50" t="e">
        <f>IF(N60&lt;'FINAL EXAM'!$D$115,"N","Y")</f>
        <v>#REF!</v>
      </c>
      <c r="U60" s="50" t="e">
        <f>IF(O60&lt;'FINAL EXAM'!$D$115,"N","Y")</f>
        <v>#REF!</v>
      </c>
    </row>
    <row r="61" spans="1:21" x14ac:dyDescent="0.25">
      <c r="A61" s="39">
        <f>'FINAL EXAM'!A62</f>
        <v>53</v>
      </c>
      <c r="B61" s="39" t="str">
        <f>'FINAL EXAM'!B62</f>
        <v>MEGHANA HULIKAL.S</v>
      </c>
      <c r="C61" s="39" t="str">
        <f>'FINAL EXAM'!C62</f>
        <v>1SG15EE053</v>
      </c>
      <c r="D61" s="39" t="e">
        <f>'FINAL EXAM'!#REF!</f>
        <v>#REF!</v>
      </c>
      <c r="E61" s="39" t="e">
        <f>'FINAL EXAM'!#REF!</f>
        <v>#REF!</v>
      </c>
      <c r="F61" s="39" t="e">
        <f>'FINAL EXAM'!#REF!</f>
        <v>#REF!</v>
      </c>
      <c r="G61" s="39" t="e">
        <f>'FINAL EXAM'!#REF!</f>
        <v>#REF!</v>
      </c>
      <c r="H61" s="39" t="e">
        <f>'FINAL EXAM'!#REF!</f>
        <v>#REF!</v>
      </c>
      <c r="I61" s="39" t="e">
        <f>'FINAL EXAM'!#REF!</f>
        <v>#REF!</v>
      </c>
      <c r="J61" s="50" t="e">
        <f>D61/'FINAL EXAM'!#REF!*100</f>
        <v>#REF!</v>
      </c>
      <c r="K61" s="50" t="e">
        <f>E61/'FINAL EXAM'!#REF!*100</f>
        <v>#REF!</v>
      </c>
      <c r="L61" s="50" t="e">
        <f>F61/'FINAL EXAM'!#REF!*100</f>
        <v>#REF!</v>
      </c>
      <c r="M61" s="50" t="e">
        <f>G61/'FINAL EXAM'!#REF!*100</f>
        <v>#REF!</v>
      </c>
      <c r="N61" s="50" t="e">
        <f>H61/'FINAL EXAM'!#REF!*100</f>
        <v>#REF!</v>
      </c>
      <c r="O61" s="50" t="e">
        <f>I61/'FINAL EXAM'!#REF!*100</f>
        <v>#REF!</v>
      </c>
      <c r="P61" s="50" t="e">
        <f>IF(J61&lt;'FINAL EXAM'!$D$115,"N","Y")</f>
        <v>#REF!</v>
      </c>
      <c r="Q61" s="50" t="e">
        <f>IF(K61&lt;'FINAL EXAM'!$D$115,"N","Y")</f>
        <v>#REF!</v>
      </c>
      <c r="R61" s="50" t="e">
        <f>IF(L61&lt;'FINAL EXAM'!$D$115,"N","Y")</f>
        <v>#REF!</v>
      </c>
      <c r="S61" s="50" t="e">
        <f>IF(M61&lt;'FINAL EXAM'!$D$115,"N","Y")</f>
        <v>#REF!</v>
      </c>
      <c r="T61" s="50" t="e">
        <f>IF(N61&lt;'FINAL EXAM'!$D$115,"N","Y")</f>
        <v>#REF!</v>
      </c>
      <c r="U61" s="50" t="e">
        <f>IF(O61&lt;'FINAL EXAM'!$D$115,"N","Y")</f>
        <v>#REF!</v>
      </c>
    </row>
    <row r="62" spans="1:21" x14ac:dyDescent="0.25">
      <c r="A62" s="39">
        <f>'FINAL EXAM'!A63</f>
        <v>54</v>
      </c>
      <c r="B62" s="39" t="str">
        <f>'FINAL EXAM'!B63</f>
        <v>MOHAMED JAFFER SAADIQ</v>
      </c>
      <c r="C62" s="39" t="str">
        <f>'FINAL EXAM'!C63</f>
        <v>1SG15EE054</v>
      </c>
      <c r="D62" s="39" t="e">
        <f>'FINAL EXAM'!#REF!</f>
        <v>#REF!</v>
      </c>
      <c r="E62" s="39" t="e">
        <f>'FINAL EXAM'!#REF!</f>
        <v>#REF!</v>
      </c>
      <c r="F62" s="39" t="e">
        <f>'FINAL EXAM'!#REF!</f>
        <v>#REF!</v>
      </c>
      <c r="G62" s="39" t="e">
        <f>'FINAL EXAM'!#REF!</f>
        <v>#REF!</v>
      </c>
      <c r="H62" s="39" t="e">
        <f>'FINAL EXAM'!#REF!</f>
        <v>#REF!</v>
      </c>
      <c r="I62" s="39" t="e">
        <f>'FINAL EXAM'!#REF!</f>
        <v>#REF!</v>
      </c>
      <c r="J62" s="50" t="e">
        <f>D62/'FINAL EXAM'!#REF!*100</f>
        <v>#REF!</v>
      </c>
      <c r="K62" s="50" t="e">
        <f>E62/'FINAL EXAM'!#REF!*100</f>
        <v>#REF!</v>
      </c>
      <c r="L62" s="50" t="e">
        <f>F62/'FINAL EXAM'!#REF!*100</f>
        <v>#REF!</v>
      </c>
      <c r="M62" s="50" t="e">
        <f>G62/'FINAL EXAM'!#REF!*100</f>
        <v>#REF!</v>
      </c>
      <c r="N62" s="50" t="e">
        <f>H62/'FINAL EXAM'!#REF!*100</f>
        <v>#REF!</v>
      </c>
      <c r="O62" s="50" t="e">
        <f>I62/'FINAL EXAM'!#REF!*100</f>
        <v>#REF!</v>
      </c>
      <c r="P62" s="50" t="e">
        <f>IF(J62&lt;'FINAL EXAM'!$D$115,"N","Y")</f>
        <v>#REF!</v>
      </c>
      <c r="Q62" s="50" t="e">
        <f>IF(K62&lt;'FINAL EXAM'!$D$115,"N","Y")</f>
        <v>#REF!</v>
      </c>
      <c r="R62" s="50" t="e">
        <f>IF(L62&lt;'FINAL EXAM'!$D$115,"N","Y")</f>
        <v>#REF!</v>
      </c>
      <c r="S62" s="50" t="e">
        <f>IF(M62&lt;'FINAL EXAM'!$D$115,"N","Y")</f>
        <v>#REF!</v>
      </c>
      <c r="T62" s="50" t="e">
        <f>IF(N62&lt;'FINAL EXAM'!$D$115,"N","Y")</f>
        <v>#REF!</v>
      </c>
      <c r="U62" s="50" t="e">
        <f>IF(O62&lt;'FINAL EXAM'!$D$115,"N","Y")</f>
        <v>#REF!</v>
      </c>
    </row>
    <row r="63" spans="1:21" x14ac:dyDescent="0.25">
      <c r="A63" s="39">
        <f>'FINAL EXAM'!A64</f>
        <v>55</v>
      </c>
      <c r="B63" s="39" t="str">
        <f>'FINAL EXAM'!B64</f>
        <v>MONISH.N.G</v>
      </c>
      <c r="C63" s="39" t="str">
        <f>'FINAL EXAM'!C64</f>
        <v>1SG15EE055</v>
      </c>
      <c r="D63" s="39" t="e">
        <f>'FINAL EXAM'!#REF!</f>
        <v>#REF!</v>
      </c>
      <c r="E63" s="39" t="e">
        <f>'FINAL EXAM'!#REF!</f>
        <v>#REF!</v>
      </c>
      <c r="F63" s="39" t="e">
        <f>'FINAL EXAM'!#REF!</f>
        <v>#REF!</v>
      </c>
      <c r="G63" s="39" t="e">
        <f>'FINAL EXAM'!#REF!</f>
        <v>#REF!</v>
      </c>
      <c r="H63" s="39" t="e">
        <f>'FINAL EXAM'!#REF!</f>
        <v>#REF!</v>
      </c>
      <c r="I63" s="39" t="e">
        <f>'FINAL EXAM'!#REF!</f>
        <v>#REF!</v>
      </c>
      <c r="J63" s="50" t="e">
        <f>D63/'FINAL EXAM'!#REF!*100</f>
        <v>#REF!</v>
      </c>
      <c r="K63" s="50" t="e">
        <f>E63/'FINAL EXAM'!#REF!*100</f>
        <v>#REF!</v>
      </c>
      <c r="L63" s="50" t="e">
        <f>F63/'FINAL EXAM'!#REF!*100</f>
        <v>#REF!</v>
      </c>
      <c r="M63" s="50" t="e">
        <f>G63/'FINAL EXAM'!#REF!*100</f>
        <v>#REF!</v>
      </c>
      <c r="N63" s="50" t="e">
        <f>H63/'FINAL EXAM'!#REF!*100</f>
        <v>#REF!</v>
      </c>
      <c r="O63" s="50" t="e">
        <f>I63/'FINAL EXAM'!#REF!*100</f>
        <v>#REF!</v>
      </c>
      <c r="P63" s="50" t="e">
        <f>IF(J63&lt;'FINAL EXAM'!$D$115,"N","Y")</f>
        <v>#REF!</v>
      </c>
      <c r="Q63" s="50" t="e">
        <f>IF(K63&lt;'FINAL EXAM'!$D$115,"N","Y")</f>
        <v>#REF!</v>
      </c>
      <c r="R63" s="50" t="e">
        <f>IF(L63&lt;'FINAL EXAM'!$D$115,"N","Y")</f>
        <v>#REF!</v>
      </c>
      <c r="S63" s="50" t="e">
        <f>IF(M63&lt;'FINAL EXAM'!$D$115,"N","Y")</f>
        <v>#REF!</v>
      </c>
      <c r="T63" s="50" t="e">
        <f>IF(N63&lt;'FINAL EXAM'!$D$115,"N","Y")</f>
        <v>#REF!</v>
      </c>
      <c r="U63" s="50" t="e">
        <f>IF(O63&lt;'FINAL EXAM'!$D$115,"N","Y")</f>
        <v>#REF!</v>
      </c>
    </row>
    <row r="64" spans="1:21" x14ac:dyDescent="0.25">
      <c r="A64" s="39">
        <f>'FINAL EXAM'!A65</f>
        <v>56</v>
      </c>
      <c r="B64" s="39" t="str">
        <f>'FINAL EXAM'!B65</f>
        <v>MOUNIKA G.B</v>
      </c>
      <c r="C64" s="39" t="str">
        <f>'FINAL EXAM'!C65</f>
        <v>1SG15EE056</v>
      </c>
      <c r="D64" s="39" t="e">
        <f>'FINAL EXAM'!#REF!</f>
        <v>#REF!</v>
      </c>
      <c r="E64" s="39" t="e">
        <f>'FINAL EXAM'!#REF!</f>
        <v>#REF!</v>
      </c>
      <c r="F64" s="39" t="e">
        <f>'FINAL EXAM'!#REF!</f>
        <v>#REF!</v>
      </c>
      <c r="G64" s="39" t="e">
        <f>'FINAL EXAM'!#REF!</f>
        <v>#REF!</v>
      </c>
      <c r="H64" s="39" t="e">
        <f>'FINAL EXAM'!#REF!</f>
        <v>#REF!</v>
      </c>
      <c r="I64" s="39" t="e">
        <f>'FINAL EXAM'!#REF!</f>
        <v>#REF!</v>
      </c>
      <c r="J64" s="50" t="e">
        <f>D64/'FINAL EXAM'!#REF!*100</f>
        <v>#REF!</v>
      </c>
      <c r="K64" s="50" t="e">
        <f>E64/'FINAL EXAM'!#REF!*100</f>
        <v>#REF!</v>
      </c>
      <c r="L64" s="50" t="e">
        <f>F64/'FINAL EXAM'!#REF!*100</f>
        <v>#REF!</v>
      </c>
      <c r="M64" s="50" t="e">
        <f>G64/'FINAL EXAM'!#REF!*100</f>
        <v>#REF!</v>
      </c>
      <c r="N64" s="50" t="e">
        <f>H64/'FINAL EXAM'!#REF!*100</f>
        <v>#REF!</v>
      </c>
      <c r="O64" s="50" t="e">
        <f>I64/'FINAL EXAM'!#REF!*100</f>
        <v>#REF!</v>
      </c>
      <c r="P64" s="50" t="e">
        <f>IF(J64&lt;'FINAL EXAM'!$D$115,"N","Y")</f>
        <v>#REF!</v>
      </c>
      <c r="Q64" s="50" t="e">
        <f>IF(K64&lt;'FINAL EXAM'!$D$115,"N","Y")</f>
        <v>#REF!</v>
      </c>
      <c r="R64" s="50" t="e">
        <f>IF(L64&lt;'FINAL EXAM'!$D$115,"N","Y")</f>
        <v>#REF!</v>
      </c>
      <c r="S64" s="50" t="e">
        <f>IF(M64&lt;'FINAL EXAM'!$D$115,"N","Y")</f>
        <v>#REF!</v>
      </c>
      <c r="T64" s="50" t="e">
        <f>IF(N64&lt;'FINAL EXAM'!$D$115,"N","Y")</f>
        <v>#REF!</v>
      </c>
      <c r="U64" s="50" t="e">
        <f>IF(O64&lt;'FINAL EXAM'!$D$115,"N","Y")</f>
        <v>#REF!</v>
      </c>
    </row>
    <row r="65" spans="1:21" x14ac:dyDescent="0.25">
      <c r="A65" s="39">
        <f>'FINAL EXAM'!A66</f>
        <v>57</v>
      </c>
      <c r="B65" s="39" t="str">
        <f>'FINAL EXAM'!B66</f>
        <v>NAGARAJ</v>
      </c>
      <c r="C65" s="39" t="str">
        <f>'FINAL EXAM'!C66</f>
        <v>1SG15EE057</v>
      </c>
      <c r="D65" s="39" t="e">
        <f>'FINAL EXAM'!#REF!</f>
        <v>#REF!</v>
      </c>
      <c r="E65" s="39" t="e">
        <f>'FINAL EXAM'!#REF!</f>
        <v>#REF!</v>
      </c>
      <c r="F65" s="39" t="e">
        <f>'FINAL EXAM'!#REF!</f>
        <v>#REF!</v>
      </c>
      <c r="G65" s="39" t="e">
        <f>'FINAL EXAM'!#REF!</f>
        <v>#REF!</v>
      </c>
      <c r="H65" s="39" t="e">
        <f>'FINAL EXAM'!#REF!</f>
        <v>#REF!</v>
      </c>
      <c r="I65" s="39" t="e">
        <f>'FINAL EXAM'!#REF!</f>
        <v>#REF!</v>
      </c>
      <c r="J65" s="50" t="e">
        <f>D65/'FINAL EXAM'!#REF!*100</f>
        <v>#REF!</v>
      </c>
      <c r="K65" s="50" t="e">
        <f>E65/'FINAL EXAM'!#REF!*100</f>
        <v>#REF!</v>
      </c>
      <c r="L65" s="50" t="e">
        <f>F65/'FINAL EXAM'!#REF!*100</f>
        <v>#REF!</v>
      </c>
      <c r="M65" s="50" t="e">
        <f>G65/'FINAL EXAM'!#REF!*100</f>
        <v>#REF!</v>
      </c>
      <c r="N65" s="50" t="e">
        <f>H65/'FINAL EXAM'!#REF!*100</f>
        <v>#REF!</v>
      </c>
      <c r="O65" s="50" t="e">
        <f>I65/'FINAL EXAM'!#REF!*100</f>
        <v>#REF!</v>
      </c>
      <c r="P65" s="50" t="e">
        <f>IF(J65&lt;'FINAL EXAM'!$D$115,"N","Y")</f>
        <v>#REF!</v>
      </c>
      <c r="Q65" s="50" t="e">
        <f>IF(K65&lt;'FINAL EXAM'!$D$115,"N","Y")</f>
        <v>#REF!</v>
      </c>
      <c r="R65" s="50" t="e">
        <f>IF(L65&lt;'FINAL EXAM'!$D$115,"N","Y")</f>
        <v>#REF!</v>
      </c>
      <c r="S65" s="50" t="e">
        <f>IF(M65&lt;'FINAL EXAM'!$D$115,"N","Y")</f>
        <v>#REF!</v>
      </c>
      <c r="T65" s="50" t="e">
        <f>IF(N65&lt;'FINAL EXAM'!$D$115,"N","Y")</f>
        <v>#REF!</v>
      </c>
      <c r="U65" s="50" t="e">
        <f>IF(O65&lt;'FINAL EXAM'!$D$115,"N","Y")</f>
        <v>#REF!</v>
      </c>
    </row>
    <row r="66" spans="1:21" x14ac:dyDescent="0.25">
      <c r="A66" s="39">
        <f>'FINAL EXAM'!A67</f>
        <v>58</v>
      </c>
      <c r="B66" s="39" t="str">
        <f>'FINAL EXAM'!B67</f>
        <v>NAVYA.S.R</v>
      </c>
      <c r="C66" s="39" t="str">
        <f>'FINAL EXAM'!C67</f>
        <v>1SG15EE058</v>
      </c>
      <c r="D66" s="39" t="e">
        <f>'FINAL EXAM'!#REF!</f>
        <v>#REF!</v>
      </c>
      <c r="E66" s="39" t="e">
        <f>'FINAL EXAM'!#REF!</f>
        <v>#REF!</v>
      </c>
      <c r="F66" s="39" t="e">
        <f>'FINAL EXAM'!#REF!</f>
        <v>#REF!</v>
      </c>
      <c r="G66" s="39" t="e">
        <f>'FINAL EXAM'!#REF!</f>
        <v>#REF!</v>
      </c>
      <c r="H66" s="39" t="e">
        <f>'FINAL EXAM'!#REF!</f>
        <v>#REF!</v>
      </c>
      <c r="I66" s="39" t="e">
        <f>'FINAL EXAM'!#REF!</f>
        <v>#REF!</v>
      </c>
      <c r="J66" s="50" t="e">
        <f>D66/'FINAL EXAM'!#REF!*100</f>
        <v>#REF!</v>
      </c>
      <c r="K66" s="50" t="e">
        <f>E66/'FINAL EXAM'!#REF!*100</f>
        <v>#REF!</v>
      </c>
      <c r="L66" s="50" t="e">
        <f>F66/'FINAL EXAM'!#REF!*100</f>
        <v>#REF!</v>
      </c>
      <c r="M66" s="50" t="e">
        <f>G66/'FINAL EXAM'!#REF!*100</f>
        <v>#REF!</v>
      </c>
      <c r="N66" s="50" t="e">
        <f>H66/'FINAL EXAM'!#REF!*100</f>
        <v>#REF!</v>
      </c>
      <c r="O66" s="50" t="e">
        <f>I66/'FINAL EXAM'!#REF!*100</f>
        <v>#REF!</v>
      </c>
      <c r="P66" s="50" t="e">
        <f>IF(J66&lt;'FINAL EXAM'!$D$115,"N","Y")</f>
        <v>#REF!</v>
      </c>
      <c r="Q66" s="50" t="e">
        <f>IF(K66&lt;'FINAL EXAM'!$D$115,"N","Y")</f>
        <v>#REF!</v>
      </c>
      <c r="R66" s="50" t="e">
        <f>IF(L66&lt;'FINAL EXAM'!$D$115,"N","Y")</f>
        <v>#REF!</v>
      </c>
      <c r="S66" s="50" t="e">
        <f>IF(M66&lt;'FINAL EXAM'!$D$115,"N","Y")</f>
        <v>#REF!</v>
      </c>
      <c r="T66" s="50" t="e">
        <f>IF(N66&lt;'FINAL EXAM'!$D$115,"N","Y")</f>
        <v>#REF!</v>
      </c>
      <c r="U66" s="50" t="e">
        <f>IF(O66&lt;'FINAL EXAM'!$D$115,"N","Y")</f>
        <v>#REF!</v>
      </c>
    </row>
    <row r="67" spans="1:21" x14ac:dyDescent="0.25">
      <c r="A67" s="39">
        <f>'FINAL EXAM'!A68</f>
        <v>59</v>
      </c>
      <c r="B67" s="39" t="str">
        <f>'FINAL EXAM'!B68</f>
        <v>NETHRA.R</v>
      </c>
      <c r="C67" s="39" t="str">
        <f>'FINAL EXAM'!C68</f>
        <v>1SG15EE059</v>
      </c>
      <c r="D67" s="39" t="e">
        <f>'FINAL EXAM'!#REF!</f>
        <v>#REF!</v>
      </c>
      <c r="E67" s="39" t="e">
        <f>'FINAL EXAM'!#REF!</f>
        <v>#REF!</v>
      </c>
      <c r="F67" s="39" t="e">
        <f>'FINAL EXAM'!#REF!</f>
        <v>#REF!</v>
      </c>
      <c r="G67" s="39" t="e">
        <f>'FINAL EXAM'!#REF!</f>
        <v>#REF!</v>
      </c>
      <c r="H67" s="39" t="e">
        <f>'FINAL EXAM'!#REF!</f>
        <v>#REF!</v>
      </c>
      <c r="I67" s="39" t="e">
        <f>'FINAL EXAM'!#REF!</f>
        <v>#REF!</v>
      </c>
      <c r="J67" s="50" t="e">
        <f>D67/'FINAL EXAM'!#REF!*100</f>
        <v>#REF!</v>
      </c>
      <c r="K67" s="50" t="e">
        <f>E67/'FINAL EXAM'!#REF!*100</f>
        <v>#REF!</v>
      </c>
      <c r="L67" s="50" t="e">
        <f>F67/'FINAL EXAM'!#REF!*100</f>
        <v>#REF!</v>
      </c>
      <c r="M67" s="50" t="e">
        <f>G67/'FINAL EXAM'!#REF!*100</f>
        <v>#REF!</v>
      </c>
      <c r="N67" s="50" t="e">
        <f>H67/'FINAL EXAM'!#REF!*100</f>
        <v>#REF!</v>
      </c>
      <c r="O67" s="50" t="e">
        <f>I67/'FINAL EXAM'!#REF!*100</f>
        <v>#REF!</v>
      </c>
      <c r="P67" s="50" t="e">
        <f>IF(J67&lt;'FINAL EXAM'!$D$115,"N","Y")</f>
        <v>#REF!</v>
      </c>
      <c r="Q67" s="50" t="e">
        <f>IF(K67&lt;'FINAL EXAM'!$D$115,"N","Y")</f>
        <v>#REF!</v>
      </c>
      <c r="R67" s="50" t="e">
        <f>IF(L67&lt;'FINAL EXAM'!$D$115,"N","Y")</f>
        <v>#REF!</v>
      </c>
      <c r="S67" s="50" t="e">
        <f>IF(M67&lt;'FINAL EXAM'!$D$115,"N","Y")</f>
        <v>#REF!</v>
      </c>
      <c r="T67" s="50" t="e">
        <f>IF(N67&lt;'FINAL EXAM'!$D$115,"N","Y")</f>
        <v>#REF!</v>
      </c>
      <c r="U67" s="50" t="e">
        <f>IF(O67&lt;'FINAL EXAM'!$D$115,"N","Y")</f>
        <v>#REF!</v>
      </c>
    </row>
    <row r="68" spans="1:21" x14ac:dyDescent="0.25">
      <c r="A68" s="39">
        <f>'FINAL EXAM'!A69</f>
        <v>60</v>
      </c>
      <c r="B68" s="39" t="str">
        <f>'FINAL EXAM'!B69</f>
        <v>NITHYA.J</v>
      </c>
      <c r="C68" s="39" t="str">
        <f>'FINAL EXAM'!C69</f>
        <v>1SG15EE060</v>
      </c>
      <c r="D68" s="39" t="e">
        <f>'FINAL EXAM'!#REF!</f>
        <v>#REF!</v>
      </c>
      <c r="E68" s="39" t="e">
        <f>'FINAL EXAM'!#REF!</f>
        <v>#REF!</v>
      </c>
      <c r="F68" s="39" t="e">
        <f>'FINAL EXAM'!#REF!</f>
        <v>#REF!</v>
      </c>
      <c r="G68" s="39" t="e">
        <f>'FINAL EXAM'!#REF!</f>
        <v>#REF!</v>
      </c>
      <c r="H68" s="39" t="e">
        <f>'FINAL EXAM'!#REF!</f>
        <v>#REF!</v>
      </c>
      <c r="I68" s="39" t="e">
        <f>'FINAL EXAM'!#REF!</f>
        <v>#REF!</v>
      </c>
      <c r="J68" s="50" t="e">
        <f>D68/'FINAL EXAM'!#REF!*100</f>
        <v>#REF!</v>
      </c>
      <c r="K68" s="50" t="e">
        <f>E68/'FINAL EXAM'!#REF!*100</f>
        <v>#REF!</v>
      </c>
      <c r="L68" s="50" t="e">
        <f>F68/'FINAL EXAM'!#REF!*100</f>
        <v>#REF!</v>
      </c>
      <c r="M68" s="50" t="e">
        <f>G68/'FINAL EXAM'!#REF!*100</f>
        <v>#REF!</v>
      </c>
      <c r="N68" s="50" t="e">
        <f>H68/'FINAL EXAM'!#REF!*100</f>
        <v>#REF!</v>
      </c>
      <c r="O68" s="50" t="e">
        <f>I68/'FINAL EXAM'!#REF!*100</f>
        <v>#REF!</v>
      </c>
      <c r="P68" s="50" t="e">
        <f>IF(J68&lt;'FINAL EXAM'!$D$115,"N","Y")</f>
        <v>#REF!</v>
      </c>
      <c r="Q68" s="50" t="e">
        <f>IF(K68&lt;'FINAL EXAM'!$D$115,"N","Y")</f>
        <v>#REF!</v>
      </c>
      <c r="R68" s="50" t="e">
        <f>IF(L68&lt;'FINAL EXAM'!$D$115,"N","Y")</f>
        <v>#REF!</v>
      </c>
      <c r="S68" s="50" t="e">
        <f>IF(M68&lt;'FINAL EXAM'!$D$115,"N","Y")</f>
        <v>#REF!</v>
      </c>
      <c r="T68" s="50" t="e">
        <f>IF(N68&lt;'FINAL EXAM'!$D$115,"N","Y")</f>
        <v>#REF!</v>
      </c>
      <c r="U68" s="50" t="e">
        <f>IF(O68&lt;'FINAL EXAM'!$D$115,"N","Y")</f>
        <v>#REF!</v>
      </c>
    </row>
    <row r="69" spans="1:21" x14ac:dyDescent="0.25">
      <c r="A69" s="39">
        <f>'FINAL EXAM'!A70</f>
        <v>61</v>
      </c>
      <c r="B69" s="39" t="str">
        <f>'FINAL EXAM'!B70</f>
        <v>PAWAN KUMAR.D</v>
      </c>
      <c r="C69" s="39" t="str">
        <f>'FINAL EXAM'!C70</f>
        <v>1SG15EE061</v>
      </c>
      <c r="D69" s="39" t="e">
        <f>'FINAL EXAM'!#REF!</f>
        <v>#REF!</v>
      </c>
      <c r="E69" s="39" t="e">
        <f>'FINAL EXAM'!#REF!</f>
        <v>#REF!</v>
      </c>
      <c r="F69" s="39" t="e">
        <f>'FINAL EXAM'!#REF!</f>
        <v>#REF!</v>
      </c>
      <c r="G69" s="39" t="e">
        <f>'FINAL EXAM'!#REF!</f>
        <v>#REF!</v>
      </c>
      <c r="H69" s="39" t="e">
        <f>'FINAL EXAM'!#REF!</f>
        <v>#REF!</v>
      </c>
      <c r="I69" s="39" t="e">
        <f>'FINAL EXAM'!#REF!</f>
        <v>#REF!</v>
      </c>
      <c r="J69" s="50" t="e">
        <f>D69/'FINAL EXAM'!#REF!*100</f>
        <v>#REF!</v>
      </c>
      <c r="K69" s="50" t="e">
        <f>E69/'FINAL EXAM'!#REF!*100</f>
        <v>#REF!</v>
      </c>
      <c r="L69" s="50" t="e">
        <f>F69/'FINAL EXAM'!#REF!*100</f>
        <v>#REF!</v>
      </c>
      <c r="M69" s="50" t="e">
        <f>G69/'FINAL EXAM'!#REF!*100</f>
        <v>#REF!</v>
      </c>
      <c r="N69" s="50" t="e">
        <f>H69/'FINAL EXAM'!#REF!*100</f>
        <v>#REF!</v>
      </c>
      <c r="O69" s="50" t="e">
        <f>I69/'FINAL EXAM'!#REF!*100</f>
        <v>#REF!</v>
      </c>
      <c r="P69" s="50" t="e">
        <f>IF(J69&lt;'FINAL EXAM'!$D$115,"N","Y")</f>
        <v>#REF!</v>
      </c>
      <c r="Q69" s="50" t="e">
        <f>IF(K69&lt;'FINAL EXAM'!$D$115,"N","Y")</f>
        <v>#REF!</v>
      </c>
      <c r="R69" s="50" t="e">
        <f>IF(L69&lt;'FINAL EXAM'!$D$115,"N","Y")</f>
        <v>#REF!</v>
      </c>
      <c r="S69" s="50" t="e">
        <f>IF(M69&lt;'FINAL EXAM'!$D$115,"N","Y")</f>
        <v>#REF!</v>
      </c>
      <c r="T69" s="50" t="e">
        <f>IF(N69&lt;'FINAL EXAM'!$D$115,"N","Y")</f>
        <v>#REF!</v>
      </c>
      <c r="U69" s="50" t="e">
        <f>IF(O69&lt;'FINAL EXAM'!$D$115,"N","Y")</f>
        <v>#REF!</v>
      </c>
    </row>
    <row r="70" spans="1:21" x14ac:dyDescent="0.25">
      <c r="A70" s="39">
        <f>'FINAL EXAM'!A71</f>
        <v>62</v>
      </c>
      <c r="B70" s="39" t="str">
        <f>'FINAL EXAM'!B71</f>
        <v>PRAJWAL.S.R</v>
      </c>
      <c r="C70" s="39" t="str">
        <f>'FINAL EXAM'!C71</f>
        <v>1SG15EE062</v>
      </c>
      <c r="D70" s="39" t="e">
        <f>'FINAL EXAM'!#REF!</f>
        <v>#REF!</v>
      </c>
      <c r="E70" s="39" t="e">
        <f>'FINAL EXAM'!#REF!</f>
        <v>#REF!</v>
      </c>
      <c r="F70" s="39" t="e">
        <f>'FINAL EXAM'!#REF!</f>
        <v>#REF!</v>
      </c>
      <c r="G70" s="39" t="e">
        <f>'FINAL EXAM'!#REF!</f>
        <v>#REF!</v>
      </c>
      <c r="H70" s="39" t="e">
        <f>'FINAL EXAM'!#REF!</f>
        <v>#REF!</v>
      </c>
      <c r="I70" s="39" t="e">
        <f>'FINAL EXAM'!#REF!</f>
        <v>#REF!</v>
      </c>
      <c r="J70" s="50" t="e">
        <f>D70/'FINAL EXAM'!#REF!*100</f>
        <v>#REF!</v>
      </c>
      <c r="K70" s="50" t="e">
        <f>E70/'FINAL EXAM'!#REF!*100</f>
        <v>#REF!</v>
      </c>
      <c r="L70" s="50" t="e">
        <f>F70/'FINAL EXAM'!#REF!*100</f>
        <v>#REF!</v>
      </c>
      <c r="M70" s="50" t="e">
        <f>G70/'FINAL EXAM'!#REF!*100</f>
        <v>#REF!</v>
      </c>
      <c r="N70" s="50" t="e">
        <f>H70/'FINAL EXAM'!#REF!*100</f>
        <v>#REF!</v>
      </c>
      <c r="O70" s="50" t="e">
        <f>I70/'FINAL EXAM'!#REF!*100</f>
        <v>#REF!</v>
      </c>
      <c r="P70" s="50" t="e">
        <f>IF(J70&lt;'FINAL EXAM'!$D$115,"N","Y")</f>
        <v>#REF!</v>
      </c>
      <c r="Q70" s="50" t="e">
        <f>IF(K70&lt;'FINAL EXAM'!$D$115,"N","Y")</f>
        <v>#REF!</v>
      </c>
      <c r="R70" s="50" t="e">
        <f>IF(L70&lt;'FINAL EXAM'!$D$115,"N","Y")</f>
        <v>#REF!</v>
      </c>
      <c r="S70" s="50" t="e">
        <f>IF(M70&lt;'FINAL EXAM'!$D$115,"N","Y")</f>
        <v>#REF!</v>
      </c>
      <c r="T70" s="50" t="e">
        <f>IF(N70&lt;'FINAL EXAM'!$D$115,"N","Y")</f>
        <v>#REF!</v>
      </c>
      <c r="U70" s="50" t="e">
        <f>IF(O70&lt;'FINAL EXAM'!$D$115,"N","Y")</f>
        <v>#REF!</v>
      </c>
    </row>
    <row r="71" spans="1:21" x14ac:dyDescent="0.25">
      <c r="A71" s="39">
        <f>'FINAL EXAM'!A72</f>
        <v>63</v>
      </c>
      <c r="B71" s="39" t="str">
        <f>'FINAL EXAM'!B72</f>
        <v>PRANJAL LAHIRI</v>
      </c>
      <c r="C71" s="39" t="str">
        <f>'FINAL EXAM'!C72</f>
        <v>1SG15EE063</v>
      </c>
      <c r="D71" s="39" t="e">
        <f>'FINAL EXAM'!#REF!</f>
        <v>#REF!</v>
      </c>
      <c r="E71" s="39" t="e">
        <f>'FINAL EXAM'!#REF!</f>
        <v>#REF!</v>
      </c>
      <c r="F71" s="39" t="e">
        <f>'FINAL EXAM'!#REF!</f>
        <v>#REF!</v>
      </c>
      <c r="G71" s="39" t="e">
        <f>'FINAL EXAM'!#REF!</f>
        <v>#REF!</v>
      </c>
      <c r="H71" s="39" t="e">
        <f>'FINAL EXAM'!#REF!</f>
        <v>#REF!</v>
      </c>
      <c r="I71" s="39" t="e">
        <f>'FINAL EXAM'!#REF!</f>
        <v>#REF!</v>
      </c>
      <c r="J71" s="50" t="e">
        <f>D71/'FINAL EXAM'!#REF!*100</f>
        <v>#REF!</v>
      </c>
      <c r="K71" s="50" t="e">
        <f>E71/'FINAL EXAM'!#REF!*100</f>
        <v>#REF!</v>
      </c>
      <c r="L71" s="50" t="e">
        <f>F71/'FINAL EXAM'!#REF!*100</f>
        <v>#REF!</v>
      </c>
      <c r="M71" s="50" t="e">
        <f>G71/'FINAL EXAM'!#REF!*100</f>
        <v>#REF!</v>
      </c>
      <c r="N71" s="50" t="e">
        <f>H71/'FINAL EXAM'!#REF!*100</f>
        <v>#REF!</v>
      </c>
      <c r="O71" s="50" t="e">
        <f>I71/'FINAL EXAM'!#REF!*100</f>
        <v>#REF!</v>
      </c>
      <c r="P71" s="50" t="e">
        <f>IF(J71&lt;'FINAL EXAM'!$D$115,"N","Y")</f>
        <v>#REF!</v>
      </c>
      <c r="Q71" s="50" t="e">
        <f>IF(K71&lt;'FINAL EXAM'!$D$115,"N","Y")</f>
        <v>#REF!</v>
      </c>
      <c r="R71" s="50" t="e">
        <f>IF(L71&lt;'FINAL EXAM'!$D$115,"N","Y")</f>
        <v>#REF!</v>
      </c>
      <c r="S71" s="50" t="e">
        <f>IF(M71&lt;'FINAL EXAM'!$D$115,"N","Y")</f>
        <v>#REF!</v>
      </c>
      <c r="T71" s="50" t="e">
        <f>IF(N71&lt;'FINAL EXAM'!$D$115,"N","Y")</f>
        <v>#REF!</v>
      </c>
      <c r="U71" s="50" t="e">
        <f>IF(O71&lt;'FINAL EXAM'!$D$115,"N","Y")</f>
        <v>#REF!</v>
      </c>
    </row>
    <row r="72" spans="1:21" x14ac:dyDescent="0.25">
      <c r="A72" s="39">
        <f>'FINAL EXAM'!A73</f>
        <v>64</v>
      </c>
      <c r="B72" s="39" t="str">
        <f>'FINAL EXAM'!B73</f>
        <v>PRARTHANA A PADMANABH</v>
      </c>
      <c r="C72" s="39" t="str">
        <f>'FINAL EXAM'!C73</f>
        <v>1SG15EE064</v>
      </c>
      <c r="D72" s="39" t="e">
        <f>'FINAL EXAM'!#REF!</f>
        <v>#REF!</v>
      </c>
      <c r="E72" s="39" t="e">
        <f>'FINAL EXAM'!#REF!</f>
        <v>#REF!</v>
      </c>
      <c r="F72" s="39" t="e">
        <f>'FINAL EXAM'!#REF!</f>
        <v>#REF!</v>
      </c>
      <c r="G72" s="39" t="e">
        <f>'FINAL EXAM'!#REF!</f>
        <v>#REF!</v>
      </c>
      <c r="H72" s="39" t="e">
        <f>'FINAL EXAM'!#REF!</f>
        <v>#REF!</v>
      </c>
      <c r="I72" s="39" t="e">
        <f>'FINAL EXAM'!#REF!</f>
        <v>#REF!</v>
      </c>
      <c r="J72" s="50" t="e">
        <f>D72/'FINAL EXAM'!#REF!*100</f>
        <v>#REF!</v>
      </c>
      <c r="K72" s="50" t="e">
        <f>E72/'FINAL EXAM'!#REF!*100</f>
        <v>#REF!</v>
      </c>
      <c r="L72" s="50" t="e">
        <f>F72/'FINAL EXAM'!#REF!*100</f>
        <v>#REF!</v>
      </c>
      <c r="M72" s="50" t="e">
        <f>G72/'FINAL EXAM'!#REF!*100</f>
        <v>#REF!</v>
      </c>
      <c r="N72" s="50" t="e">
        <f>H72/'FINAL EXAM'!#REF!*100</f>
        <v>#REF!</v>
      </c>
      <c r="O72" s="50" t="e">
        <f>I72/'FINAL EXAM'!#REF!*100</f>
        <v>#REF!</v>
      </c>
      <c r="P72" s="50" t="e">
        <f>IF(J72&lt;'FINAL EXAM'!$D$115,"N","Y")</f>
        <v>#REF!</v>
      </c>
      <c r="Q72" s="50" t="e">
        <f>IF(K72&lt;'FINAL EXAM'!$D$115,"N","Y")</f>
        <v>#REF!</v>
      </c>
      <c r="R72" s="50" t="e">
        <f>IF(L72&lt;'FINAL EXAM'!$D$115,"N","Y")</f>
        <v>#REF!</v>
      </c>
      <c r="S72" s="50" t="e">
        <f>IF(M72&lt;'FINAL EXAM'!$D$115,"N","Y")</f>
        <v>#REF!</v>
      </c>
      <c r="T72" s="50" t="e">
        <f>IF(N72&lt;'FINAL EXAM'!$D$115,"N","Y")</f>
        <v>#REF!</v>
      </c>
      <c r="U72" s="50" t="e">
        <f>IF(O72&lt;'FINAL EXAM'!$D$115,"N","Y")</f>
        <v>#REF!</v>
      </c>
    </row>
    <row r="73" spans="1:21" x14ac:dyDescent="0.25">
      <c r="A73" s="39">
        <f>'FINAL EXAM'!A74</f>
        <v>65</v>
      </c>
      <c r="B73" s="39" t="str">
        <f>'FINAL EXAM'!B74</f>
        <v>PRASHANT KUMAR</v>
      </c>
      <c r="C73" s="39" t="str">
        <f>'FINAL EXAM'!C74</f>
        <v>1SG15EE065</v>
      </c>
      <c r="D73" s="39" t="e">
        <f>'FINAL EXAM'!#REF!</f>
        <v>#REF!</v>
      </c>
      <c r="E73" s="39" t="e">
        <f>'FINAL EXAM'!#REF!</f>
        <v>#REF!</v>
      </c>
      <c r="F73" s="39" t="e">
        <f>'FINAL EXAM'!#REF!</f>
        <v>#REF!</v>
      </c>
      <c r="G73" s="39" t="e">
        <f>'FINAL EXAM'!#REF!</f>
        <v>#REF!</v>
      </c>
      <c r="H73" s="39" t="e">
        <f>'FINAL EXAM'!#REF!</f>
        <v>#REF!</v>
      </c>
      <c r="I73" s="39" t="e">
        <f>'FINAL EXAM'!#REF!</f>
        <v>#REF!</v>
      </c>
      <c r="J73" s="50" t="e">
        <f>D73/'FINAL EXAM'!#REF!*100</f>
        <v>#REF!</v>
      </c>
      <c r="K73" s="50" t="e">
        <f>E73/'FINAL EXAM'!#REF!*100</f>
        <v>#REF!</v>
      </c>
      <c r="L73" s="50" t="e">
        <f>F73/'FINAL EXAM'!#REF!*100</f>
        <v>#REF!</v>
      </c>
      <c r="M73" s="50" t="e">
        <f>G73/'FINAL EXAM'!#REF!*100</f>
        <v>#REF!</v>
      </c>
      <c r="N73" s="50" t="e">
        <f>H73/'FINAL EXAM'!#REF!*100</f>
        <v>#REF!</v>
      </c>
      <c r="O73" s="50" t="e">
        <f>I73/'FINAL EXAM'!#REF!*100</f>
        <v>#REF!</v>
      </c>
      <c r="P73" s="50" t="e">
        <f>IF(J73&lt;'FINAL EXAM'!$D$115,"N","Y")</f>
        <v>#REF!</v>
      </c>
      <c r="Q73" s="50" t="e">
        <f>IF(K73&lt;'FINAL EXAM'!$D$115,"N","Y")</f>
        <v>#REF!</v>
      </c>
      <c r="R73" s="50" t="e">
        <f>IF(L73&lt;'FINAL EXAM'!$D$115,"N","Y")</f>
        <v>#REF!</v>
      </c>
      <c r="S73" s="50" t="e">
        <f>IF(M73&lt;'FINAL EXAM'!$D$115,"N","Y")</f>
        <v>#REF!</v>
      </c>
      <c r="T73" s="50" t="e">
        <f>IF(N73&lt;'FINAL EXAM'!$D$115,"N","Y")</f>
        <v>#REF!</v>
      </c>
      <c r="U73" s="50" t="e">
        <f>IF(O73&lt;'FINAL EXAM'!$D$115,"N","Y")</f>
        <v>#REF!</v>
      </c>
    </row>
    <row r="74" spans="1:21" x14ac:dyDescent="0.25">
      <c r="A74" s="39">
        <f>'FINAL EXAM'!A75</f>
        <v>66</v>
      </c>
      <c r="B74" s="39" t="str">
        <f>'FINAL EXAM'!B75</f>
        <v>PRASHANTH ARDHYA.H.C</v>
      </c>
      <c r="C74" s="39" t="str">
        <f>'FINAL EXAM'!C75</f>
        <v>1SG15EE066</v>
      </c>
      <c r="D74" s="39" t="e">
        <f>'FINAL EXAM'!#REF!</f>
        <v>#REF!</v>
      </c>
      <c r="E74" s="39" t="e">
        <f>'FINAL EXAM'!#REF!</f>
        <v>#REF!</v>
      </c>
      <c r="F74" s="39" t="e">
        <f>'FINAL EXAM'!#REF!</f>
        <v>#REF!</v>
      </c>
      <c r="G74" s="39" t="e">
        <f>'FINAL EXAM'!#REF!</f>
        <v>#REF!</v>
      </c>
      <c r="H74" s="39" t="e">
        <f>'FINAL EXAM'!#REF!</f>
        <v>#REF!</v>
      </c>
      <c r="I74" s="39" t="e">
        <f>'FINAL EXAM'!#REF!</f>
        <v>#REF!</v>
      </c>
      <c r="J74" s="50" t="e">
        <f>D74/'FINAL EXAM'!#REF!*100</f>
        <v>#REF!</v>
      </c>
      <c r="K74" s="50" t="e">
        <f>E74/'FINAL EXAM'!#REF!*100</f>
        <v>#REF!</v>
      </c>
      <c r="L74" s="50" t="e">
        <f>F74/'FINAL EXAM'!#REF!*100</f>
        <v>#REF!</v>
      </c>
      <c r="M74" s="50" t="e">
        <f>G74/'FINAL EXAM'!#REF!*100</f>
        <v>#REF!</v>
      </c>
      <c r="N74" s="50" t="e">
        <f>H74/'FINAL EXAM'!#REF!*100</f>
        <v>#REF!</v>
      </c>
      <c r="O74" s="50" t="e">
        <f>I74/'FINAL EXAM'!#REF!*100</f>
        <v>#REF!</v>
      </c>
      <c r="P74" s="50" t="e">
        <f>IF(J74&lt;'FINAL EXAM'!$D$115,"N","Y")</f>
        <v>#REF!</v>
      </c>
      <c r="Q74" s="50" t="e">
        <f>IF(K74&lt;'FINAL EXAM'!$D$115,"N","Y")</f>
        <v>#REF!</v>
      </c>
      <c r="R74" s="50" t="e">
        <f>IF(L74&lt;'FINAL EXAM'!$D$115,"N","Y")</f>
        <v>#REF!</v>
      </c>
      <c r="S74" s="50" t="e">
        <f>IF(M74&lt;'FINAL EXAM'!$D$115,"N","Y")</f>
        <v>#REF!</v>
      </c>
      <c r="T74" s="50" t="e">
        <f>IF(N74&lt;'FINAL EXAM'!$D$115,"N","Y")</f>
        <v>#REF!</v>
      </c>
      <c r="U74" s="50" t="e">
        <f>IF(O74&lt;'FINAL EXAM'!$D$115,"N","Y")</f>
        <v>#REF!</v>
      </c>
    </row>
    <row r="75" spans="1:21" x14ac:dyDescent="0.25">
      <c r="A75" s="39">
        <f>'FINAL EXAM'!A76</f>
        <v>67</v>
      </c>
      <c r="B75" s="39" t="str">
        <f>'FINAL EXAM'!B76</f>
        <v>PRIYA.J.SHANKAR</v>
      </c>
      <c r="C75" s="39" t="str">
        <f>'FINAL EXAM'!C76</f>
        <v>1SG15EE067</v>
      </c>
      <c r="D75" s="39" t="e">
        <f>'FINAL EXAM'!#REF!</f>
        <v>#REF!</v>
      </c>
      <c r="E75" s="39" t="e">
        <f>'FINAL EXAM'!#REF!</f>
        <v>#REF!</v>
      </c>
      <c r="F75" s="39" t="e">
        <f>'FINAL EXAM'!#REF!</f>
        <v>#REF!</v>
      </c>
      <c r="G75" s="39" t="e">
        <f>'FINAL EXAM'!#REF!</f>
        <v>#REF!</v>
      </c>
      <c r="H75" s="39" t="e">
        <f>'FINAL EXAM'!#REF!</f>
        <v>#REF!</v>
      </c>
      <c r="I75" s="39" t="e">
        <f>'FINAL EXAM'!#REF!</f>
        <v>#REF!</v>
      </c>
      <c r="J75" s="50" t="e">
        <f>D75/'FINAL EXAM'!#REF!*100</f>
        <v>#REF!</v>
      </c>
      <c r="K75" s="50" t="e">
        <f>E75/'FINAL EXAM'!#REF!*100</f>
        <v>#REF!</v>
      </c>
      <c r="L75" s="50" t="e">
        <f>F75/'FINAL EXAM'!#REF!*100</f>
        <v>#REF!</v>
      </c>
      <c r="M75" s="50" t="e">
        <f>G75/'FINAL EXAM'!#REF!*100</f>
        <v>#REF!</v>
      </c>
      <c r="N75" s="50" t="e">
        <f>H75/'FINAL EXAM'!#REF!*100</f>
        <v>#REF!</v>
      </c>
      <c r="O75" s="50" t="e">
        <f>I75/'FINAL EXAM'!#REF!*100</f>
        <v>#REF!</v>
      </c>
      <c r="P75" s="50" t="e">
        <f>IF(J75&lt;'FINAL EXAM'!$D$115,"N","Y")</f>
        <v>#REF!</v>
      </c>
      <c r="Q75" s="50" t="e">
        <f>IF(K75&lt;'FINAL EXAM'!$D$115,"N","Y")</f>
        <v>#REF!</v>
      </c>
      <c r="R75" s="50" t="e">
        <f>IF(L75&lt;'FINAL EXAM'!$D$115,"N","Y")</f>
        <v>#REF!</v>
      </c>
      <c r="S75" s="50" t="e">
        <f>IF(M75&lt;'FINAL EXAM'!$D$115,"N","Y")</f>
        <v>#REF!</v>
      </c>
      <c r="T75" s="50" t="e">
        <f>IF(N75&lt;'FINAL EXAM'!$D$115,"N","Y")</f>
        <v>#REF!</v>
      </c>
      <c r="U75" s="50" t="e">
        <f>IF(O75&lt;'FINAL EXAM'!$D$115,"N","Y")</f>
        <v>#REF!</v>
      </c>
    </row>
    <row r="76" spans="1:21" x14ac:dyDescent="0.25">
      <c r="A76" s="39">
        <f>'FINAL EXAM'!A77</f>
        <v>68</v>
      </c>
      <c r="B76" s="39" t="str">
        <f>'FINAL EXAM'!B77</f>
        <v>ABHISHEK.R</v>
      </c>
      <c r="C76" s="39" t="str">
        <f>'FINAL EXAM'!C77</f>
        <v>1SG15EE068</v>
      </c>
      <c r="D76" s="39" t="e">
        <f>'FINAL EXAM'!#REF!</f>
        <v>#REF!</v>
      </c>
      <c r="E76" s="39" t="e">
        <f>'FINAL EXAM'!#REF!</f>
        <v>#REF!</v>
      </c>
      <c r="F76" s="39" t="e">
        <f>'FINAL EXAM'!#REF!</f>
        <v>#REF!</v>
      </c>
      <c r="G76" s="39" t="e">
        <f>'FINAL EXAM'!#REF!</f>
        <v>#REF!</v>
      </c>
      <c r="H76" s="39" t="e">
        <f>'FINAL EXAM'!#REF!</f>
        <v>#REF!</v>
      </c>
      <c r="I76" s="39" t="e">
        <f>'FINAL EXAM'!#REF!</f>
        <v>#REF!</v>
      </c>
      <c r="J76" s="50" t="e">
        <f>D76/'FINAL EXAM'!#REF!*100</f>
        <v>#REF!</v>
      </c>
      <c r="K76" s="50" t="e">
        <f>E76/'FINAL EXAM'!#REF!*100</f>
        <v>#REF!</v>
      </c>
      <c r="L76" s="50" t="e">
        <f>F76/'FINAL EXAM'!#REF!*100</f>
        <v>#REF!</v>
      </c>
      <c r="M76" s="50" t="e">
        <f>G76/'FINAL EXAM'!#REF!*100</f>
        <v>#REF!</v>
      </c>
      <c r="N76" s="50" t="e">
        <f>H76/'FINAL EXAM'!#REF!*100</f>
        <v>#REF!</v>
      </c>
      <c r="O76" s="50" t="e">
        <f>I76/'FINAL EXAM'!#REF!*100</f>
        <v>#REF!</v>
      </c>
      <c r="P76" s="50" t="e">
        <f>IF(J76&lt;'FINAL EXAM'!$D$115,"N","Y")</f>
        <v>#REF!</v>
      </c>
      <c r="Q76" s="50" t="e">
        <f>IF(K76&lt;'FINAL EXAM'!$D$115,"N","Y")</f>
        <v>#REF!</v>
      </c>
      <c r="R76" s="50" t="e">
        <f>IF(L76&lt;'FINAL EXAM'!$D$115,"N","Y")</f>
        <v>#REF!</v>
      </c>
      <c r="S76" s="50" t="e">
        <f>IF(M76&lt;'FINAL EXAM'!$D$115,"N","Y")</f>
        <v>#REF!</v>
      </c>
      <c r="T76" s="50" t="e">
        <f>IF(N76&lt;'FINAL EXAM'!$D$115,"N","Y")</f>
        <v>#REF!</v>
      </c>
      <c r="U76" s="50" t="e">
        <f>IF(O76&lt;'FINAL EXAM'!$D$115,"N","Y")</f>
        <v>#REF!</v>
      </c>
    </row>
    <row r="77" spans="1:21" x14ac:dyDescent="0.25">
      <c r="A77" s="39">
        <f>'FINAL EXAM'!A78</f>
        <v>69</v>
      </c>
      <c r="B77" s="39" t="str">
        <f>'FINAL EXAM'!B78</f>
        <v>RACHANA.M</v>
      </c>
      <c r="C77" s="39" t="str">
        <f>'FINAL EXAM'!C78</f>
        <v>1SG15EE069</v>
      </c>
      <c r="D77" s="39" t="e">
        <f>'FINAL EXAM'!#REF!</f>
        <v>#REF!</v>
      </c>
      <c r="E77" s="39" t="e">
        <f>'FINAL EXAM'!#REF!</f>
        <v>#REF!</v>
      </c>
      <c r="F77" s="39" t="e">
        <f>'FINAL EXAM'!#REF!</f>
        <v>#REF!</v>
      </c>
      <c r="G77" s="39" t="e">
        <f>'FINAL EXAM'!#REF!</f>
        <v>#REF!</v>
      </c>
      <c r="H77" s="39" t="e">
        <f>'FINAL EXAM'!#REF!</f>
        <v>#REF!</v>
      </c>
      <c r="I77" s="39" t="e">
        <f>'FINAL EXAM'!#REF!</f>
        <v>#REF!</v>
      </c>
      <c r="J77" s="50" t="e">
        <f>D77/'FINAL EXAM'!#REF!*100</f>
        <v>#REF!</v>
      </c>
      <c r="K77" s="50" t="e">
        <f>E77/'FINAL EXAM'!#REF!*100</f>
        <v>#REF!</v>
      </c>
      <c r="L77" s="50" t="e">
        <f>F77/'FINAL EXAM'!#REF!*100</f>
        <v>#REF!</v>
      </c>
      <c r="M77" s="50" t="e">
        <f>G77/'FINAL EXAM'!#REF!*100</f>
        <v>#REF!</v>
      </c>
      <c r="N77" s="50" t="e">
        <f>H77/'FINAL EXAM'!#REF!*100</f>
        <v>#REF!</v>
      </c>
      <c r="O77" s="50" t="e">
        <f>I77/'FINAL EXAM'!#REF!*100</f>
        <v>#REF!</v>
      </c>
      <c r="P77" s="50" t="e">
        <f>IF(J77&lt;'FINAL EXAM'!$D$115,"N","Y")</f>
        <v>#REF!</v>
      </c>
      <c r="Q77" s="50" t="e">
        <f>IF(K77&lt;'FINAL EXAM'!$D$115,"N","Y")</f>
        <v>#REF!</v>
      </c>
      <c r="R77" s="50" t="e">
        <f>IF(L77&lt;'FINAL EXAM'!$D$115,"N","Y")</f>
        <v>#REF!</v>
      </c>
      <c r="S77" s="50" t="e">
        <f>IF(M77&lt;'FINAL EXAM'!$D$115,"N","Y")</f>
        <v>#REF!</v>
      </c>
      <c r="T77" s="50" t="e">
        <f>IF(N77&lt;'FINAL EXAM'!$D$115,"N","Y")</f>
        <v>#REF!</v>
      </c>
      <c r="U77" s="50" t="e">
        <f>IF(O77&lt;'FINAL EXAM'!$D$115,"N","Y")</f>
        <v>#REF!</v>
      </c>
    </row>
    <row r="78" spans="1:21" x14ac:dyDescent="0.25">
      <c r="A78" s="39">
        <f>'FINAL EXAM'!A79</f>
        <v>70</v>
      </c>
      <c r="B78" s="39" t="str">
        <f>'FINAL EXAM'!B79</f>
        <v>RAGHAVENDRA.M</v>
      </c>
      <c r="C78" s="39" t="str">
        <f>'FINAL EXAM'!C79</f>
        <v>1SG15EE070</v>
      </c>
      <c r="D78" s="39" t="e">
        <f>'FINAL EXAM'!#REF!</f>
        <v>#REF!</v>
      </c>
      <c r="E78" s="39" t="e">
        <f>'FINAL EXAM'!#REF!</f>
        <v>#REF!</v>
      </c>
      <c r="F78" s="39" t="e">
        <f>'FINAL EXAM'!#REF!</f>
        <v>#REF!</v>
      </c>
      <c r="G78" s="39" t="e">
        <f>'FINAL EXAM'!#REF!</f>
        <v>#REF!</v>
      </c>
      <c r="H78" s="39" t="e">
        <f>'FINAL EXAM'!#REF!</f>
        <v>#REF!</v>
      </c>
      <c r="I78" s="39" t="e">
        <f>'FINAL EXAM'!#REF!</f>
        <v>#REF!</v>
      </c>
      <c r="J78" s="50" t="e">
        <f>D78/'FINAL EXAM'!#REF!*100</f>
        <v>#REF!</v>
      </c>
      <c r="K78" s="50" t="e">
        <f>E78/'FINAL EXAM'!#REF!*100</f>
        <v>#REF!</v>
      </c>
      <c r="L78" s="50" t="e">
        <f>F78/'FINAL EXAM'!#REF!*100</f>
        <v>#REF!</v>
      </c>
      <c r="M78" s="50" t="e">
        <f>G78/'FINAL EXAM'!#REF!*100</f>
        <v>#REF!</v>
      </c>
      <c r="N78" s="50" t="e">
        <f>H78/'FINAL EXAM'!#REF!*100</f>
        <v>#REF!</v>
      </c>
      <c r="O78" s="50" t="e">
        <f>I78/'FINAL EXAM'!#REF!*100</f>
        <v>#REF!</v>
      </c>
      <c r="P78" s="50" t="e">
        <f>IF(J78&lt;'FINAL EXAM'!$D$115,"N","Y")</f>
        <v>#REF!</v>
      </c>
      <c r="Q78" s="50" t="e">
        <f>IF(K78&lt;'FINAL EXAM'!$D$115,"N","Y")</f>
        <v>#REF!</v>
      </c>
      <c r="R78" s="50" t="e">
        <f>IF(L78&lt;'FINAL EXAM'!$D$115,"N","Y")</f>
        <v>#REF!</v>
      </c>
      <c r="S78" s="50" t="e">
        <f>IF(M78&lt;'FINAL EXAM'!$D$115,"N","Y")</f>
        <v>#REF!</v>
      </c>
      <c r="T78" s="50" t="e">
        <f>IF(N78&lt;'FINAL EXAM'!$D$115,"N","Y")</f>
        <v>#REF!</v>
      </c>
      <c r="U78" s="50" t="e">
        <f>IF(O78&lt;'FINAL EXAM'!$D$115,"N","Y")</f>
        <v>#REF!</v>
      </c>
    </row>
    <row r="79" spans="1:21" x14ac:dyDescent="0.25">
      <c r="A79" s="39">
        <f>'FINAL EXAM'!A80</f>
        <v>71</v>
      </c>
      <c r="B79" s="39" t="str">
        <f>'FINAL EXAM'!B80</f>
        <v>RAGHAVENDRA.S</v>
      </c>
      <c r="C79" s="39" t="str">
        <f>'FINAL EXAM'!C80</f>
        <v>1SG15EE071</v>
      </c>
      <c r="D79" s="39" t="e">
        <f>'FINAL EXAM'!#REF!</f>
        <v>#REF!</v>
      </c>
      <c r="E79" s="39" t="e">
        <f>'FINAL EXAM'!#REF!</f>
        <v>#REF!</v>
      </c>
      <c r="F79" s="39" t="e">
        <f>'FINAL EXAM'!#REF!</f>
        <v>#REF!</v>
      </c>
      <c r="G79" s="39" t="e">
        <f>'FINAL EXAM'!#REF!</f>
        <v>#REF!</v>
      </c>
      <c r="H79" s="39" t="e">
        <f>'FINAL EXAM'!#REF!</f>
        <v>#REF!</v>
      </c>
      <c r="I79" s="39" t="e">
        <f>'FINAL EXAM'!#REF!</f>
        <v>#REF!</v>
      </c>
      <c r="J79" s="50" t="e">
        <f>D79/'FINAL EXAM'!#REF!*100</f>
        <v>#REF!</v>
      </c>
      <c r="K79" s="50" t="e">
        <f>E79/'FINAL EXAM'!#REF!*100</f>
        <v>#REF!</v>
      </c>
      <c r="L79" s="50" t="e">
        <f>F79/'FINAL EXAM'!#REF!*100</f>
        <v>#REF!</v>
      </c>
      <c r="M79" s="50" t="e">
        <f>G79/'FINAL EXAM'!#REF!*100</f>
        <v>#REF!</v>
      </c>
      <c r="N79" s="50" t="e">
        <f>H79/'FINAL EXAM'!#REF!*100</f>
        <v>#REF!</v>
      </c>
      <c r="O79" s="50" t="e">
        <f>I79/'FINAL EXAM'!#REF!*100</f>
        <v>#REF!</v>
      </c>
      <c r="P79" s="50" t="e">
        <f>IF(J79&lt;'FINAL EXAM'!$D$115,"N","Y")</f>
        <v>#REF!</v>
      </c>
      <c r="Q79" s="50" t="e">
        <f>IF(K79&lt;'FINAL EXAM'!$D$115,"N","Y")</f>
        <v>#REF!</v>
      </c>
      <c r="R79" s="50" t="e">
        <f>IF(L79&lt;'FINAL EXAM'!$D$115,"N","Y")</f>
        <v>#REF!</v>
      </c>
      <c r="S79" s="50" t="e">
        <f>IF(M79&lt;'FINAL EXAM'!$D$115,"N","Y")</f>
        <v>#REF!</v>
      </c>
      <c r="T79" s="50" t="e">
        <f>IF(N79&lt;'FINAL EXAM'!$D$115,"N","Y")</f>
        <v>#REF!</v>
      </c>
      <c r="U79" s="50" t="e">
        <f>IF(O79&lt;'FINAL EXAM'!$D$115,"N","Y")</f>
        <v>#REF!</v>
      </c>
    </row>
    <row r="80" spans="1:21" x14ac:dyDescent="0.25">
      <c r="A80" s="39">
        <f>'FINAL EXAM'!A81</f>
        <v>72</v>
      </c>
      <c r="B80" s="39" t="str">
        <f>'FINAL EXAM'!B81</f>
        <v>RAGI JAYA</v>
      </c>
      <c r="C80" s="39" t="str">
        <f>'FINAL EXAM'!C81</f>
        <v>1SG15EE072</v>
      </c>
      <c r="D80" s="39" t="e">
        <f>'FINAL EXAM'!#REF!</f>
        <v>#REF!</v>
      </c>
      <c r="E80" s="39" t="e">
        <f>'FINAL EXAM'!#REF!</f>
        <v>#REF!</v>
      </c>
      <c r="F80" s="39" t="e">
        <f>'FINAL EXAM'!#REF!</f>
        <v>#REF!</v>
      </c>
      <c r="G80" s="39" t="e">
        <f>'FINAL EXAM'!#REF!</f>
        <v>#REF!</v>
      </c>
      <c r="H80" s="39" t="e">
        <f>'FINAL EXAM'!#REF!</f>
        <v>#REF!</v>
      </c>
      <c r="I80" s="39" t="e">
        <f>'FINAL EXAM'!#REF!</f>
        <v>#REF!</v>
      </c>
      <c r="J80" s="50" t="e">
        <f>D80/'FINAL EXAM'!#REF!*100</f>
        <v>#REF!</v>
      </c>
      <c r="K80" s="50" t="e">
        <f>E80/'FINAL EXAM'!#REF!*100</f>
        <v>#REF!</v>
      </c>
      <c r="L80" s="50" t="e">
        <f>F80/'FINAL EXAM'!#REF!*100</f>
        <v>#REF!</v>
      </c>
      <c r="M80" s="50" t="e">
        <f>G80/'FINAL EXAM'!#REF!*100</f>
        <v>#REF!</v>
      </c>
      <c r="N80" s="50" t="e">
        <f>H80/'FINAL EXAM'!#REF!*100</f>
        <v>#REF!</v>
      </c>
      <c r="O80" s="50" t="e">
        <f>I80/'FINAL EXAM'!#REF!*100</f>
        <v>#REF!</v>
      </c>
      <c r="P80" s="50" t="e">
        <f>IF(J80&lt;'FINAL EXAM'!$D$115,"N","Y")</f>
        <v>#REF!</v>
      </c>
      <c r="Q80" s="50" t="e">
        <f>IF(K80&lt;'FINAL EXAM'!$D$115,"N","Y")</f>
        <v>#REF!</v>
      </c>
      <c r="R80" s="50" t="e">
        <f>IF(L80&lt;'FINAL EXAM'!$D$115,"N","Y")</f>
        <v>#REF!</v>
      </c>
      <c r="S80" s="50" t="e">
        <f>IF(M80&lt;'FINAL EXAM'!$D$115,"N","Y")</f>
        <v>#REF!</v>
      </c>
      <c r="T80" s="50" t="e">
        <f>IF(N80&lt;'FINAL EXAM'!$D$115,"N","Y")</f>
        <v>#REF!</v>
      </c>
      <c r="U80" s="50" t="e">
        <f>IF(O80&lt;'FINAL EXAM'!$D$115,"N","Y")</f>
        <v>#REF!</v>
      </c>
    </row>
    <row r="81" spans="1:21" x14ac:dyDescent="0.25">
      <c r="A81" s="39">
        <f>'FINAL EXAM'!A82</f>
        <v>73</v>
      </c>
      <c r="B81" s="39" t="str">
        <f>'FINAL EXAM'!B82</f>
        <v>RAMACHANDRA</v>
      </c>
      <c r="C81" s="39" t="str">
        <f>'FINAL EXAM'!C82</f>
        <v>1SG15EE073</v>
      </c>
      <c r="D81" s="39" t="e">
        <f>'FINAL EXAM'!#REF!</f>
        <v>#REF!</v>
      </c>
      <c r="E81" s="39" t="e">
        <f>'FINAL EXAM'!#REF!</f>
        <v>#REF!</v>
      </c>
      <c r="F81" s="39" t="e">
        <f>'FINAL EXAM'!#REF!</f>
        <v>#REF!</v>
      </c>
      <c r="G81" s="39" t="e">
        <f>'FINAL EXAM'!#REF!</f>
        <v>#REF!</v>
      </c>
      <c r="H81" s="39" t="e">
        <f>'FINAL EXAM'!#REF!</f>
        <v>#REF!</v>
      </c>
      <c r="I81" s="39" t="e">
        <f>'FINAL EXAM'!#REF!</f>
        <v>#REF!</v>
      </c>
      <c r="J81" s="50" t="e">
        <f>D81/'FINAL EXAM'!#REF!*100</f>
        <v>#REF!</v>
      </c>
      <c r="K81" s="50" t="e">
        <f>E81/'FINAL EXAM'!#REF!*100</f>
        <v>#REF!</v>
      </c>
      <c r="L81" s="50" t="e">
        <f>F81/'FINAL EXAM'!#REF!*100</f>
        <v>#REF!</v>
      </c>
      <c r="M81" s="50" t="e">
        <f>G81/'FINAL EXAM'!#REF!*100</f>
        <v>#REF!</v>
      </c>
      <c r="N81" s="50" t="e">
        <f>H81/'FINAL EXAM'!#REF!*100</f>
        <v>#REF!</v>
      </c>
      <c r="O81" s="50" t="e">
        <f>I81/'FINAL EXAM'!#REF!*100</f>
        <v>#REF!</v>
      </c>
      <c r="P81" s="50" t="e">
        <f>IF(J81&lt;'FINAL EXAM'!$D$115,"N","Y")</f>
        <v>#REF!</v>
      </c>
      <c r="Q81" s="50" t="e">
        <f>IF(K81&lt;'FINAL EXAM'!$D$115,"N","Y")</f>
        <v>#REF!</v>
      </c>
      <c r="R81" s="50" t="e">
        <f>IF(L81&lt;'FINAL EXAM'!$D$115,"N","Y")</f>
        <v>#REF!</v>
      </c>
      <c r="S81" s="50" t="e">
        <f>IF(M81&lt;'FINAL EXAM'!$D$115,"N","Y")</f>
        <v>#REF!</v>
      </c>
      <c r="T81" s="50" t="e">
        <f>IF(N81&lt;'FINAL EXAM'!$D$115,"N","Y")</f>
        <v>#REF!</v>
      </c>
      <c r="U81" s="50" t="e">
        <f>IF(O81&lt;'FINAL EXAM'!$D$115,"N","Y")</f>
        <v>#REF!</v>
      </c>
    </row>
    <row r="82" spans="1:21" x14ac:dyDescent="0.25">
      <c r="A82" s="39">
        <f>'FINAL EXAM'!A83</f>
        <v>74</v>
      </c>
      <c r="B82" s="39" t="str">
        <f>'FINAL EXAM'!B83</f>
        <v>RAMYA.P</v>
      </c>
      <c r="C82" s="39" t="str">
        <f>'FINAL EXAM'!C83</f>
        <v>1SG15EE074</v>
      </c>
      <c r="D82" s="39" t="e">
        <f>'FINAL EXAM'!#REF!</f>
        <v>#REF!</v>
      </c>
      <c r="E82" s="39" t="e">
        <f>'FINAL EXAM'!#REF!</f>
        <v>#REF!</v>
      </c>
      <c r="F82" s="39" t="e">
        <f>'FINAL EXAM'!#REF!</f>
        <v>#REF!</v>
      </c>
      <c r="G82" s="39" t="e">
        <f>'FINAL EXAM'!#REF!</f>
        <v>#REF!</v>
      </c>
      <c r="H82" s="39" t="e">
        <f>'FINAL EXAM'!#REF!</f>
        <v>#REF!</v>
      </c>
      <c r="I82" s="39" t="e">
        <f>'FINAL EXAM'!#REF!</f>
        <v>#REF!</v>
      </c>
      <c r="J82" s="50" t="e">
        <f>D82/'FINAL EXAM'!#REF!*100</f>
        <v>#REF!</v>
      </c>
      <c r="K82" s="50" t="e">
        <f>E82/'FINAL EXAM'!#REF!*100</f>
        <v>#REF!</v>
      </c>
      <c r="L82" s="50" t="e">
        <f>F82/'FINAL EXAM'!#REF!*100</f>
        <v>#REF!</v>
      </c>
      <c r="M82" s="50" t="e">
        <f>G82/'FINAL EXAM'!#REF!*100</f>
        <v>#REF!</v>
      </c>
      <c r="N82" s="50" t="e">
        <f>H82/'FINAL EXAM'!#REF!*100</f>
        <v>#REF!</v>
      </c>
      <c r="O82" s="50" t="e">
        <f>I82/'FINAL EXAM'!#REF!*100</f>
        <v>#REF!</v>
      </c>
      <c r="P82" s="50" t="e">
        <f>IF(J82&lt;'FINAL EXAM'!$D$115,"N","Y")</f>
        <v>#REF!</v>
      </c>
      <c r="Q82" s="50" t="e">
        <f>IF(K82&lt;'FINAL EXAM'!$D$115,"N","Y")</f>
        <v>#REF!</v>
      </c>
      <c r="R82" s="50" t="e">
        <f>IF(L82&lt;'FINAL EXAM'!$D$115,"N","Y")</f>
        <v>#REF!</v>
      </c>
      <c r="S82" s="50" t="e">
        <f>IF(M82&lt;'FINAL EXAM'!$D$115,"N","Y")</f>
        <v>#REF!</v>
      </c>
      <c r="T82" s="50" t="e">
        <f>IF(N82&lt;'FINAL EXAM'!$D$115,"N","Y")</f>
        <v>#REF!</v>
      </c>
      <c r="U82" s="50" t="e">
        <f>IF(O82&lt;'FINAL EXAM'!$D$115,"N","Y")</f>
        <v>#REF!</v>
      </c>
    </row>
    <row r="83" spans="1:21" x14ac:dyDescent="0.25">
      <c r="A83" s="39">
        <f>'FINAL EXAM'!A84</f>
        <v>75</v>
      </c>
      <c r="B83" s="39" t="str">
        <f>'FINAL EXAM'!B84</f>
        <v>RAVEESH VENKATESH SHET</v>
      </c>
      <c r="C83" s="39" t="str">
        <f>'FINAL EXAM'!C84</f>
        <v>1SG15EE075</v>
      </c>
      <c r="D83" s="39" t="e">
        <f>'FINAL EXAM'!#REF!</f>
        <v>#REF!</v>
      </c>
      <c r="E83" s="39" t="e">
        <f>'FINAL EXAM'!#REF!</f>
        <v>#REF!</v>
      </c>
      <c r="F83" s="39" t="e">
        <f>'FINAL EXAM'!#REF!</f>
        <v>#REF!</v>
      </c>
      <c r="G83" s="39" t="e">
        <f>'FINAL EXAM'!#REF!</f>
        <v>#REF!</v>
      </c>
      <c r="H83" s="39" t="e">
        <f>'FINAL EXAM'!#REF!</f>
        <v>#REF!</v>
      </c>
      <c r="I83" s="39" t="e">
        <f>'FINAL EXAM'!#REF!</f>
        <v>#REF!</v>
      </c>
      <c r="J83" s="50" t="e">
        <f>D83/'FINAL EXAM'!#REF!*100</f>
        <v>#REF!</v>
      </c>
      <c r="K83" s="50" t="e">
        <f>E83/'FINAL EXAM'!#REF!*100</f>
        <v>#REF!</v>
      </c>
      <c r="L83" s="50" t="e">
        <f>F83/'FINAL EXAM'!#REF!*100</f>
        <v>#REF!</v>
      </c>
      <c r="M83" s="50" t="e">
        <f>G83/'FINAL EXAM'!#REF!*100</f>
        <v>#REF!</v>
      </c>
      <c r="N83" s="50" t="e">
        <f>H83/'FINAL EXAM'!#REF!*100</f>
        <v>#REF!</v>
      </c>
      <c r="O83" s="50" t="e">
        <f>I83/'FINAL EXAM'!#REF!*100</f>
        <v>#REF!</v>
      </c>
      <c r="P83" s="50" t="e">
        <f>IF(J83&lt;'FINAL EXAM'!$D$115,"N","Y")</f>
        <v>#REF!</v>
      </c>
      <c r="Q83" s="50" t="e">
        <f>IF(K83&lt;'FINAL EXAM'!$D$115,"N","Y")</f>
        <v>#REF!</v>
      </c>
      <c r="R83" s="50" t="e">
        <f>IF(L83&lt;'FINAL EXAM'!$D$115,"N","Y")</f>
        <v>#REF!</v>
      </c>
      <c r="S83" s="50" t="e">
        <f>IF(M83&lt;'FINAL EXAM'!$D$115,"N","Y")</f>
        <v>#REF!</v>
      </c>
      <c r="T83" s="50" t="e">
        <f>IF(N83&lt;'FINAL EXAM'!$D$115,"N","Y")</f>
        <v>#REF!</v>
      </c>
      <c r="U83" s="50" t="e">
        <f>IF(O83&lt;'FINAL EXAM'!$D$115,"N","Y")</f>
        <v>#REF!</v>
      </c>
    </row>
    <row r="84" spans="1:21" x14ac:dyDescent="0.25">
      <c r="A84" s="39">
        <f>'FINAL EXAM'!A85</f>
        <v>76</v>
      </c>
      <c r="B84" s="39" t="str">
        <f>'FINAL EXAM'!B85</f>
        <v>RAVI PRAKASH.H</v>
      </c>
      <c r="C84" s="39" t="str">
        <f>'FINAL EXAM'!C85</f>
        <v>1SG15EE076</v>
      </c>
      <c r="D84" s="39" t="e">
        <f>'FINAL EXAM'!#REF!</f>
        <v>#REF!</v>
      </c>
      <c r="E84" s="39" t="e">
        <f>'FINAL EXAM'!#REF!</f>
        <v>#REF!</v>
      </c>
      <c r="F84" s="39" t="e">
        <f>'FINAL EXAM'!#REF!</f>
        <v>#REF!</v>
      </c>
      <c r="G84" s="39" t="e">
        <f>'FINAL EXAM'!#REF!</f>
        <v>#REF!</v>
      </c>
      <c r="H84" s="39" t="e">
        <f>'FINAL EXAM'!#REF!</f>
        <v>#REF!</v>
      </c>
      <c r="I84" s="39" t="e">
        <f>'FINAL EXAM'!#REF!</f>
        <v>#REF!</v>
      </c>
      <c r="J84" s="50" t="e">
        <f>D84/'FINAL EXAM'!#REF!*100</f>
        <v>#REF!</v>
      </c>
      <c r="K84" s="50" t="e">
        <f>E84/'FINAL EXAM'!#REF!*100</f>
        <v>#REF!</v>
      </c>
      <c r="L84" s="50" t="e">
        <f>F84/'FINAL EXAM'!#REF!*100</f>
        <v>#REF!</v>
      </c>
      <c r="M84" s="50" t="e">
        <f>G84/'FINAL EXAM'!#REF!*100</f>
        <v>#REF!</v>
      </c>
      <c r="N84" s="50" t="e">
        <f>H84/'FINAL EXAM'!#REF!*100</f>
        <v>#REF!</v>
      </c>
      <c r="O84" s="50" t="e">
        <f>I84/'FINAL EXAM'!#REF!*100</f>
        <v>#REF!</v>
      </c>
      <c r="P84" s="50" t="e">
        <f>IF(J84&lt;'FINAL EXAM'!$D$115,"N","Y")</f>
        <v>#REF!</v>
      </c>
      <c r="Q84" s="50" t="e">
        <f>IF(K84&lt;'FINAL EXAM'!$D$115,"N","Y")</f>
        <v>#REF!</v>
      </c>
      <c r="R84" s="50" t="e">
        <f>IF(L84&lt;'FINAL EXAM'!$D$115,"N","Y")</f>
        <v>#REF!</v>
      </c>
      <c r="S84" s="50" t="e">
        <f>IF(M84&lt;'FINAL EXAM'!$D$115,"N","Y")</f>
        <v>#REF!</v>
      </c>
      <c r="T84" s="50" t="e">
        <f>IF(N84&lt;'FINAL EXAM'!$D$115,"N","Y")</f>
        <v>#REF!</v>
      </c>
      <c r="U84" s="50" t="e">
        <f>IF(O84&lt;'FINAL EXAM'!$D$115,"N","Y")</f>
        <v>#REF!</v>
      </c>
    </row>
    <row r="85" spans="1:21" x14ac:dyDescent="0.25">
      <c r="A85" s="39">
        <f>'FINAL EXAM'!A86</f>
        <v>77</v>
      </c>
      <c r="B85" s="39" t="str">
        <f>'FINAL EXAM'!B86</f>
        <v>ROHITH.R</v>
      </c>
      <c r="C85" s="39" t="str">
        <f>'FINAL EXAM'!C86</f>
        <v>1SG15EE077</v>
      </c>
      <c r="D85" s="39" t="e">
        <f>'FINAL EXAM'!#REF!</f>
        <v>#REF!</v>
      </c>
      <c r="E85" s="39" t="e">
        <f>'FINAL EXAM'!#REF!</f>
        <v>#REF!</v>
      </c>
      <c r="F85" s="39" t="e">
        <f>'FINAL EXAM'!#REF!</f>
        <v>#REF!</v>
      </c>
      <c r="G85" s="39" t="e">
        <f>'FINAL EXAM'!#REF!</f>
        <v>#REF!</v>
      </c>
      <c r="H85" s="39" t="e">
        <f>'FINAL EXAM'!#REF!</f>
        <v>#REF!</v>
      </c>
      <c r="I85" s="39" t="e">
        <f>'FINAL EXAM'!#REF!</f>
        <v>#REF!</v>
      </c>
      <c r="J85" s="50" t="e">
        <f>D85/'FINAL EXAM'!#REF!*100</f>
        <v>#REF!</v>
      </c>
      <c r="K85" s="50" t="e">
        <f>E85/'FINAL EXAM'!#REF!*100</f>
        <v>#REF!</v>
      </c>
      <c r="L85" s="50" t="e">
        <f>F85/'FINAL EXAM'!#REF!*100</f>
        <v>#REF!</v>
      </c>
      <c r="M85" s="50" t="e">
        <f>G85/'FINAL EXAM'!#REF!*100</f>
        <v>#REF!</v>
      </c>
      <c r="N85" s="50" t="e">
        <f>H85/'FINAL EXAM'!#REF!*100</f>
        <v>#REF!</v>
      </c>
      <c r="O85" s="50" t="e">
        <f>I85/'FINAL EXAM'!#REF!*100</f>
        <v>#REF!</v>
      </c>
      <c r="P85" s="50" t="e">
        <f>IF(J85&lt;'FINAL EXAM'!$D$115,"N","Y")</f>
        <v>#REF!</v>
      </c>
      <c r="Q85" s="50" t="e">
        <f>IF(K85&lt;'FINAL EXAM'!$D$115,"N","Y")</f>
        <v>#REF!</v>
      </c>
      <c r="R85" s="50" t="e">
        <f>IF(L85&lt;'FINAL EXAM'!$D$115,"N","Y")</f>
        <v>#REF!</v>
      </c>
      <c r="S85" s="50" t="e">
        <f>IF(M85&lt;'FINAL EXAM'!$D$115,"N","Y")</f>
        <v>#REF!</v>
      </c>
      <c r="T85" s="50" t="e">
        <f>IF(N85&lt;'FINAL EXAM'!$D$115,"N","Y")</f>
        <v>#REF!</v>
      </c>
      <c r="U85" s="50" t="e">
        <f>IF(O85&lt;'FINAL EXAM'!$D$115,"N","Y")</f>
        <v>#REF!</v>
      </c>
    </row>
    <row r="86" spans="1:21" x14ac:dyDescent="0.25">
      <c r="A86" s="39">
        <f>'FINAL EXAM'!A87</f>
        <v>78</v>
      </c>
      <c r="B86" s="39" t="str">
        <f>'FINAL EXAM'!B87</f>
        <v>S.DARSHAN</v>
      </c>
      <c r="C86" s="39" t="str">
        <f>'FINAL EXAM'!C87</f>
        <v>1SG15EE078</v>
      </c>
      <c r="D86" s="39" t="e">
        <f>'FINAL EXAM'!#REF!</f>
        <v>#REF!</v>
      </c>
      <c r="E86" s="39" t="e">
        <f>'FINAL EXAM'!#REF!</f>
        <v>#REF!</v>
      </c>
      <c r="F86" s="39" t="e">
        <f>'FINAL EXAM'!#REF!</f>
        <v>#REF!</v>
      </c>
      <c r="G86" s="39" t="e">
        <f>'FINAL EXAM'!#REF!</f>
        <v>#REF!</v>
      </c>
      <c r="H86" s="39" t="e">
        <f>'FINAL EXAM'!#REF!</f>
        <v>#REF!</v>
      </c>
      <c r="I86" s="39" t="e">
        <f>'FINAL EXAM'!#REF!</f>
        <v>#REF!</v>
      </c>
      <c r="J86" s="50" t="e">
        <f>D86/'FINAL EXAM'!#REF!*100</f>
        <v>#REF!</v>
      </c>
      <c r="K86" s="50" t="e">
        <f>E86/'FINAL EXAM'!#REF!*100</f>
        <v>#REF!</v>
      </c>
      <c r="L86" s="50" t="e">
        <f>F86/'FINAL EXAM'!#REF!*100</f>
        <v>#REF!</v>
      </c>
      <c r="M86" s="50" t="e">
        <f>G86/'FINAL EXAM'!#REF!*100</f>
        <v>#REF!</v>
      </c>
      <c r="N86" s="50" t="e">
        <f>H86/'FINAL EXAM'!#REF!*100</f>
        <v>#REF!</v>
      </c>
      <c r="O86" s="50" t="e">
        <f>I86/'FINAL EXAM'!#REF!*100</f>
        <v>#REF!</v>
      </c>
      <c r="P86" s="50" t="e">
        <f>IF(J86&lt;'FINAL EXAM'!$D$115,"N","Y")</f>
        <v>#REF!</v>
      </c>
      <c r="Q86" s="50" t="e">
        <f>IF(K86&lt;'FINAL EXAM'!$D$115,"N","Y")</f>
        <v>#REF!</v>
      </c>
      <c r="R86" s="50" t="e">
        <f>IF(L86&lt;'FINAL EXAM'!$D$115,"N","Y")</f>
        <v>#REF!</v>
      </c>
      <c r="S86" s="50" t="e">
        <f>IF(M86&lt;'FINAL EXAM'!$D$115,"N","Y")</f>
        <v>#REF!</v>
      </c>
      <c r="T86" s="50" t="e">
        <f>IF(N86&lt;'FINAL EXAM'!$D$115,"N","Y")</f>
        <v>#REF!</v>
      </c>
      <c r="U86" s="50" t="e">
        <f>IF(O86&lt;'FINAL EXAM'!$D$115,"N","Y")</f>
        <v>#REF!</v>
      </c>
    </row>
    <row r="87" spans="1:21" x14ac:dyDescent="0.25">
      <c r="A87" s="39">
        <f>'FINAL EXAM'!A88</f>
        <v>79</v>
      </c>
      <c r="B87" s="39" t="str">
        <f>'FINAL EXAM'!B88</f>
        <v>SACHIN.Y</v>
      </c>
      <c r="C87" s="39" t="str">
        <f>'FINAL EXAM'!C88</f>
        <v>1SG15EE079</v>
      </c>
      <c r="D87" s="39" t="e">
        <f>'FINAL EXAM'!#REF!</f>
        <v>#REF!</v>
      </c>
      <c r="E87" s="39" t="e">
        <f>'FINAL EXAM'!#REF!</f>
        <v>#REF!</v>
      </c>
      <c r="F87" s="39" t="e">
        <f>'FINAL EXAM'!#REF!</f>
        <v>#REF!</v>
      </c>
      <c r="G87" s="39" t="e">
        <f>'FINAL EXAM'!#REF!</f>
        <v>#REF!</v>
      </c>
      <c r="H87" s="39" t="e">
        <f>'FINAL EXAM'!#REF!</f>
        <v>#REF!</v>
      </c>
      <c r="I87" s="39" t="e">
        <f>'FINAL EXAM'!#REF!</f>
        <v>#REF!</v>
      </c>
      <c r="J87" s="50" t="e">
        <f>D87/'FINAL EXAM'!#REF!*100</f>
        <v>#REF!</v>
      </c>
      <c r="K87" s="50" t="e">
        <f>E87/'FINAL EXAM'!#REF!*100</f>
        <v>#REF!</v>
      </c>
      <c r="L87" s="50" t="e">
        <f>F87/'FINAL EXAM'!#REF!*100</f>
        <v>#REF!</v>
      </c>
      <c r="M87" s="50" t="e">
        <f>G87/'FINAL EXAM'!#REF!*100</f>
        <v>#REF!</v>
      </c>
      <c r="N87" s="50" t="e">
        <f>H87/'FINAL EXAM'!#REF!*100</f>
        <v>#REF!</v>
      </c>
      <c r="O87" s="50" t="e">
        <f>I87/'FINAL EXAM'!#REF!*100</f>
        <v>#REF!</v>
      </c>
      <c r="P87" s="50" t="e">
        <f>IF(J87&lt;'FINAL EXAM'!$D$115,"N","Y")</f>
        <v>#REF!</v>
      </c>
      <c r="Q87" s="50" t="e">
        <f>IF(K87&lt;'FINAL EXAM'!$D$115,"N","Y")</f>
        <v>#REF!</v>
      </c>
      <c r="R87" s="50" t="e">
        <f>IF(L87&lt;'FINAL EXAM'!$D$115,"N","Y")</f>
        <v>#REF!</v>
      </c>
      <c r="S87" s="50" t="e">
        <f>IF(M87&lt;'FINAL EXAM'!$D$115,"N","Y")</f>
        <v>#REF!</v>
      </c>
      <c r="T87" s="50" t="e">
        <f>IF(N87&lt;'FINAL EXAM'!$D$115,"N","Y")</f>
        <v>#REF!</v>
      </c>
      <c r="U87" s="50" t="e">
        <f>IF(O87&lt;'FINAL EXAM'!$D$115,"N","Y")</f>
        <v>#REF!</v>
      </c>
    </row>
    <row r="88" spans="1:21" x14ac:dyDescent="0.25">
      <c r="A88" s="39">
        <f>'FINAL EXAM'!A89</f>
        <v>80</v>
      </c>
      <c r="B88" s="39" t="str">
        <f>'FINAL EXAM'!B89</f>
        <v>SANDESH.V</v>
      </c>
      <c r="C88" s="39" t="str">
        <f>'FINAL EXAM'!C89</f>
        <v>1SG15EE080</v>
      </c>
      <c r="D88" s="39" t="e">
        <f>'FINAL EXAM'!#REF!</f>
        <v>#REF!</v>
      </c>
      <c r="E88" s="39" t="e">
        <f>'FINAL EXAM'!#REF!</f>
        <v>#REF!</v>
      </c>
      <c r="F88" s="39" t="e">
        <f>'FINAL EXAM'!#REF!</f>
        <v>#REF!</v>
      </c>
      <c r="G88" s="39" t="e">
        <f>'FINAL EXAM'!#REF!</f>
        <v>#REF!</v>
      </c>
      <c r="H88" s="39" t="e">
        <f>'FINAL EXAM'!#REF!</f>
        <v>#REF!</v>
      </c>
      <c r="I88" s="39" t="e">
        <f>'FINAL EXAM'!#REF!</f>
        <v>#REF!</v>
      </c>
      <c r="J88" s="50" t="e">
        <f>D88/'FINAL EXAM'!#REF!*100</f>
        <v>#REF!</v>
      </c>
      <c r="K88" s="50" t="e">
        <f>E88/'FINAL EXAM'!#REF!*100</f>
        <v>#REF!</v>
      </c>
      <c r="L88" s="50" t="e">
        <f>F88/'FINAL EXAM'!#REF!*100</f>
        <v>#REF!</v>
      </c>
      <c r="M88" s="50" t="e">
        <f>G88/'FINAL EXAM'!#REF!*100</f>
        <v>#REF!</v>
      </c>
      <c r="N88" s="50" t="e">
        <f>H88/'FINAL EXAM'!#REF!*100</f>
        <v>#REF!</v>
      </c>
      <c r="O88" s="50" t="e">
        <f>I88/'FINAL EXAM'!#REF!*100</f>
        <v>#REF!</v>
      </c>
      <c r="P88" s="50" t="e">
        <f>IF(J88&lt;'FINAL EXAM'!$D$115,"N","Y")</f>
        <v>#REF!</v>
      </c>
      <c r="Q88" s="50" t="e">
        <f>IF(K88&lt;'FINAL EXAM'!$D$115,"N","Y")</f>
        <v>#REF!</v>
      </c>
      <c r="R88" s="50" t="e">
        <f>IF(L88&lt;'FINAL EXAM'!$D$115,"N","Y")</f>
        <v>#REF!</v>
      </c>
      <c r="S88" s="50" t="e">
        <f>IF(M88&lt;'FINAL EXAM'!$D$115,"N","Y")</f>
        <v>#REF!</v>
      </c>
      <c r="T88" s="50" t="e">
        <f>IF(N88&lt;'FINAL EXAM'!$D$115,"N","Y")</f>
        <v>#REF!</v>
      </c>
      <c r="U88" s="50" t="e">
        <f>IF(O88&lt;'FINAL EXAM'!$D$115,"N","Y")</f>
        <v>#REF!</v>
      </c>
    </row>
    <row r="89" spans="1:21" x14ac:dyDescent="0.25">
      <c r="A89" s="39">
        <f>'FINAL EXAM'!A90</f>
        <v>81</v>
      </c>
      <c r="B89" s="39" t="str">
        <f>'FINAL EXAM'!B90</f>
        <v>SATHISH.R</v>
      </c>
      <c r="C89" s="39" t="str">
        <f>'FINAL EXAM'!C90</f>
        <v>1SG15EE081</v>
      </c>
      <c r="D89" s="39" t="e">
        <f>'FINAL EXAM'!#REF!</f>
        <v>#REF!</v>
      </c>
      <c r="E89" s="39" t="e">
        <f>'FINAL EXAM'!#REF!</f>
        <v>#REF!</v>
      </c>
      <c r="F89" s="39" t="e">
        <f>'FINAL EXAM'!#REF!</f>
        <v>#REF!</v>
      </c>
      <c r="G89" s="39" t="e">
        <f>'FINAL EXAM'!#REF!</f>
        <v>#REF!</v>
      </c>
      <c r="H89" s="39" t="e">
        <f>'FINAL EXAM'!#REF!</f>
        <v>#REF!</v>
      </c>
      <c r="I89" s="39" t="e">
        <f>'FINAL EXAM'!#REF!</f>
        <v>#REF!</v>
      </c>
      <c r="J89" s="50" t="e">
        <f>D89/'FINAL EXAM'!#REF!*100</f>
        <v>#REF!</v>
      </c>
      <c r="K89" s="50" t="e">
        <f>E89/'FINAL EXAM'!#REF!*100</f>
        <v>#REF!</v>
      </c>
      <c r="L89" s="50" t="e">
        <f>F89/'FINAL EXAM'!#REF!*100</f>
        <v>#REF!</v>
      </c>
      <c r="M89" s="50" t="e">
        <f>G89/'FINAL EXAM'!#REF!*100</f>
        <v>#REF!</v>
      </c>
      <c r="N89" s="50" t="e">
        <f>H89/'FINAL EXAM'!#REF!*100</f>
        <v>#REF!</v>
      </c>
      <c r="O89" s="50" t="e">
        <f>I89/'FINAL EXAM'!#REF!*100</f>
        <v>#REF!</v>
      </c>
      <c r="P89" s="50" t="e">
        <f>IF(J89&lt;'FINAL EXAM'!$D$115,"N","Y")</f>
        <v>#REF!</v>
      </c>
      <c r="Q89" s="50" t="e">
        <f>IF(K89&lt;'FINAL EXAM'!$D$115,"N","Y")</f>
        <v>#REF!</v>
      </c>
      <c r="R89" s="50" t="e">
        <f>IF(L89&lt;'FINAL EXAM'!$D$115,"N","Y")</f>
        <v>#REF!</v>
      </c>
      <c r="S89" s="50" t="e">
        <f>IF(M89&lt;'FINAL EXAM'!$D$115,"N","Y")</f>
        <v>#REF!</v>
      </c>
      <c r="T89" s="50" t="e">
        <f>IF(N89&lt;'FINAL EXAM'!$D$115,"N","Y")</f>
        <v>#REF!</v>
      </c>
      <c r="U89" s="50" t="e">
        <f>IF(O89&lt;'FINAL EXAM'!$D$115,"N","Y")</f>
        <v>#REF!</v>
      </c>
    </row>
    <row r="90" spans="1:21" x14ac:dyDescent="0.25">
      <c r="A90" s="39">
        <f>'FINAL EXAM'!A91</f>
        <v>82</v>
      </c>
      <c r="B90" s="39" t="str">
        <f>'FINAL EXAM'!B91</f>
        <v>SHANU</v>
      </c>
      <c r="C90" s="39" t="str">
        <f>'FINAL EXAM'!C91</f>
        <v>1SG15EE082</v>
      </c>
      <c r="D90" s="39" t="e">
        <f>'FINAL EXAM'!#REF!</f>
        <v>#REF!</v>
      </c>
      <c r="E90" s="39" t="e">
        <f>'FINAL EXAM'!#REF!</f>
        <v>#REF!</v>
      </c>
      <c r="F90" s="39" t="e">
        <f>'FINAL EXAM'!#REF!</f>
        <v>#REF!</v>
      </c>
      <c r="G90" s="39" t="e">
        <f>'FINAL EXAM'!#REF!</f>
        <v>#REF!</v>
      </c>
      <c r="H90" s="39" t="e">
        <f>'FINAL EXAM'!#REF!</f>
        <v>#REF!</v>
      </c>
      <c r="I90" s="39" t="e">
        <f>'FINAL EXAM'!#REF!</f>
        <v>#REF!</v>
      </c>
      <c r="J90" s="50" t="e">
        <f>D90/'FINAL EXAM'!#REF!*100</f>
        <v>#REF!</v>
      </c>
      <c r="K90" s="50" t="e">
        <f>E90/'FINAL EXAM'!#REF!*100</f>
        <v>#REF!</v>
      </c>
      <c r="L90" s="50" t="e">
        <f>F90/'FINAL EXAM'!#REF!*100</f>
        <v>#REF!</v>
      </c>
      <c r="M90" s="50" t="e">
        <f>G90/'FINAL EXAM'!#REF!*100</f>
        <v>#REF!</v>
      </c>
      <c r="N90" s="50" t="e">
        <f>H90/'FINAL EXAM'!#REF!*100</f>
        <v>#REF!</v>
      </c>
      <c r="O90" s="50" t="e">
        <f>I90/'FINAL EXAM'!#REF!*100</f>
        <v>#REF!</v>
      </c>
      <c r="P90" s="50" t="e">
        <f>IF(J90&lt;'FINAL EXAM'!$D$115,"N","Y")</f>
        <v>#REF!</v>
      </c>
      <c r="Q90" s="50" t="e">
        <f>IF(K90&lt;'FINAL EXAM'!$D$115,"N","Y")</f>
        <v>#REF!</v>
      </c>
      <c r="R90" s="50" t="e">
        <f>IF(L90&lt;'FINAL EXAM'!$D$115,"N","Y")</f>
        <v>#REF!</v>
      </c>
      <c r="S90" s="50" t="e">
        <f>IF(M90&lt;'FINAL EXAM'!$D$115,"N","Y")</f>
        <v>#REF!</v>
      </c>
      <c r="T90" s="50" t="e">
        <f>IF(N90&lt;'FINAL EXAM'!$D$115,"N","Y")</f>
        <v>#REF!</v>
      </c>
      <c r="U90" s="50" t="e">
        <f>IF(O90&lt;'FINAL EXAM'!$D$115,"N","Y")</f>
        <v>#REF!</v>
      </c>
    </row>
    <row r="91" spans="1:21" x14ac:dyDescent="0.25">
      <c r="A91" s="39">
        <f>'FINAL EXAM'!A92</f>
        <v>83</v>
      </c>
      <c r="B91" s="39" t="str">
        <f>'FINAL EXAM'!B92</f>
        <v>SHARATH.C</v>
      </c>
      <c r="C91" s="39" t="str">
        <f>'FINAL EXAM'!C92</f>
        <v>1SG15EE083</v>
      </c>
      <c r="D91" s="39" t="e">
        <f>'FINAL EXAM'!#REF!</f>
        <v>#REF!</v>
      </c>
      <c r="E91" s="39" t="e">
        <f>'FINAL EXAM'!#REF!</f>
        <v>#REF!</v>
      </c>
      <c r="F91" s="39" t="e">
        <f>'FINAL EXAM'!#REF!</f>
        <v>#REF!</v>
      </c>
      <c r="G91" s="39" t="e">
        <f>'FINAL EXAM'!#REF!</f>
        <v>#REF!</v>
      </c>
      <c r="H91" s="39" t="e">
        <f>'FINAL EXAM'!#REF!</f>
        <v>#REF!</v>
      </c>
      <c r="I91" s="39" t="e">
        <f>'FINAL EXAM'!#REF!</f>
        <v>#REF!</v>
      </c>
      <c r="J91" s="50" t="e">
        <f>D91/'FINAL EXAM'!#REF!*100</f>
        <v>#REF!</v>
      </c>
      <c r="K91" s="50" t="e">
        <f>E91/'FINAL EXAM'!#REF!*100</f>
        <v>#REF!</v>
      </c>
      <c r="L91" s="50" t="e">
        <f>F91/'FINAL EXAM'!#REF!*100</f>
        <v>#REF!</v>
      </c>
      <c r="M91" s="50" t="e">
        <f>G91/'FINAL EXAM'!#REF!*100</f>
        <v>#REF!</v>
      </c>
      <c r="N91" s="50" t="e">
        <f>H91/'FINAL EXAM'!#REF!*100</f>
        <v>#REF!</v>
      </c>
      <c r="O91" s="50" t="e">
        <f>I91/'FINAL EXAM'!#REF!*100</f>
        <v>#REF!</v>
      </c>
      <c r="P91" s="50" t="e">
        <f>IF(J91&lt;'FINAL EXAM'!$D$115,"N","Y")</f>
        <v>#REF!</v>
      </c>
      <c r="Q91" s="50" t="e">
        <f>IF(K91&lt;'FINAL EXAM'!$D$115,"N","Y")</f>
        <v>#REF!</v>
      </c>
      <c r="R91" s="50" t="e">
        <f>IF(L91&lt;'FINAL EXAM'!$D$115,"N","Y")</f>
        <v>#REF!</v>
      </c>
      <c r="S91" s="50" t="e">
        <f>IF(M91&lt;'FINAL EXAM'!$D$115,"N","Y")</f>
        <v>#REF!</v>
      </c>
      <c r="T91" s="50" t="e">
        <f>IF(N91&lt;'FINAL EXAM'!$D$115,"N","Y")</f>
        <v>#REF!</v>
      </c>
      <c r="U91" s="50" t="e">
        <f>IF(O91&lt;'FINAL EXAM'!$D$115,"N","Y")</f>
        <v>#REF!</v>
      </c>
    </row>
    <row r="92" spans="1:21" x14ac:dyDescent="0.25">
      <c r="A92" s="39">
        <f>'FINAL EXAM'!A93</f>
        <v>84</v>
      </c>
      <c r="B92" s="39" t="str">
        <f>'FINAL EXAM'!B93</f>
        <v>SHRUJANA.R.KUMAR</v>
      </c>
      <c r="C92" s="39" t="str">
        <f>'FINAL EXAM'!C93</f>
        <v>1SG15EE084</v>
      </c>
      <c r="D92" s="39" t="e">
        <f>'FINAL EXAM'!#REF!</f>
        <v>#REF!</v>
      </c>
      <c r="E92" s="39" t="e">
        <f>'FINAL EXAM'!#REF!</f>
        <v>#REF!</v>
      </c>
      <c r="F92" s="39" t="e">
        <f>'FINAL EXAM'!#REF!</f>
        <v>#REF!</v>
      </c>
      <c r="G92" s="39" t="e">
        <f>'FINAL EXAM'!#REF!</f>
        <v>#REF!</v>
      </c>
      <c r="H92" s="39" t="e">
        <f>'FINAL EXAM'!#REF!</f>
        <v>#REF!</v>
      </c>
      <c r="I92" s="39" t="e">
        <f>'FINAL EXAM'!#REF!</f>
        <v>#REF!</v>
      </c>
      <c r="J92" s="50" t="e">
        <f>D92/'FINAL EXAM'!#REF!*100</f>
        <v>#REF!</v>
      </c>
      <c r="K92" s="50" t="e">
        <f>E92/'FINAL EXAM'!#REF!*100</f>
        <v>#REF!</v>
      </c>
      <c r="L92" s="50" t="e">
        <f>F92/'FINAL EXAM'!#REF!*100</f>
        <v>#REF!</v>
      </c>
      <c r="M92" s="50" t="e">
        <f>G92/'FINAL EXAM'!#REF!*100</f>
        <v>#REF!</v>
      </c>
      <c r="N92" s="50" t="e">
        <f>H92/'FINAL EXAM'!#REF!*100</f>
        <v>#REF!</v>
      </c>
      <c r="O92" s="50" t="e">
        <f>I92/'FINAL EXAM'!#REF!*100</f>
        <v>#REF!</v>
      </c>
      <c r="P92" s="50" t="e">
        <f>IF(J92&lt;'FINAL EXAM'!$D$115,"N","Y")</f>
        <v>#REF!</v>
      </c>
      <c r="Q92" s="50" t="e">
        <f>IF(K92&lt;'FINAL EXAM'!$D$115,"N","Y")</f>
        <v>#REF!</v>
      </c>
      <c r="R92" s="50" t="e">
        <f>IF(L92&lt;'FINAL EXAM'!$D$115,"N","Y")</f>
        <v>#REF!</v>
      </c>
      <c r="S92" s="50" t="e">
        <f>IF(M92&lt;'FINAL EXAM'!$D$115,"N","Y")</f>
        <v>#REF!</v>
      </c>
      <c r="T92" s="50" t="e">
        <f>IF(N92&lt;'FINAL EXAM'!$D$115,"N","Y")</f>
        <v>#REF!</v>
      </c>
      <c r="U92" s="50" t="e">
        <f>IF(O92&lt;'FINAL EXAM'!$D$115,"N","Y")</f>
        <v>#REF!</v>
      </c>
    </row>
    <row r="93" spans="1:21" x14ac:dyDescent="0.25">
      <c r="A93" s="39">
        <f>'FINAL EXAM'!A94</f>
        <v>85</v>
      </c>
      <c r="B93" s="39" t="str">
        <f>'FINAL EXAM'!B94</f>
        <v>SOUNDARYA.M</v>
      </c>
      <c r="C93" s="39" t="str">
        <f>'FINAL EXAM'!C94</f>
        <v>1SG15EE085</v>
      </c>
      <c r="D93" s="39" t="e">
        <f>'FINAL EXAM'!#REF!</f>
        <v>#REF!</v>
      </c>
      <c r="E93" s="39" t="e">
        <f>'FINAL EXAM'!#REF!</f>
        <v>#REF!</v>
      </c>
      <c r="F93" s="39" t="e">
        <f>'FINAL EXAM'!#REF!</f>
        <v>#REF!</v>
      </c>
      <c r="G93" s="39" t="e">
        <f>'FINAL EXAM'!#REF!</f>
        <v>#REF!</v>
      </c>
      <c r="H93" s="39" t="e">
        <f>'FINAL EXAM'!#REF!</f>
        <v>#REF!</v>
      </c>
      <c r="I93" s="39" t="e">
        <f>'FINAL EXAM'!#REF!</f>
        <v>#REF!</v>
      </c>
      <c r="J93" s="50" t="e">
        <f>D93/'FINAL EXAM'!#REF!*100</f>
        <v>#REF!</v>
      </c>
      <c r="K93" s="50" t="e">
        <f>E93/'FINAL EXAM'!#REF!*100</f>
        <v>#REF!</v>
      </c>
      <c r="L93" s="50" t="e">
        <f>F93/'FINAL EXAM'!#REF!*100</f>
        <v>#REF!</v>
      </c>
      <c r="M93" s="50" t="e">
        <f>G93/'FINAL EXAM'!#REF!*100</f>
        <v>#REF!</v>
      </c>
      <c r="N93" s="50" t="e">
        <f>H93/'FINAL EXAM'!#REF!*100</f>
        <v>#REF!</v>
      </c>
      <c r="O93" s="50" t="e">
        <f>I93/'FINAL EXAM'!#REF!*100</f>
        <v>#REF!</v>
      </c>
      <c r="P93" s="50" t="e">
        <f>IF(J93&lt;'FINAL EXAM'!$D$115,"N","Y")</f>
        <v>#REF!</v>
      </c>
      <c r="Q93" s="50" t="e">
        <f>IF(K93&lt;'FINAL EXAM'!$D$115,"N","Y")</f>
        <v>#REF!</v>
      </c>
      <c r="R93" s="50" t="e">
        <f>IF(L93&lt;'FINAL EXAM'!$D$115,"N","Y")</f>
        <v>#REF!</v>
      </c>
      <c r="S93" s="50" t="e">
        <f>IF(M93&lt;'FINAL EXAM'!$D$115,"N","Y")</f>
        <v>#REF!</v>
      </c>
      <c r="T93" s="50" t="e">
        <f>IF(N93&lt;'FINAL EXAM'!$D$115,"N","Y")</f>
        <v>#REF!</v>
      </c>
      <c r="U93" s="50" t="e">
        <f>IF(O93&lt;'FINAL EXAM'!$D$115,"N","Y")</f>
        <v>#REF!</v>
      </c>
    </row>
    <row r="94" spans="1:21" x14ac:dyDescent="0.25">
      <c r="A94" s="39">
        <f>'FINAL EXAM'!A95</f>
        <v>86</v>
      </c>
      <c r="B94" s="39" t="str">
        <f>'FINAL EXAM'!B95</f>
        <v>SRIKANT KADGI</v>
      </c>
      <c r="C94" s="39" t="str">
        <f>'FINAL EXAM'!C95</f>
        <v>1SG15EE086</v>
      </c>
      <c r="D94" s="39" t="e">
        <f>'FINAL EXAM'!#REF!</f>
        <v>#REF!</v>
      </c>
      <c r="E94" s="39" t="e">
        <f>'FINAL EXAM'!#REF!</f>
        <v>#REF!</v>
      </c>
      <c r="F94" s="39" t="e">
        <f>'FINAL EXAM'!#REF!</f>
        <v>#REF!</v>
      </c>
      <c r="G94" s="39" t="e">
        <f>'FINAL EXAM'!#REF!</f>
        <v>#REF!</v>
      </c>
      <c r="H94" s="39" t="e">
        <f>'FINAL EXAM'!#REF!</f>
        <v>#REF!</v>
      </c>
      <c r="I94" s="39" t="e">
        <f>'FINAL EXAM'!#REF!</f>
        <v>#REF!</v>
      </c>
      <c r="J94" s="50" t="e">
        <f>D94/'FINAL EXAM'!#REF!*100</f>
        <v>#REF!</v>
      </c>
      <c r="K94" s="50" t="e">
        <f>E94/'FINAL EXAM'!#REF!*100</f>
        <v>#REF!</v>
      </c>
      <c r="L94" s="50" t="e">
        <f>F94/'FINAL EXAM'!#REF!*100</f>
        <v>#REF!</v>
      </c>
      <c r="M94" s="50" t="e">
        <f>G94/'FINAL EXAM'!#REF!*100</f>
        <v>#REF!</v>
      </c>
      <c r="N94" s="50" t="e">
        <f>H94/'FINAL EXAM'!#REF!*100</f>
        <v>#REF!</v>
      </c>
      <c r="O94" s="50" t="e">
        <f>I94/'FINAL EXAM'!#REF!*100</f>
        <v>#REF!</v>
      </c>
      <c r="P94" s="50" t="e">
        <f>IF(J94&lt;'FINAL EXAM'!$D$115,"N","Y")</f>
        <v>#REF!</v>
      </c>
      <c r="Q94" s="50" t="e">
        <f>IF(K94&lt;'FINAL EXAM'!$D$115,"N","Y")</f>
        <v>#REF!</v>
      </c>
      <c r="R94" s="50" t="e">
        <f>IF(L94&lt;'FINAL EXAM'!$D$115,"N","Y")</f>
        <v>#REF!</v>
      </c>
      <c r="S94" s="50" t="e">
        <f>IF(M94&lt;'FINAL EXAM'!$D$115,"N","Y")</f>
        <v>#REF!</v>
      </c>
      <c r="T94" s="50" t="e">
        <f>IF(N94&lt;'FINAL EXAM'!$D$115,"N","Y")</f>
        <v>#REF!</v>
      </c>
      <c r="U94" s="50" t="e">
        <f>IF(O94&lt;'FINAL EXAM'!$D$115,"N","Y")</f>
        <v>#REF!</v>
      </c>
    </row>
    <row r="95" spans="1:21" x14ac:dyDescent="0.25">
      <c r="A95" s="39">
        <f>'FINAL EXAM'!A96</f>
        <v>87</v>
      </c>
      <c r="B95" s="39" t="str">
        <f>'FINAL EXAM'!B96</f>
        <v>SUBHARSH SUBH</v>
      </c>
      <c r="C95" s="39" t="str">
        <f>'FINAL EXAM'!C96</f>
        <v>1SG15EE087</v>
      </c>
      <c r="D95" s="39" t="e">
        <f>'FINAL EXAM'!#REF!</f>
        <v>#REF!</v>
      </c>
      <c r="E95" s="39" t="e">
        <f>'FINAL EXAM'!#REF!</f>
        <v>#REF!</v>
      </c>
      <c r="F95" s="39" t="e">
        <f>'FINAL EXAM'!#REF!</f>
        <v>#REF!</v>
      </c>
      <c r="G95" s="39" t="e">
        <f>'FINAL EXAM'!#REF!</f>
        <v>#REF!</v>
      </c>
      <c r="H95" s="39" t="e">
        <f>'FINAL EXAM'!#REF!</f>
        <v>#REF!</v>
      </c>
      <c r="I95" s="39" t="e">
        <f>'FINAL EXAM'!#REF!</f>
        <v>#REF!</v>
      </c>
      <c r="J95" s="50" t="e">
        <f>D95/'FINAL EXAM'!#REF!*100</f>
        <v>#REF!</v>
      </c>
      <c r="K95" s="50" t="e">
        <f>E95/'FINAL EXAM'!#REF!*100</f>
        <v>#REF!</v>
      </c>
      <c r="L95" s="50" t="e">
        <f>F95/'FINAL EXAM'!#REF!*100</f>
        <v>#REF!</v>
      </c>
      <c r="M95" s="50" t="e">
        <f>G95/'FINAL EXAM'!#REF!*100</f>
        <v>#REF!</v>
      </c>
      <c r="N95" s="50" t="e">
        <f>H95/'FINAL EXAM'!#REF!*100</f>
        <v>#REF!</v>
      </c>
      <c r="O95" s="50" t="e">
        <f>I95/'FINAL EXAM'!#REF!*100</f>
        <v>#REF!</v>
      </c>
      <c r="P95" s="50" t="e">
        <f>IF(J95&lt;'FINAL EXAM'!$D$115,"N","Y")</f>
        <v>#REF!</v>
      </c>
      <c r="Q95" s="50" t="e">
        <f>IF(K95&lt;'FINAL EXAM'!$D$115,"N","Y")</f>
        <v>#REF!</v>
      </c>
      <c r="R95" s="50" t="e">
        <f>IF(L95&lt;'FINAL EXAM'!$D$115,"N","Y")</f>
        <v>#REF!</v>
      </c>
      <c r="S95" s="50" t="e">
        <f>IF(M95&lt;'FINAL EXAM'!$D$115,"N","Y")</f>
        <v>#REF!</v>
      </c>
      <c r="T95" s="50" t="e">
        <f>IF(N95&lt;'FINAL EXAM'!$D$115,"N","Y")</f>
        <v>#REF!</v>
      </c>
      <c r="U95" s="50" t="e">
        <f>IF(O95&lt;'FINAL EXAM'!$D$115,"N","Y")</f>
        <v>#REF!</v>
      </c>
    </row>
    <row r="96" spans="1:21" x14ac:dyDescent="0.25">
      <c r="A96" s="39">
        <f>'FINAL EXAM'!A97</f>
        <v>88</v>
      </c>
      <c r="B96" s="39" t="str">
        <f>'FINAL EXAM'!B97</f>
        <v>SUMANTH.S</v>
      </c>
      <c r="C96" s="39" t="str">
        <f>'FINAL EXAM'!C97</f>
        <v>1SG15EE088</v>
      </c>
      <c r="D96" s="39" t="e">
        <f>'FINAL EXAM'!#REF!</f>
        <v>#REF!</v>
      </c>
      <c r="E96" s="39" t="e">
        <f>'FINAL EXAM'!#REF!</f>
        <v>#REF!</v>
      </c>
      <c r="F96" s="39" t="e">
        <f>'FINAL EXAM'!#REF!</f>
        <v>#REF!</v>
      </c>
      <c r="G96" s="39" t="e">
        <f>'FINAL EXAM'!#REF!</f>
        <v>#REF!</v>
      </c>
      <c r="H96" s="39" t="e">
        <f>'FINAL EXAM'!#REF!</f>
        <v>#REF!</v>
      </c>
      <c r="I96" s="39" t="e">
        <f>'FINAL EXAM'!#REF!</f>
        <v>#REF!</v>
      </c>
      <c r="J96" s="50" t="e">
        <f>D96/'FINAL EXAM'!#REF!*100</f>
        <v>#REF!</v>
      </c>
      <c r="K96" s="50" t="e">
        <f>E96/'FINAL EXAM'!#REF!*100</f>
        <v>#REF!</v>
      </c>
      <c r="L96" s="50" t="e">
        <f>F96/'FINAL EXAM'!#REF!*100</f>
        <v>#REF!</v>
      </c>
      <c r="M96" s="50" t="e">
        <f>G96/'FINAL EXAM'!#REF!*100</f>
        <v>#REF!</v>
      </c>
      <c r="N96" s="50" t="e">
        <f>H96/'FINAL EXAM'!#REF!*100</f>
        <v>#REF!</v>
      </c>
      <c r="O96" s="50" t="e">
        <f>I96/'FINAL EXAM'!#REF!*100</f>
        <v>#REF!</v>
      </c>
      <c r="P96" s="50" t="e">
        <f>IF(J96&lt;'FINAL EXAM'!$D$115,"N","Y")</f>
        <v>#REF!</v>
      </c>
      <c r="Q96" s="50" t="e">
        <f>IF(K96&lt;'FINAL EXAM'!$D$115,"N","Y")</f>
        <v>#REF!</v>
      </c>
      <c r="R96" s="50" t="e">
        <f>IF(L96&lt;'FINAL EXAM'!$D$115,"N","Y")</f>
        <v>#REF!</v>
      </c>
      <c r="S96" s="50" t="e">
        <f>IF(M96&lt;'FINAL EXAM'!$D$115,"N","Y")</f>
        <v>#REF!</v>
      </c>
      <c r="T96" s="50" t="e">
        <f>IF(N96&lt;'FINAL EXAM'!$D$115,"N","Y")</f>
        <v>#REF!</v>
      </c>
      <c r="U96" s="50" t="e">
        <f>IF(O96&lt;'FINAL EXAM'!$D$115,"N","Y")</f>
        <v>#REF!</v>
      </c>
    </row>
    <row r="97" spans="1:21" x14ac:dyDescent="0.25">
      <c r="A97" s="39">
        <f>'FINAL EXAM'!A98</f>
        <v>89</v>
      </c>
      <c r="B97" s="39" t="str">
        <f>'FINAL EXAM'!B98</f>
        <v>SUPRIYA.P.R</v>
      </c>
      <c r="C97" s="39" t="str">
        <f>'FINAL EXAM'!C98</f>
        <v>1SG15EE089</v>
      </c>
      <c r="D97" s="39" t="e">
        <f>'FINAL EXAM'!#REF!</f>
        <v>#REF!</v>
      </c>
      <c r="E97" s="39" t="e">
        <f>'FINAL EXAM'!#REF!</f>
        <v>#REF!</v>
      </c>
      <c r="F97" s="39" t="e">
        <f>'FINAL EXAM'!#REF!</f>
        <v>#REF!</v>
      </c>
      <c r="G97" s="39" t="e">
        <f>'FINAL EXAM'!#REF!</f>
        <v>#REF!</v>
      </c>
      <c r="H97" s="39" t="e">
        <f>'FINAL EXAM'!#REF!</f>
        <v>#REF!</v>
      </c>
      <c r="I97" s="39" t="e">
        <f>'FINAL EXAM'!#REF!</f>
        <v>#REF!</v>
      </c>
      <c r="J97" s="50" t="e">
        <f>D97/'FINAL EXAM'!#REF!*100</f>
        <v>#REF!</v>
      </c>
      <c r="K97" s="50" t="e">
        <f>E97/'FINAL EXAM'!#REF!*100</f>
        <v>#REF!</v>
      </c>
      <c r="L97" s="50" t="e">
        <f>F97/'FINAL EXAM'!#REF!*100</f>
        <v>#REF!</v>
      </c>
      <c r="M97" s="50" t="e">
        <f>G97/'FINAL EXAM'!#REF!*100</f>
        <v>#REF!</v>
      </c>
      <c r="N97" s="50" t="e">
        <f>H97/'FINAL EXAM'!#REF!*100</f>
        <v>#REF!</v>
      </c>
      <c r="O97" s="50" t="e">
        <f>I97/'FINAL EXAM'!#REF!*100</f>
        <v>#REF!</v>
      </c>
      <c r="P97" s="50" t="e">
        <f>IF(J97&lt;'FINAL EXAM'!$D$115,"N","Y")</f>
        <v>#REF!</v>
      </c>
      <c r="Q97" s="50" t="e">
        <f>IF(K97&lt;'FINAL EXAM'!$D$115,"N","Y")</f>
        <v>#REF!</v>
      </c>
      <c r="R97" s="50" t="e">
        <f>IF(L97&lt;'FINAL EXAM'!$D$115,"N","Y")</f>
        <v>#REF!</v>
      </c>
      <c r="S97" s="50" t="e">
        <f>IF(M97&lt;'FINAL EXAM'!$D$115,"N","Y")</f>
        <v>#REF!</v>
      </c>
      <c r="T97" s="50" t="e">
        <f>IF(N97&lt;'FINAL EXAM'!$D$115,"N","Y")</f>
        <v>#REF!</v>
      </c>
      <c r="U97" s="50" t="e">
        <f>IF(O97&lt;'FINAL EXAM'!$D$115,"N","Y")</f>
        <v>#REF!</v>
      </c>
    </row>
    <row r="98" spans="1:21" x14ac:dyDescent="0.25">
      <c r="A98" s="39">
        <f>'FINAL EXAM'!A99</f>
        <v>90</v>
      </c>
      <c r="B98" s="39" t="str">
        <f>'FINAL EXAM'!B99</f>
        <v>SURABHI.M</v>
      </c>
      <c r="C98" s="39" t="str">
        <f>'FINAL EXAM'!C99</f>
        <v>1SG15EE090</v>
      </c>
      <c r="D98" s="39" t="e">
        <f>'FINAL EXAM'!#REF!</f>
        <v>#REF!</v>
      </c>
      <c r="E98" s="39" t="e">
        <f>'FINAL EXAM'!#REF!</f>
        <v>#REF!</v>
      </c>
      <c r="F98" s="39" t="e">
        <f>'FINAL EXAM'!#REF!</f>
        <v>#REF!</v>
      </c>
      <c r="G98" s="39" t="e">
        <f>'FINAL EXAM'!#REF!</f>
        <v>#REF!</v>
      </c>
      <c r="H98" s="39" t="e">
        <f>'FINAL EXAM'!#REF!</f>
        <v>#REF!</v>
      </c>
      <c r="I98" s="39" t="e">
        <f>'FINAL EXAM'!#REF!</f>
        <v>#REF!</v>
      </c>
      <c r="J98" s="50" t="e">
        <f>D98/'FINAL EXAM'!#REF!*100</f>
        <v>#REF!</v>
      </c>
      <c r="K98" s="50" t="e">
        <f>E98/'FINAL EXAM'!#REF!*100</f>
        <v>#REF!</v>
      </c>
      <c r="L98" s="50" t="e">
        <f>F98/'FINAL EXAM'!#REF!*100</f>
        <v>#REF!</v>
      </c>
      <c r="M98" s="50" t="e">
        <f>G98/'FINAL EXAM'!#REF!*100</f>
        <v>#REF!</v>
      </c>
      <c r="N98" s="50" t="e">
        <f>H98/'FINAL EXAM'!#REF!*100</f>
        <v>#REF!</v>
      </c>
      <c r="O98" s="50" t="e">
        <f>I98/'FINAL EXAM'!#REF!*100</f>
        <v>#REF!</v>
      </c>
      <c r="P98" s="50" t="e">
        <f>IF(J98&lt;'FINAL EXAM'!$D$115,"N","Y")</f>
        <v>#REF!</v>
      </c>
      <c r="Q98" s="50" t="e">
        <f>IF(K98&lt;'FINAL EXAM'!$D$115,"N","Y")</f>
        <v>#REF!</v>
      </c>
      <c r="R98" s="50" t="e">
        <f>IF(L98&lt;'FINAL EXAM'!$D$115,"N","Y")</f>
        <v>#REF!</v>
      </c>
      <c r="S98" s="50" t="e">
        <f>IF(M98&lt;'FINAL EXAM'!$D$115,"N","Y")</f>
        <v>#REF!</v>
      </c>
      <c r="T98" s="50" t="e">
        <f>IF(N98&lt;'FINAL EXAM'!$D$115,"N","Y")</f>
        <v>#REF!</v>
      </c>
      <c r="U98" s="50" t="e">
        <f>IF(O98&lt;'FINAL EXAM'!$D$115,"N","Y")</f>
        <v>#REF!</v>
      </c>
    </row>
    <row r="99" spans="1:21" x14ac:dyDescent="0.25">
      <c r="A99" s="39">
        <f>'FINAL EXAM'!A100</f>
        <v>91</v>
      </c>
      <c r="B99" s="39" t="str">
        <f>'FINAL EXAM'!B100</f>
        <v>SWATHI.B.C</v>
      </c>
      <c r="C99" s="39" t="str">
        <f>'FINAL EXAM'!C100</f>
        <v>1SG15EE091</v>
      </c>
      <c r="D99" s="39" t="e">
        <f>'FINAL EXAM'!#REF!</f>
        <v>#REF!</v>
      </c>
      <c r="E99" s="39" t="e">
        <f>'FINAL EXAM'!#REF!</f>
        <v>#REF!</v>
      </c>
      <c r="F99" s="39" t="e">
        <f>'FINAL EXAM'!#REF!</f>
        <v>#REF!</v>
      </c>
      <c r="G99" s="39" t="e">
        <f>'FINAL EXAM'!#REF!</f>
        <v>#REF!</v>
      </c>
      <c r="H99" s="39" t="e">
        <f>'FINAL EXAM'!#REF!</f>
        <v>#REF!</v>
      </c>
      <c r="I99" s="39" t="e">
        <f>'FINAL EXAM'!#REF!</f>
        <v>#REF!</v>
      </c>
      <c r="J99" s="50" t="e">
        <f>D99/'FINAL EXAM'!#REF!*100</f>
        <v>#REF!</v>
      </c>
      <c r="K99" s="50" t="e">
        <f>E99/'FINAL EXAM'!#REF!*100</f>
        <v>#REF!</v>
      </c>
      <c r="L99" s="50" t="e">
        <f>F99/'FINAL EXAM'!#REF!*100</f>
        <v>#REF!</v>
      </c>
      <c r="M99" s="50" t="e">
        <f>G99/'FINAL EXAM'!#REF!*100</f>
        <v>#REF!</v>
      </c>
      <c r="N99" s="50" t="e">
        <f>H99/'FINAL EXAM'!#REF!*100</f>
        <v>#REF!</v>
      </c>
      <c r="O99" s="50" t="e">
        <f>I99/'FINAL EXAM'!#REF!*100</f>
        <v>#REF!</v>
      </c>
      <c r="P99" s="50" t="e">
        <f>IF(J99&lt;'FINAL EXAM'!$D$115,"N","Y")</f>
        <v>#REF!</v>
      </c>
      <c r="Q99" s="50" t="e">
        <f>IF(K99&lt;'FINAL EXAM'!$D$115,"N","Y")</f>
        <v>#REF!</v>
      </c>
      <c r="R99" s="50" t="e">
        <f>IF(L99&lt;'FINAL EXAM'!$D$115,"N","Y")</f>
        <v>#REF!</v>
      </c>
      <c r="S99" s="50" t="e">
        <f>IF(M99&lt;'FINAL EXAM'!$D$115,"N","Y")</f>
        <v>#REF!</v>
      </c>
      <c r="T99" s="50" t="e">
        <f>IF(N99&lt;'FINAL EXAM'!$D$115,"N","Y")</f>
        <v>#REF!</v>
      </c>
      <c r="U99" s="50" t="e">
        <f>IF(O99&lt;'FINAL EXAM'!$D$115,"N","Y")</f>
        <v>#REF!</v>
      </c>
    </row>
    <row r="100" spans="1:21" x14ac:dyDescent="0.25">
      <c r="A100" s="39">
        <f>'FINAL EXAM'!A101</f>
        <v>92</v>
      </c>
      <c r="B100" s="39" t="str">
        <f>'FINAL EXAM'!B101</f>
        <v>UMESH KUMAR.B.R</v>
      </c>
      <c r="C100" s="39" t="str">
        <f>'FINAL EXAM'!C101</f>
        <v>1SG15EE092</v>
      </c>
      <c r="D100" s="39" t="e">
        <f>'FINAL EXAM'!#REF!</f>
        <v>#REF!</v>
      </c>
      <c r="E100" s="39" t="e">
        <f>'FINAL EXAM'!#REF!</f>
        <v>#REF!</v>
      </c>
      <c r="F100" s="39" t="e">
        <f>'FINAL EXAM'!#REF!</f>
        <v>#REF!</v>
      </c>
      <c r="G100" s="39" t="e">
        <f>'FINAL EXAM'!#REF!</f>
        <v>#REF!</v>
      </c>
      <c r="H100" s="39" t="e">
        <f>'FINAL EXAM'!#REF!</f>
        <v>#REF!</v>
      </c>
      <c r="I100" s="39" t="e">
        <f>'FINAL EXAM'!#REF!</f>
        <v>#REF!</v>
      </c>
      <c r="J100" s="50" t="e">
        <f>D100/'FINAL EXAM'!#REF!*100</f>
        <v>#REF!</v>
      </c>
      <c r="K100" s="50" t="e">
        <f>E100/'FINAL EXAM'!#REF!*100</f>
        <v>#REF!</v>
      </c>
      <c r="L100" s="50" t="e">
        <f>F100/'FINAL EXAM'!#REF!*100</f>
        <v>#REF!</v>
      </c>
      <c r="M100" s="50" t="e">
        <f>G100/'FINAL EXAM'!#REF!*100</f>
        <v>#REF!</v>
      </c>
      <c r="N100" s="50" t="e">
        <f>H100/'FINAL EXAM'!#REF!*100</f>
        <v>#REF!</v>
      </c>
      <c r="O100" s="50" t="e">
        <f>I100/'FINAL EXAM'!#REF!*100</f>
        <v>#REF!</v>
      </c>
      <c r="P100" s="50" t="e">
        <f>IF(J100&lt;'FINAL EXAM'!$D$115,"N","Y")</f>
        <v>#REF!</v>
      </c>
      <c r="Q100" s="50" t="e">
        <f>IF(K100&lt;'FINAL EXAM'!$D$115,"N","Y")</f>
        <v>#REF!</v>
      </c>
      <c r="R100" s="50" t="e">
        <f>IF(L100&lt;'FINAL EXAM'!$D$115,"N","Y")</f>
        <v>#REF!</v>
      </c>
      <c r="S100" s="50" t="e">
        <f>IF(M100&lt;'FINAL EXAM'!$D$115,"N","Y")</f>
        <v>#REF!</v>
      </c>
      <c r="T100" s="50" t="e">
        <f>IF(N100&lt;'FINAL EXAM'!$D$115,"N","Y")</f>
        <v>#REF!</v>
      </c>
      <c r="U100" s="50" t="e">
        <f>IF(O100&lt;'FINAL EXAM'!$D$115,"N","Y")</f>
        <v>#REF!</v>
      </c>
    </row>
    <row r="101" spans="1:21" x14ac:dyDescent="0.25">
      <c r="A101" s="39">
        <f>'FINAL EXAM'!A102</f>
        <v>93</v>
      </c>
      <c r="B101" s="39" t="str">
        <f>'FINAL EXAM'!B102</f>
        <v>VARUN.K.SHETTY</v>
      </c>
      <c r="C101" s="39" t="str">
        <f>'FINAL EXAM'!C102</f>
        <v>1SG15EE093</v>
      </c>
      <c r="D101" s="39" t="e">
        <f>'FINAL EXAM'!#REF!</f>
        <v>#REF!</v>
      </c>
      <c r="E101" s="39" t="e">
        <f>'FINAL EXAM'!#REF!</f>
        <v>#REF!</v>
      </c>
      <c r="F101" s="39" t="e">
        <f>'FINAL EXAM'!#REF!</f>
        <v>#REF!</v>
      </c>
      <c r="G101" s="39" t="e">
        <f>'FINAL EXAM'!#REF!</f>
        <v>#REF!</v>
      </c>
      <c r="H101" s="39" t="e">
        <f>'FINAL EXAM'!#REF!</f>
        <v>#REF!</v>
      </c>
      <c r="I101" s="39" t="e">
        <f>'FINAL EXAM'!#REF!</f>
        <v>#REF!</v>
      </c>
      <c r="J101" s="50" t="e">
        <f>D101/'FINAL EXAM'!#REF!*100</f>
        <v>#REF!</v>
      </c>
      <c r="K101" s="50" t="e">
        <f>E101/'FINAL EXAM'!#REF!*100</f>
        <v>#REF!</v>
      </c>
      <c r="L101" s="50" t="e">
        <f>F101/'FINAL EXAM'!#REF!*100</f>
        <v>#REF!</v>
      </c>
      <c r="M101" s="50" t="e">
        <f>G101/'FINAL EXAM'!#REF!*100</f>
        <v>#REF!</v>
      </c>
      <c r="N101" s="50" t="e">
        <f>H101/'FINAL EXAM'!#REF!*100</f>
        <v>#REF!</v>
      </c>
      <c r="O101" s="50" t="e">
        <f>I101/'FINAL EXAM'!#REF!*100</f>
        <v>#REF!</v>
      </c>
      <c r="P101" s="50" t="e">
        <f>IF(J101&lt;'FINAL EXAM'!$D$115,"N","Y")</f>
        <v>#REF!</v>
      </c>
      <c r="Q101" s="50" t="e">
        <f>IF(K101&lt;'FINAL EXAM'!$D$115,"N","Y")</f>
        <v>#REF!</v>
      </c>
      <c r="R101" s="50" t="e">
        <f>IF(L101&lt;'FINAL EXAM'!$D$115,"N","Y")</f>
        <v>#REF!</v>
      </c>
      <c r="S101" s="50" t="e">
        <f>IF(M101&lt;'FINAL EXAM'!$D$115,"N","Y")</f>
        <v>#REF!</v>
      </c>
      <c r="T101" s="50" t="e">
        <f>IF(N101&lt;'FINAL EXAM'!$D$115,"N","Y")</f>
        <v>#REF!</v>
      </c>
      <c r="U101" s="50" t="e">
        <f>IF(O101&lt;'FINAL EXAM'!$D$115,"N","Y")</f>
        <v>#REF!</v>
      </c>
    </row>
    <row r="102" spans="1:21" x14ac:dyDescent="0.25">
      <c r="A102" s="39">
        <f>'FINAL EXAM'!A103</f>
        <v>94</v>
      </c>
      <c r="B102" s="39" t="str">
        <f>'FINAL EXAM'!B103</f>
        <v>VIKAS KUMAR SINGH</v>
      </c>
      <c r="C102" s="39" t="str">
        <f>'FINAL EXAM'!C103</f>
        <v>1SG15EE094</v>
      </c>
      <c r="D102" s="39" t="e">
        <f>'FINAL EXAM'!#REF!</f>
        <v>#REF!</v>
      </c>
      <c r="E102" s="39" t="e">
        <f>'FINAL EXAM'!#REF!</f>
        <v>#REF!</v>
      </c>
      <c r="F102" s="39" t="e">
        <f>'FINAL EXAM'!#REF!</f>
        <v>#REF!</v>
      </c>
      <c r="G102" s="39" t="e">
        <f>'FINAL EXAM'!#REF!</f>
        <v>#REF!</v>
      </c>
      <c r="H102" s="39" t="e">
        <f>'FINAL EXAM'!#REF!</f>
        <v>#REF!</v>
      </c>
      <c r="I102" s="39" t="e">
        <f>'FINAL EXAM'!#REF!</f>
        <v>#REF!</v>
      </c>
      <c r="J102" s="50" t="e">
        <f>D102/'FINAL EXAM'!#REF!*100</f>
        <v>#REF!</v>
      </c>
      <c r="K102" s="50" t="e">
        <f>E102/'FINAL EXAM'!#REF!*100</f>
        <v>#REF!</v>
      </c>
      <c r="L102" s="50" t="e">
        <f>F102/'FINAL EXAM'!#REF!*100</f>
        <v>#REF!</v>
      </c>
      <c r="M102" s="50" t="e">
        <f>G102/'FINAL EXAM'!#REF!*100</f>
        <v>#REF!</v>
      </c>
      <c r="N102" s="50" t="e">
        <f>H102/'FINAL EXAM'!#REF!*100</f>
        <v>#REF!</v>
      </c>
      <c r="O102" s="50" t="e">
        <f>I102/'FINAL EXAM'!#REF!*100</f>
        <v>#REF!</v>
      </c>
      <c r="P102" s="50" t="e">
        <f>IF(J102&lt;'FINAL EXAM'!$D$115,"N","Y")</f>
        <v>#REF!</v>
      </c>
      <c r="Q102" s="50" t="e">
        <f>IF(K102&lt;'FINAL EXAM'!$D$115,"N","Y")</f>
        <v>#REF!</v>
      </c>
      <c r="R102" s="50" t="e">
        <f>IF(L102&lt;'FINAL EXAM'!$D$115,"N","Y")</f>
        <v>#REF!</v>
      </c>
      <c r="S102" s="50" t="e">
        <f>IF(M102&lt;'FINAL EXAM'!$D$115,"N","Y")</f>
        <v>#REF!</v>
      </c>
      <c r="T102" s="50" t="e">
        <f>IF(N102&lt;'FINAL EXAM'!$D$115,"N","Y")</f>
        <v>#REF!</v>
      </c>
      <c r="U102" s="50" t="e">
        <f>IF(O102&lt;'FINAL EXAM'!$D$115,"N","Y")</f>
        <v>#REF!</v>
      </c>
    </row>
    <row r="103" spans="1:21" x14ac:dyDescent="0.25">
      <c r="A103" s="39">
        <f>'FINAL EXAM'!A104</f>
        <v>95</v>
      </c>
      <c r="B103" s="39" t="str">
        <f>'FINAL EXAM'!B104</f>
        <v>VINITH KUMAR.T</v>
      </c>
      <c r="C103" s="39" t="str">
        <f>'FINAL EXAM'!C104</f>
        <v>1SG15EE095</v>
      </c>
      <c r="D103" s="39" t="e">
        <f>'FINAL EXAM'!#REF!</f>
        <v>#REF!</v>
      </c>
      <c r="E103" s="39" t="e">
        <f>'FINAL EXAM'!#REF!</f>
        <v>#REF!</v>
      </c>
      <c r="F103" s="39" t="e">
        <f>'FINAL EXAM'!#REF!</f>
        <v>#REF!</v>
      </c>
      <c r="G103" s="39" t="e">
        <f>'FINAL EXAM'!#REF!</f>
        <v>#REF!</v>
      </c>
      <c r="H103" s="39" t="e">
        <f>'FINAL EXAM'!#REF!</f>
        <v>#REF!</v>
      </c>
      <c r="I103" s="39" t="e">
        <f>'FINAL EXAM'!#REF!</f>
        <v>#REF!</v>
      </c>
      <c r="J103" s="50" t="e">
        <f>D103/'FINAL EXAM'!#REF!*100</f>
        <v>#REF!</v>
      </c>
      <c r="K103" s="50" t="e">
        <f>E103/'FINAL EXAM'!#REF!*100</f>
        <v>#REF!</v>
      </c>
      <c r="L103" s="50" t="e">
        <f>F103/'FINAL EXAM'!#REF!*100</f>
        <v>#REF!</v>
      </c>
      <c r="M103" s="50" t="e">
        <f>G103/'FINAL EXAM'!#REF!*100</f>
        <v>#REF!</v>
      </c>
      <c r="N103" s="50" t="e">
        <f>H103/'FINAL EXAM'!#REF!*100</f>
        <v>#REF!</v>
      </c>
      <c r="O103" s="50" t="e">
        <f>I103/'FINAL EXAM'!#REF!*100</f>
        <v>#REF!</v>
      </c>
      <c r="P103" s="50" t="e">
        <f>IF(J103&lt;'FINAL EXAM'!$D$115,"N","Y")</f>
        <v>#REF!</v>
      </c>
      <c r="Q103" s="50" t="e">
        <f>IF(K103&lt;'FINAL EXAM'!$D$115,"N","Y")</f>
        <v>#REF!</v>
      </c>
      <c r="R103" s="50" t="e">
        <f>IF(L103&lt;'FINAL EXAM'!$D$115,"N","Y")</f>
        <v>#REF!</v>
      </c>
      <c r="S103" s="50" t="e">
        <f>IF(M103&lt;'FINAL EXAM'!$D$115,"N","Y")</f>
        <v>#REF!</v>
      </c>
      <c r="T103" s="50" t="e">
        <f>IF(N103&lt;'FINAL EXAM'!$D$115,"N","Y")</f>
        <v>#REF!</v>
      </c>
      <c r="U103" s="50" t="e">
        <f>IF(O103&lt;'FINAL EXAM'!$D$115,"N","Y")</f>
        <v>#REF!</v>
      </c>
    </row>
    <row r="104" spans="1:21" x14ac:dyDescent="0.25">
      <c r="A104" s="39">
        <f>'FINAL EXAM'!A105</f>
        <v>96</v>
      </c>
      <c r="B104" s="39" t="str">
        <f>'FINAL EXAM'!B105</f>
        <v>VINUTHA.D</v>
      </c>
      <c r="C104" s="39" t="str">
        <f>'FINAL EXAM'!C105</f>
        <v>1SG15EE096</v>
      </c>
      <c r="D104" s="39" t="e">
        <f>'FINAL EXAM'!#REF!</f>
        <v>#REF!</v>
      </c>
      <c r="E104" s="39" t="e">
        <f>'FINAL EXAM'!#REF!</f>
        <v>#REF!</v>
      </c>
      <c r="F104" s="39" t="e">
        <f>'FINAL EXAM'!#REF!</f>
        <v>#REF!</v>
      </c>
      <c r="G104" s="39" t="e">
        <f>'FINAL EXAM'!#REF!</f>
        <v>#REF!</v>
      </c>
      <c r="H104" s="39" t="e">
        <f>'FINAL EXAM'!#REF!</f>
        <v>#REF!</v>
      </c>
      <c r="I104" s="39" t="e">
        <f>'FINAL EXAM'!#REF!</f>
        <v>#REF!</v>
      </c>
      <c r="J104" s="50" t="e">
        <f>D104/'FINAL EXAM'!#REF!*100</f>
        <v>#REF!</v>
      </c>
      <c r="K104" s="50" t="e">
        <f>E104/'FINAL EXAM'!#REF!*100</f>
        <v>#REF!</v>
      </c>
      <c r="L104" s="50" t="e">
        <f>F104/'FINAL EXAM'!#REF!*100</f>
        <v>#REF!</v>
      </c>
      <c r="M104" s="50" t="e">
        <f>G104/'FINAL EXAM'!#REF!*100</f>
        <v>#REF!</v>
      </c>
      <c r="N104" s="50" t="e">
        <f>H104/'FINAL EXAM'!#REF!*100</f>
        <v>#REF!</v>
      </c>
      <c r="O104" s="50" t="e">
        <f>I104/'FINAL EXAM'!#REF!*100</f>
        <v>#REF!</v>
      </c>
      <c r="P104" s="50" t="e">
        <f>IF(J104&lt;'FINAL EXAM'!$D$115,"N","Y")</f>
        <v>#REF!</v>
      </c>
      <c r="Q104" s="50" t="e">
        <f>IF(K104&lt;'FINAL EXAM'!$D$115,"N","Y")</f>
        <v>#REF!</v>
      </c>
      <c r="R104" s="50" t="e">
        <f>IF(L104&lt;'FINAL EXAM'!$D$115,"N","Y")</f>
        <v>#REF!</v>
      </c>
      <c r="S104" s="50" t="e">
        <f>IF(M104&lt;'FINAL EXAM'!$D$115,"N","Y")</f>
        <v>#REF!</v>
      </c>
      <c r="T104" s="50" t="e">
        <f>IF(N104&lt;'FINAL EXAM'!$D$115,"N","Y")</f>
        <v>#REF!</v>
      </c>
      <c r="U104" s="50" t="e">
        <f>IF(O104&lt;'FINAL EXAM'!$D$115,"N","Y")</f>
        <v>#REF!</v>
      </c>
    </row>
    <row r="105" spans="1:21" x14ac:dyDescent="0.25">
      <c r="A105" s="39">
        <f>'FINAL EXAM'!A106</f>
        <v>97</v>
      </c>
      <c r="B105" s="39" t="str">
        <f>'FINAL EXAM'!B106</f>
        <v>VISHAL.S.PUJARI</v>
      </c>
      <c r="C105" s="39" t="str">
        <f>'FINAL EXAM'!C106</f>
        <v>1SG15EE097</v>
      </c>
      <c r="D105" s="39" t="e">
        <f>'FINAL EXAM'!#REF!</f>
        <v>#REF!</v>
      </c>
      <c r="E105" s="39" t="e">
        <f>'FINAL EXAM'!#REF!</f>
        <v>#REF!</v>
      </c>
      <c r="F105" s="39" t="e">
        <f>'FINAL EXAM'!#REF!</f>
        <v>#REF!</v>
      </c>
      <c r="G105" s="39" t="e">
        <f>'FINAL EXAM'!#REF!</f>
        <v>#REF!</v>
      </c>
      <c r="H105" s="39" t="e">
        <f>'FINAL EXAM'!#REF!</f>
        <v>#REF!</v>
      </c>
      <c r="I105" s="39" t="e">
        <f>'FINAL EXAM'!#REF!</f>
        <v>#REF!</v>
      </c>
      <c r="J105" s="50" t="e">
        <f>D105/'FINAL EXAM'!#REF!*100</f>
        <v>#REF!</v>
      </c>
      <c r="K105" s="50" t="e">
        <f>E105/'FINAL EXAM'!#REF!*100</f>
        <v>#REF!</v>
      </c>
      <c r="L105" s="50" t="e">
        <f>F105/'FINAL EXAM'!#REF!*100</f>
        <v>#REF!</v>
      </c>
      <c r="M105" s="50" t="e">
        <f>G105/'FINAL EXAM'!#REF!*100</f>
        <v>#REF!</v>
      </c>
      <c r="N105" s="50" t="e">
        <f>H105/'FINAL EXAM'!#REF!*100</f>
        <v>#REF!</v>
      </c>
      <c r="O105" s="50" t="e">
        <f>I105/'FINAL EXAM'!#REF!*100</f>
        <v>#REF!</v>
      </c>
      <c r="P105" s="50" t="e">
        <f>IF(J105&lt;'FINAL EXAM'!$D$115,"N","Y")</f>
        <v>#REF!</v>
      </c>
      <c r="Q105" s="50" t="e">
        <f>IF(K105&lt;'FINAL EXAM'!$D$115,"N","Y")</f>
        <v>#REF!</v>
      </c>
      <c r="R105" s="50" t="e">
        <f>IF(L105&lt;'FINAL EXAM'!$D$115,"N","Y")</f>
        <v>#REF!</v>
      </c>
      <c r="S105" s="50" t="e">
        <f>IF(M105&lt;'FINAL EXAM'!$D$115,"N","Y")</f>
        <v>#REF!</v>
      </c>
      <c r="T105" s="50" t="e">
        <f>IF(N105&lt;'FINAL EXAM'!$D$115,"N","Y")</f>
        <v>#REF!</v>
      </c>
      <c r="U105" s="50" t="e">
        <f>IF(O105&lt;'FINAL EXAM'!$D$115,"N","Y")</f>
        <v>#REF!</v>
      </c>
    </row>
    <row r="106" spans="1:21" x14ac:dyDescent="0.25">
      <c r="A106" s="39" t="e">
        <f>'FINAL EXAM'!#REF!</f>
        <v>#REF!</v>
      </c>
      <c r="B106" s="39" t="e">
        <f>'FINAL EXAM'!#REF!</f>
        <v>#REF!</v>
      </c>
      <c r="C106" s="39" t="e">
        <f>'FINAL EXAM'!#REF!</f>
        <v>#REF!</v>
      </c>
      <c r="D106" s="39" t="e">
        <f>'FINAL EXAM'!#REF!</f>
        <v>#REF!</v>
      </c>
      <c r="E106" s="39" t="e">
        <f>'FINAL EXAM'!#REF!</f>
        <v>#REF!</v>
      </c>
      <c r="F106" s="39" t="e">
        <f>'FINAL EXAM'!#REF!</f>
        <v>#REF!</v>
      </c>
      <c r="G106" s="39" t="e">
        <f>'FINAL EXAM'!#REF!</f>
        <v>#REF!</v>
      </c>
      <c r="H106" s="39" t="e">
        <f>'FINAL EXAM'!#REF!</f>
        <v>#REF!</v>
      </c>
      <c r="I106" s="39" t="e">
        <f>'FINAL EXAM'!#REF!</f>
        <v>#REF!</v>
      </c>
      <c r="J106" s="50" t="e">
        <f>D106/'FINAL EXAM'!#REF!*100</f>
        <v>#REF!</v>
      </c>
      <c r="K106" s="50" t="e">
        <f>E106/'FINAL EXAM'!#REF!*100</f>
        <v>#REF!</v>
      </c>
      <c r="L106" s="50" t="e">
        <f>F106/'FINAL EXAM'!#REF!*100</f>
        <v>#REF!</v>
      </c>
      <c r="M106" s="50" t="e">
        <f>G106/'FINAL EXAM'!#REF!*100</f>
        <v>#REF!</v>
      </c>
      <c r="N106" s="50" t="e">
        <f>H106/'FINAL EXAM'!#REF!*100</f>
        <v>#REF!</v>
      </c>
      <c r="O106" s="50" t="e">
        <f>I106/'FINAL EXAM'!#REF!*100</f>
        <v>#REF!</v>
      </c>
      <c r="P106" s="50" t="e">
        <f>IF(J106&lt;'FINAL EXAM'!$D$115,"N","Y")</f>
        <v>#REF!</v>
      </c>
      <c r="Q106" s="50" t="e">
        <f>IF(K106&lt;'FINAL EXAM'!$D$115,"N","Y")</f>
        <v>#REF!</v>
      </c>
      <c r="R106" s="50" t="e">
        <f>IF(L106&lt;'FINAL EXAM'!$D$115,"N","Y")</f>
        <v>#REF!</v>
      </c>
      <c r="S106" s="50" t="e">
        <f>IF(M106&lt;'FINAL EXAM'!$D$115,"N","Y")</f>
        <v>#REF!</v>
      </c>
      <c r="T106" s="50" t="e">
        <f>IF(N106&lt;'FINAL EXAM'!$D$115,"N","Y")</f>
        <v>#REF!</v>
      </c>
      <c r="U106" s="50" t="e">
        <f>IF(O106&lt;'FINAL EXAM'!$D$115,"N","Y")</f>
        <v>#REF!</v>
      </c>
    </row>
    <row r="107" spans="1:21" x14ac:dyDescent="0.25">
      <c r="A107" s="39" t="e">
        <f>'FINAL EXAM'!#REF!</f>
        <v>#REF!</v>
      </c>
      <c r="B107" s="39" t="e">
        <f>'FINAL EXAM'!#REF!</f>
        <v>#REF!</v>
      </c>
      <c r="C107" s="39" t="e">
        <f>'FINAL EXAM'!#REF!</f>
        <v>#REF!</v>
      </c>
      <c r="D107" s="39" t="e">
        <f>'FINAL EXAM'!#REF!</f>
        <v>#REF!</v>
      </c>
      <c r="E107" s="39" t="e">
        <f>'FINAL EXAM'!#REF!</f>
        <v>#REF!</v>
      </c>
      <c r="F107" s="39" t="e">
        <f>'FINAL EXAM'!#REF!</f>
        <v>#REF!</v>
      </c>
      <c r="G107" s="39" t="e">
        <f>'FINAL EXAM'!#REF!</f>
        <v>#REF!</v>
      </c>
      <c r="H107" s="39" t="e">
        <f>'FINAL EXAM'!#REF!</f>
        <v>#REF!</v>
      </c>
      <c r="I107" s="39" t="e">
        <f>'FINAL EXAM'!#REF!</f>
        <v>#REF!</v>
      </c>
      <c r="J107" s="50" t="e">
        <f>D107/'FINAL EXAM'!#REF!*100</f>
        <v>#REF!</v>
      </c>
      <c r="K107" s="50" t="e">
        <f>E107/'FINAL EXAM'!#REF!*100</f>
        <v>#REF!</v>
      </c>
      <c r="L107" s="50" t="e">
        <f>F107/'FINAL EXAM'!#REF!*100</f>
        <v>#REF!</v>
      </c>
      <c r="M107" s="50" t="e">
        <f>G107/'FINAL EXAM'!#REF!*100</f>
        <v>#REF!</v>
      </c>
      <c r="N107" s="50" t="e">
        <f>H107/'FINAL EXAM'!#REF!*100</f>
        <v>#REF!</v>
      </c>
      <c r="O107" s="50" t="e">
        <f>I107/'FINAL EXAM'!#REF!*100</f>
        <v>#REF!</v>
      </c>
      <c r="P107" s="50" t="e">
        <f>IF(J107&lt;'FINAL EXAM'!$D$115,"N","Y")</f>
        <v>#REF!</v>
      </c>
      <c r="Q107" s="50" t="e">
        <f>IF(K107&lt;'FINAL EXAM'!$D$115,"N","Y")</f>
        <v>#REF!</v>
      </c>
      <c r="R107" s="50" t="e">
        <f>IF(L107&lt;'FINAL EXAM'!$D$115,"N","Y")</f>
        <v>#REF!</v>
      </c>
      <c r="S107" s="50" t="e">
        <f>IF(M107&lt;'FINAL EXAM'!$D$115,"N","Y")</f>
        <v>#REF!</v>
      </c>
      <c r="T107" s="50" t="e">
        <f>IF(N107&lt;'FINAL EXAM'!$D$115,"N","Y")</f>
        <v>#REF!</v>
      </c>
      <c r="U107" s="50" t="e">
        <f>IF(O107&lt;'FINAL EXAM'!$D$115,"N","Y")</f>
        <v>#REF!</v>
      </c>
    </row>
    <row r="108" spans="1:21" x14ac:dyDescent="0.25">
      <c r="A108" s="39" t="e">
        <f>'FINAL EXAM'!#REF!</f>
        <v>#REF!</v>
      </c>
      <c r="B108" s="39" t="e">
        <f>'FINAL EXAM'!#REF!</f>
        <v>#REF!</v>
      </c>
      <c r="C108" s="39" t="e">
        <f>'FINAL EXAM'!#REF!</f>
        <v>#REF!</v>
      </c>
      <c r="D108" s="39" t="e">
        <f>'FINAL EXAM'!#REF!</f>
        <v>#REF!</v>
      </c>
      <c r="E108" s="39" t="e">
        <f>'FINAL EXAM'!#REF!</f>
        <v>#REF!</v>
      </c>
      <c r="F108" s="39" t="e">
        <f>'FINAL EXAM'!#REF!</f>
        <v>#REF!</v>
      </c>
      <c r="G108" s="39" t="e">
        <f>'FINAL EXAM'!#REF!</f>
        <v>#REF!</v>
      </c>
      <c r="H108" s="39" t="e">
        <f>'FINAL EXAM'!#REF!</f>
        <v>#REF!</v>
      </c>
      <c r="I108" s="39" t="e">
        <f>'FINAL EXAM'!#REF!</f>
        <v>#REF!</v>
      </c>
      <c r="J108" s="50" t="e">
        <f>D108/'FINAL EXAM'!#REF!*100</f>
        <v>#REF!</v>
      </c>
      <c r="K108" s="50" t="e">
        <f>E108/'FINAL EXAM'!#REF!*100</f>
        <v>#REF!</v>
      </c>
      <c r="L108" s="50" t="e">
        <f>F108/'FINAL EXAM'!#REF!*100</f>
        <v>#REF!</v>
      </c>
      <c r="M108" s="50" t="e">
        <f>G108/'FINAL EXAM'!#REF!*100</f>
        <v>#REF!</v>
      </c>
      <c r="N108" s="50" t="e">
        <f>H108/'FINAL EXAM'!#REF!*100</f>
        <v>#REF!</v>
      </c>
      <c r="O108" s="50" t="e">
        <f>I108/'FINAL EXAM'!#REF!*100</f>
        <v>#REF!</v>
      </c>
      <c r="P108" s="50" t="e">
        <f>IF(J108&lt;'FINAL EXAM'!$D$115,"N","Y")</f>
        <v>#REF!</v>
      </c>
      <c r="Q108" s="50" t="e">
        <f>IF(K108&lt;'FINAL EXAM'!$D$115,"N","Y")</f>
        <v>#REF!</v>
      </c>
      <c r="R108" s="50" t="e">
        <f>IF(L108&lt;'FINAL EXAM'!$D$115,"N","Y")</f>
        <v>#REF!</v>
      </c>
      <c r="S108" s="50" t="e">
        <f>IF(M108&lt;'FINAL EXAM'!$D$115,"N","Y")</f>
        <v>#REF!</v>
      </c>
      <c r="T108" s="50" t="e">
        <f>IF(N108&lt;'FINAL EXAM'!$D$115,"N","Y")</f>
        <v>#REF!</v>
      </c>
      <c r="U108" s="50" t="e">
        <f>IF(O108&lt;'FINAL EXAM'!$D$115,"N","Y")</f>
        <v>#REF!</v>
      </c>
    </row>
    <row r="109" spans="1:21" x14ac:dyDescent="0.25">
      <c r="A109" s="39" t="e">
        <f>'FINAL EXAM'!#REF!</f>
        <v>#REF!</v>
      </c>
      <c r="B109" s="39" t="e">
        <f>'FINAL EXAM'!#REF!</f>
        <v>#REF!</v>
      </c>
      <c r="C109" s="39" t="e">
        <f>'FINAL EXAM'!#REF!</f>
        <v>#REF!</v>
      </c>
      <c r="D109" s="39" t="e">
        <f>'FINAL EXAM'!#REF!</f>
        <v>#REF!</v>
      </c>
      <c r="E109" s="39" t="e">
        <f>'FINAL EXAM'!#REF!</f>
        <v>#REF!</v>
      </c>
      <c r="F109" s="39" t="e">
        <f>'FINAL EXAM'!#REF!</f>
        <v>#REF!</v>
      </c>
      <c r="G109" s="39" t="e">
        <f>'FINAL EXAM'!#REF!</f>
        <v>#REF!</v>
      </c>
      <c r="H109" s="39" t="e">
        <f>'FINAL EXAM'!#REF!</f>
        <v>#REF!</v>
      </c>
      <c r="I109" s="39" t="e">
        <f>'FINAL EXAM'!#REF!</f>
        <v>#REF!</v>
      </c>
      <c r="J109" s="50" t="e">
        <f>D109/'FINAL EXAM'!#REF!*100</f>
        <v>#REF!</v>
      </c>
      <c r="K109" s="50" t="e">
        <f>E109/'FINAL EXAM'!#REF!*100</f>
        <v>#REF!</v>
      </c>
      <c r="L109" s="50" t="e">
        <f>F109/'FINAL EXAM'!#REF!*100</f>
        <v>#REF!</v>
      </c>
      <c r="M109" s="50" t="e">
        <f>G109/'FINAL EXAM'!#REF!*100</f>
        <v>#REF!</v>
      </c>
      <c r="N109" s="50" t="e">
        <f>H109/'FINAL EXAM'!#REF!*100</f>
        <v>#REF!</v>
      </c>
      <c r="O109" s="50" t="e">
        <f>I109/'FINAL EXAM'!#REF!*100</f>
        <v>#REF!</v>
      </c>
      <c r="P109" s="50" t="e">
        <f>IF(J109&lt;'FINAL EXAM'!$D$115,"N","Y")</f>
        <v>#REF!</v>
      </c>
      <c r="Q109" s="50" t="e">
        <f>IF(K109&lt;'FINAL EXAM'!$D$115,"N","Y")</f>
        <v>#REF!</v>
      </c>
      <c r="R109" s="50" t="e">
        <f>IF(L109&lt;'FINAL EXAM'!$D$115,"N","Y")</f>
        <v>#REF!</v>
      </c>
      <c r="S109" s="50" t="e">
        <f>IF(M109&lt;'FINAL EXAM'!$D$115,"N","Y")</f>
        <v>#REF!</v>
      </c>
      <c r="T109" s="50" t="e">
        <f>IF(N109&lt;'FINAL EXAM'!$D$115,"N","Y")</f>
        <v>#REF!</v>
      </c>
      <c r="U109" s="50" t="e">
        <f>IF(O109&lt;'FINAL EXAM'!$D$115,"N","Y")</f>
        <v>#REF!</v>
      </c>
    </row>
    <row r="110" spans="1:21" x14ac:dyDescent="0.25">
      <c r="A110" s="39" t="e">
        <f>'FINAL EXAM'!#REF!</f>
        <v>#REF!</v>
      </c>
      <c r="B110" s="39" t="e">
        <f>'FINAL EXAM'!#REF!</f>
        <v>#REF!</v>
      </c>
      <c r="C110" s="39" t="e">
        <f>'FINAL EXAM'!#REF!</f>
        <v>#REF!</v>
      </c>
      <c r="D110" s="39" t="e">
        <f>'FINAL EXAM'!#REF!</f>
        <v>#REF!</v>
      </c>
      <c r="E110" s="39" t="e">
        <f>'FINAL EXAM'!#REF!</f>
        <v>#REF!</v>
      </c>
      <c r="F110" s="39" t="e">
        <f>'FINAL EXAM'!#REF!</f>
        <v>#REF!</v>
      </c>
      <c r="G110" s="39" t="e">
        <f>'FINAL EXAM'!#REF!</f>
        <v>#REF!</v>
      </c>
      <c r="H110" s="39" t="e">
        <f>'FINAL EXAM'!#REF!</f>
        <v>#REF!</v>
      </c>
      <c r="I110" s="39" t="e">
        <f>'FINAL EXAM'!#REF!</f>
        <v>#REF!</v>
      </c>
      <c r="J110" s="50" t="e">
        <f>D110/'FINAL EXAM'!#REF!*100</f>
        <v>#REF!</v>
      </c>
      <c r="K110" s="50" t="e">
        <f>E110/'FINAL EXAM'!#REF!*100</f>
        <v>#REF!</v>
      </c>
      <c r="L110" s="50" t="e">
        <f>F110/'FINAL EXAM'!#REF!*100</f>
        <v>#REF!</v>
      </c>
      <c r="M110" s="50" t="e">
        <f>G110/'FINAL EXAM'!#REF!*100</f>
        <v>#REF!</v>
      </c>
      <c r="N110" s="50" t="e">
        <f>H110/'FINAL EXAM'!#REF!*100</f>
        <v>#REF!</v>
      </c>
      <c r="O110" s="50" t="e">
        <f>I110/'FINAL EXAM'!#REF!*100</f>
        <v>#REF!</v>
      </c>
      <c r="P110" s="50" t="e">
        <f>IF(J110&lt;'FINAL EXAM'!$D$115,"N","Y")</f>
        <v>#REF!</v>
      </c>
      <c r="Q110" s="50" t="e">
        <f>IF(K110&lt;'FINAL EXAM'!$D$115,"N","Y")</f>
        <v>#REF!</v>
      </c>
      <c r="R110" s="50" t="e">
        <f>IF(L110&lt;'FINAL EXAM'!$D$115,"N","Y")</f>
        <v>#REF!</v>
      </c>
      <c r="S110" s="50" t="e">
        <f>IF(M110&lt;'FINAL EXAM'!$D$115,"N","Y")</f>
        <v>#REF!</v>
      </c>
      <c r="T110" s="50" t="e">
        <f>IF(N110&lt;'FINAL EXAM'!$D$115,"N","Y")</f>
        <v>#REF!</v>
      </c>
      <c r="U110" s="50" t="e">
        <f>IF(O110&lt;'FINAL EXAM'!$D$115,"N","Y")</f>
        <v>#REF!</v>
      </c>
    </row>
    <row r="111" spans="1:21" x14ac:dyDescent="0.25">
      <c r="A111" s="39" t="e">
        <f>'FINAL EXAM'!#REF!</f>
        <v>#REF!</v>
      </c>
      <c r="B111" s="39" t="e">
        <f>'FINAL EXAM'!#REF!</f>
        <v>#REF!</v>
      </c>
      <c r="C111" s="39" t="e">
        <f>'FINAL EXAM'!#REF!</f>
        <v>#REF!</v>
      </c>
      <c r="D111" s="39" t="e">
        <f>'FINAL EXAM'!#REF!</f>
        <v>#REF!</v>
      </c>
      <c r="E111" s="39" t="e">
        <f>'FINAL EXAM'!#REF!</f>
        <v>#REF!</v>
      </c>
      <c r="F111" s="39" t="e">
        <f>'FINAL EXAM'!#REF!</f>
        <v>#REF!</v>
      </c>
      <c r="G111" s="39" t="e">
        <f>'FINAL EXAM'!#REF!</f>
        <v>#REF!</v>
      </c>
      <c r="H111" s="39" t="e">
        <f>'FINAL EXAM'!#REF!</f>
        <v>#REF!</v>
      </c>
      <c r="I111" s="39" t="e">
        <f>'FINAL EXAM'!#REF!</f>
        <v>#REF!</v>
      </c>
      <c r="J111" s="50" t="e">
        <f>D111/'FINAL EXAM'!#REF!*100</f>
        <v>#REF!</v>
      </c>
      <c r="K111" s="50" t="e">
        <f>E111/'FINAL EXAM'!#REF!*100</f>
        <v>#REF!</v>
      </c>
      <c r="L111" s="50" t="e">
        <f>F111/'FINAL EXAM'!#REF!*100</f>
        <v>#REF!</v>
      </c>
      <c r="M111" s="50" t="e">
        <f>G111/'FINAL EXAM'!#REF!*100</f>
        <v>#REF!</v>
      </c>
      <c r="N111" s="50" t="e">
        <f>H111/'FINAL EXAM'!#REF!*100</f>
        <v>#REF!</v>
      </c>
      <c r="O111" s="50" t="e">
        <f>I111/'FINAL EXAM'!#REF!*100</f>
        <v>#REF!</v>
      </c>
      <c r="P111" s="50" t="e">
        <f>IF(J111&lt;'FINAL EXAM'!$D$115,"N","Y")</f>
        <v>#REF!</v>
      </c>
      <c r="Q111" s="50" t="e">
        <f>IF(K111&lt;'FINAL EXAM'!$D$115,"N","Y")</f>
        <v>#REF!</v>
      </c>
      <c r="R111" s="50" t="e">
        <f>IF(L111&lt;'FINAL EXAM'!$D$115,"N","Y")</f>
        <v>#REF!</v>
      </c>
      <c r="S111" s="50" t="e">
        <f>IF(M111&lt;'FINAL EXAM'!$D$115,"N","Y")</f>
        <v>#REF!</v>
      </c>
      <c r="T111" s="50" t="e">
        <f>IF(N111&lt;'FINAL EXAM'!$D$115,"N","Y")</f>
        <v>#REF!</v>
      </c>
      <c r="U111" s="50" t="e">
        <f>IF(O111&lt;'FINAL EXAM'!$D$115,"N","Y")</f>
        <v>#REF!</v>
      </c>
    </row>
    <row r="112" spans="1:21" x14ac:dyDescent="0.25">
      <c r="A112" s="39" t="e">
        <f>'FINAL EXAM'!#REF!</f>
        <v>#REF!</v>
      </c>
      <c r="B112" s="39" t="e">
        <f>'FINAL EXAM'!#REF!</f>
        <v>#REF!</v>
      </c>
      <c r="C112" s="39" t="e">
        <f>'FINAL EXAM'!#REF!</f>
        <v>#REF!</v>
      </c>
      <c r="D112" s="39" t="e">
        <f>'FINAL EXAM'!#REF!</f>
        <v>#REF!</v>
      </c>
      <c r="E112" s="39" t="e">
        <f>'FINAL EXAM'!#REF!</f>
        <v>#REF!</v>
      </c>
      <c r="F112" s="39" t="e">
        <f>'FINAL EXAM'!#REF!</f>
        <v>#REF!</v>
      </c>
      <c r="G112" s="39" t="e">
        <f>'FINAL EXAM'!#REF!</f>
        <v>#REF!</v>
      </c>
      <c r="H112" s="39" t="e">
        <f>'FINAL EXAM'!#REF!</f>
        <v>#REF!</v>
      </c>
      <c r="I112" s="39" t="e">
        <f>'FINAL EXAM'!#REF!</f>
        <v>#REF!</v>
      </c>
      <c r="J112" s="50" t="e">
        <f>D112/'FINAL EXAM'!#REF!*100</f>
        <v>#REF!</v>
      </c>
      <c r="K112" s="50" t="e">
        <f>E112/'FINAL EXAM'!#REF!*100</f>
        <v>#REF!</v>
      </c>
      <c r="L112" s="50" t="e">
        <f>F112/'FINAL EXAM'!#REF!*100</f>
        <v>#REF!</v>
      </c>
      <c r="M112" s="50" t="e">
        <f>G112/'FINAL EXAM'!#REF!*100</f>
        <v>#REF!</v>
      </c>
      <c r="N112" s="50" t="e">
        <f>H112/'FINAL EXAM'!#REF!*100</f>
        <v>#REF!</v>
      </c>
      <c r="O112" s="50" t="e">
        <f>I112/'FINAL EXAM'!#REF!*100</f>
        <v>#REF!</v>
      </c>
      <c r="P112" s="50" t="e">
        <f>IF(J112&lt;'FINAL EXAM'!$D$115,"N","Y")</f>
        <v>#REF!</v>
      </c>
      <c r="Q112" s="50" t="e">
        <f>IF(K112&lt;'FINAL EXAM'!$D$115,"N","Y")</f>
        <v>#REF!</v>
      </c>
      <c r="R112" s="50" t="e">
        <f>IF(L112&lt;'FINAL EXAM'!$D$115,"N","Y")</f>
        <v>#REF!</v>
      </c>
      <c r="S112" s="50" t="e">
        <f>IF(M112&lt;'FINAL EXAM'!$D$115,"N","Y")</f>
        <v>#REF!</v>
      </c>
      <c r="T112" s="50" t="e">
        <f>IF(N112&lt;'FINAL EXAM'!$D$115,"N","Y")</f>
        <v>#REF!</v>
      </c>
      <c r="U112" s="50" t="e">
        <f>IF(O112&lt;'FINAL EXAM'!$D$115,"N","Y")</f>
        <v>#REF!</v>
      </c>
    </row>
    <row r="113" spans="1:21" x14ac:dyDescent="0.25">
      <c r="A113" s="39" t="e">
        <f>'FINAL EXAM'!#REF!</f>
        <v>#REF!</v>
      </c>
      <c r="B113" s="39" t="e">
        <f>'FINAL EXAM'!#REF!</f>
        <v>#REF!</v>
      </c>
      <c r="C113" s="39" t="e">
        <f>'FINAL EXAM'!#REF!</f>
        <v>#REF!</v>
      </c>
      <c r="D113" s="39" t="e">
        <f>'FINAL EXAM'!#REF!</f>
        <v>#REF!</v>
      </c>
      <c r="E113" s="39" t="e">
        <f>'FINAL EXAM'!#REF!</f>
        <v>#REF!</v>
      </c>
      <c r="F113" s="39" t="e">
        <f>'FINAL EXAM'!#REF!</f>
        <v>#REF!</v>
      </c>
      <c r="G113" s="39" t="e">
        <f>'FINAL EXAM'!#REF!</f>
        <v>#REF!</v>
      </c>
      <c r="H113" s="39" t="e">
        <f>'FINAL EXAM'!#REF!</f>
        <v>#REF!</v>
      </c>
      <c r="I113" s="39" t="e">
        <f>'FINAL EXAM'!#REF!</f>
        <v>#REF!</v>
      </c>
      <c r="J113" s="50" t="e">
        <f>D113/'FINAL EXAM'!#REF!*100</f>
        <v>#REF!</v>
      </c>
      <c r="K113" s="50" t="e">
        <f>E113/'FINAL EXAM'!#REF!*100</f>
        <v>#REF!</v>
      </c>
      <c r="L113" s="50" t="e">
        <f>F113/'FINAL EXAM'!#REF!*100</f>
        <v>#REF!</v>
      </c>
      <c r="M113" s="50" t="e">
        <f>G113/'FINAL EXAM'!#REF!*100</f>
        <v>#REF!</v>
      </c>
      <c r="N113" s="50" t="e">
        <f>H113/'FINAL EXAM'!#REF!*100</f>
        <v>#REF!</v>
      </c>
      <c r="O113" s="50" t="e">
        <f>I113/'FINAL EXAM'!#REF!*100</f>
        <v>#REF!</v>
      </c>
      <c r="P113" s="50" t="e">
        <f>IF(J113&lt;'FINAL EXAM'!$D$115,"N","Y")</f>
        <v>#REF!</v>
      </c>
      <c r="Q113" s="50" t="e">
        <f>IF(K113&lt;'FINAL EXAM'!$D$115,"N","Y")</f>
        <v>#REF!</v>
      </c>
      <c r="R113" s="50" t="e">
        <f>IF(L113&lt;'FINAL EXAM'!$D$115,"N","Y")</f>
        <v>#REF!</v>
      </c>
      <c r="S113" s="50" t="e">
        <f>IF(M113&lt;'FINAL EXAM'!$D$115,"N","Y")</f>
        <v>#REF!</v>
      </c>
      <c r="T113" s="50" t="e">
        <f>IF(N113&lt;'FINAL EXAM'!$D$115,"N","Y")</f>
        <v>#REF!</v>
      </c>
      <c r="U113" s="50" t="e">
        <f>IF(O113&lt;'FINAL EXAM'!$D$115,"N","Y")</f>
        <v>#REF!</v>
      </c>
    </row>
    <row r="114" spans="1:21" x14ac:dyDescent="0.25">
      <c r="A114" s="39" t="e">
        <f>'FINAL EXAM'!#REF!</f>
        <v>#REF!</v>
      </c>
      <c r="B114" s="39" t="e">
        <f>'FINAL EXAM'!#REF!</f>
        <v>#REF!</v>
      </c>
      <c r="C114" s="39" t="e">
        <f>'FINAL EXAM'!#REF!</f>
        <v>#REF!</v>
      </c>
      <c r="D114" s="39" t="e">
        <f>'FINAL EXAM'!#REF!</f>
        <v>#REF!</v>
      </c>
      <c r="E114" s="39" t="e">
        <f>'FINAL EXAM'!#REF!</f>
        <v>#REF!</v>
      </c>
      <c r="F114" s="39" t="e">
        <f>'FINAL EXAM'!#REF!</f>
        <v>#REF!</v>
      </c>
      <c r="G114" s="39" t="e">
        <f>'FINAL EXAM'!#REF!</f>
        <v>#REF!</v>
      </c>
      <c r="H114" s="39" t="e">
        <f>'FINAL EXAM'!#REF!</f>
        <v>#REF!</v>
      </c>
      <c r="I114" s="39" t="e">
        <f>'FINAL EXAM'!#REF!</f>
        <v>#REF!</v>
      </c>
      <c r="J114" s="50" t="e">
        <f>D114/'FINAL EXAM'!#REF!*100</f>
        <v>#REF!</v>
      </c>
      <c r="K114" s="50" t="e">
        <f>E114/'FINAL EXAM'!#REF!*100</f>
        <v>#REF!</v>
      </c>
      <c r="L114" s="50" t="e">
        <f>F114/'FINAL EXAM'!#REF!*100</f>
        <v>#REF!</v>
      </c>
      <c r="M114" s="50" t="e">
        <f>G114/'FINAL EXAM'!#REF!*100</f>
        <v>#REF!</v>
      </c>
      <c r="N114" s="50" t="e">
        <f>H114/'FINAL EXAM'!#REF!*100</f>
        <v>#REF!</v>
      </c>
      <c r="O114" s="50" t="e">
        <f>I114/'FINAL EXAM'!#REF!*100</f>
        <v>#REF!</v>
      </c>
      <c r="P114" s="50" t="e">
        <f>IF(J114&lt;'FINAL EXAM'!$D$115,"N","Y")</f>
        <v>#REF!</v>
      </c>
      <c r="Q114" s="50" t="e">
        <f>IF(K114&lt;'FINAL EXAM'!$D$115,"N","Y")</f>
        <v>#REF!</v>
      </c>
      <c r="R114" s="50" t="e">
        <f>IF(L114&lt;'FINAL EXAM'!$D$115,"N","Y")</f>
        <v>#REF!</v>
      </c>
      <c r="S114" s="50" t="e">
        <f>IF(M114&lt;'FINAL EXAM'!$D$115,"N","Y")</f>
        <v>#REF!</v>
      </c>
      <c r="T114" s="50" t="e">
        <f>IF(N114&lt;'FINAL EXAM'!$D$115,"N","Y")</f>
        <v>#REF!</v>
      </c>
      <c r="U114" s="50" t="e">
        <f>IF(O114&lt;'FINAL EXAM'!$D$115,"N","Y")</f>
        <v>#REF!</v>
      </c>
    </row>
    <row r="115" spans="1:21" x14ac:dyDescent="0.25">
      <c r="A115" s="39" t="e">
        <f>'FINAL EXAM'!#REF!</f>
        <v>#REF!</v>
      </c>
      <c r="B115" s="39" t="e">
        <f>'FINAL EXAM'!#REF!</f>
        <v>#REF!</v>
      </c>
      <c r="C115" s="39" t="e">
        <f>'FINAL EXAM'!#REF!</f>
        <v>#REF!</v>
      </c>
      <c r="D115" s="39" t="e">
        <f>'FINAL EXAM'!#REF!</f>
        <v>#REF!</v>
      </c>
      <c r="E115" s="39" t="e">
        <f>'FINAL EXAM'!#REF!</f>
        <v>#REF!</v>
      </c>
      <c r="F115" s="39" t="e">
        <f>'FINAL EXAM'!#REF!</f>
        <v>#REF!</v>
      </c>
      <c r="G115" s="39" t="e">
        <f>'FINAL EXAM'!#REF!</f>
        <v>#REF!</v>
      </c>
      <c r="H115" s="39" t="e">
        <f>'FINAL EXAM'!#REF!</f>
        <v>#REF!</v>
      </c>
      <c r="I115" s="39" t="e">
        <f>'FINAL EXAM'!#REF!</f>
        <v>#REF!</v>
      </c>
      <c r="J115" s="50" t="e">
        <f>D115/'FINAL EXAM'!#REF!*100</f>
        <v>#REF!</v>
      </c>
      <c r="K115" s="50" t="e">
        <f>E115/'FINAL EXAM'!#REF!*100</f>
        <v>#REF!</v>
      </c>
      <c r="L115" s="50" t="e">
        <f>F115/'FINAL EXAM'!#REF!*100</f>
        <v>#REF!</v>
      </c>
      <c r="M115" s="50" t="e">
        <f>G115/'FINAL EXAM'!#REF!*100</f>
        <v>#REF!</v>
      </c>
      <c r="N115" s="50" t="e">
        <f>H115/'FINAL EXAM'!#REF!*100</f>
        <v>#REF!</v>
      </c>
      <c r="O115" s="50" t="e">
        <f>I115/'FINAL EXAM'!#REF!*100</f>
        <v>#REF!</v>
      </c>
      <c r="P115" s="50" t="e">
        <f>IF(J115&lt;'FINAL EXAM'!$D$115,"N","Y")</f>
        <v>#REF!</v>
      </c>
      <c r="Q115" s="50" t="e">
        <f>IF(K115&lt;'FINAL EXAM'!$D$115,"N","Y")</f>
        <v>#REF!</v>
      </c>
      <c r="R115" s="50" t="e">
        <f>IF(L115&lt;'FINAL EXAM'!$D$115,"N","Y")</f>
        <v>#REF!</v>
      </c>
      <c r="S115" s="50" t="e">
        <f>IF(M115&lt;'FINAL EXAM'!$D$115,"N","Y")</f>
        <v>#REF!</v>
      </c>
      <c r="T115" s="50" t="e">
        <f>IF(N115&lt;'FINAL EXAM'!$D$115,"N","Y")</f>
        <v>#REF!</v>
      </c>
      <c r="U115" s="50" t="e">
        <f>IF(O115&lt;'FINAL EXAM'!$D$115,"N","Y")</f>
        <v>#REF!</v>
      </c>
    </row>
    <row r="116" spans="1:21" x14ac:dyDescent="0.25">
      <c r="A116" s="39" t="e">
        <f>'FINAL EXAM'!#REF!</f>
        <v>#REF!</v>
      </c>
      <c r="B116" s="39" t="e">
        <f>'FINAL EXAM'!#REF!</f>
        <v>#REF!</v>
      </c>
      <c r="C116" s="39" t="e">
        <f>'FINAL EXAM'!#REF!</f>
        <v>#REF!</v>
      </c>
      <c r="D116" s="39" t="e">
        <f>'FINAL EXAM'!#REF!</f>
        <v>#REF!</v>
      </c>
      <c r="E116" s="39" t="e">
        <f>'FINAL EXAM'!#REF!</f>
        <v>#REF!</v>
      </c>
      <c r="F116" s="39" t="e">
        <f>'FINAL EXAM'!#REF!</f>
        <v>#REF!</v>
      </c>
      <c r="G116" s="39" t="e">
        <f>'FINAL EXAM'!#REF!</f>
        <v>#REF!</v>
      </c>
      <c r="H116" s="39" t="e">
        <f>'FINAL EXAM'!#REF!</f>
        <v>#REF!</v>
      </c>
      <c r="I116" s="39" t="e">
        <f>'FINAL EXAM'!#REF!</f>
        <v>#REF!</v>
      </c>
      <c r="J116" s="50" t="e">
        <f>D116/'FINAL EXAM'!#REF!*100</f>
        <v>#REF!</v>
      </c>
      <c r="K116" s="50" t="e">
        <f>E116/'FINAL EXAM'!#REF!*100</f>
        <v>#REF!</v>
      </c>
      <c r="L116" s="50" t="e">
        <f>F116/'FINAL EXAM'!#REF!*100</f>
        <v>#REF!</v>
      </c>
      <c r="M116" s="50" t="e">
        <f>G116/'FINAL EXAM'!#REF!*100</f>
        <v>#REF!</v>
      </c>
      <c r="N116" s="50" t="e">
        <f>H116/'FINAL EXAM'!#REF!*100</f>
        <v>#REF!</v>
      </c>
      <c r="O116" s="50" t="e">
        <f>I116/'FINAL EXAM'!#REF!*100</f>
        <v>#REF!</v>
      </c>
      <c r="P116" s="50" t="e">
        <f>IF(J116&lt;'FINAL EXAM'!$D$115,"N","Y")</f>
        <v>#REF!</v>
      </c>
      <c r="Q116" s="50" t="e">
        <f>IF(K116&lt;'FINAL EXAM'!$D$115,"N","Y")</f>
        <v>#REF!</v>
      </c>
      <c r="R116" s="50" t="e">
        <f>IF(L116&lt;'FINAL EXAM'!$D$115,"N","Y")</f>
        <v>#REF!</v>
      </c>
      <c r="S116" s="50" t="e">
        <f>IF(M116&lt;'FINAL EXAM'!$D$115,"N","Y")</f>
        <v>#REF!</v>
      </c>
      <c r="T116" s="50" t="e">
        <f>IF(N116&lt;'FINAL EXAM'!$D$115,"N","Y")</f>
        <v>#REF!</v>
      </c>
      <c r="U116" s="50" t="e">
        <f>IF(O116&lt;'FINAL EXAM'!$D$115,"N","Y")</f>
        <v>#REF!</v>
      </c>
    </row>
    <row r="117" spans="1:21" x14ac:dyDescent="0.25">
      <c r="A117" s="39" t="e">
        <f>'FINAL EXAM'!#REF!</f>
        <v>#REF!</v>
      </c>
      <c r="B117" s="39" t="e">
        <f>'FINAL EXAM'!#REF!</f>
        <v>#REF!</v>
      </c>
      <c r="C117" s="39" t="e">
        <f>'FINAL EXAM'!#REF!</f>
        <v>#REF!</v>
      </c>
      <c r="D117" s="39" t="e">
        <f>'FINAL EXAM'!#REF!</f>
        <v>#REF!</v>
      </c>
      <c r="E117" s="39" t="e">
        <f>'FINAL EXAM'!#REF!</f>
        <v>#REF!</v>
      </c>
      <c r="F117" s="39" t="e">
        <f>'FINAL EXAM'!#REF!</f>
        <v>#REF!</v>
      </c>
      <c r="G117" s="39" t="e">
        <f>'FINAL EXAM'!#REF!</f>
        <v>#REF!</v>
      </c>
      <c r="H117" s="39" t="e">
        <f>'FINAL EXAM'!#REF!</f>
        <v>#REF!</v>
      </c>
      <c r="I117" s="39" t="e">
        <f>'FINAL EXAM'!#REF!</f>
        <v>#REF!</v>
      </c>
      <c r="J117" s="50" t="e">
        <f>D117/'FINAL EXAM'!#REF!*100</f>
        <v>#REF!</v>
      </c>
      <c r="K117" s="50" t="e">
        <f>E117/'FINAL EXAM'!#REF!*100</f>
        <v>#REF!</v>
      </c>
      <c r="L117" s="50" t="e">
        <f>F117/'FINAL EXAM'!#REF!*100</f>
        <v>#REF!</v>
      </c>
      <c r="M117" s="50" t="e">
        <f>G117/'FINAL EXAM'!#REF!*100</f>
        <v>#REF!</v>
      </c>
      <c r="N117" s="50" t="e">
        <f>H117/'FINAL EXAM'!#REF!*100</f>
        <v>#REF!</v>
      </c>
      <c r="O117" s="50" t="e">
        <f>I117/'FINAL EXAM'!#REF!*100</f>
        <v>#REF!</v>
      </c>
      <c r="P117" s="50" t="e">
        <f>IF(J117&lt;'FINAL EXAM'!$D$115,"N","Y")</f>
        <v>#REF!</v>
      </c>
      <c r="Q117" s="50" t="e">
        <f>IF(K117&lt;'FINAL EXAM'!$D$115,"N","Y")</f>
        <v>#REF!</v>
      </c>
      <c r="R117" s="50" t="e">
        <f>IF(L117&lt;'FINAL EXAM'!$D$115,"N","Y")</f>
        <v>#REF!</v>
      </c>
      <c r="S117" s="50" t="e">
        <f>IF(M117&lt;'FINAL EXAM'!$D$115,"N","Y")</f>
        <v>#REF!</v>
      </c>
      <c r="T117" s="50" t="e">
        <f>IF(N117&lt;'FINAL EXAM'!$D$115,"N","Y")</f>
        <v>#REF!</v>
      </c>
      <c r="U117" s="50" t="e">
        <f>IF(O117&lt;'FINAL EXAM'!$D$115,"N","Y")</f>
        <v>#REF!</v>
      </c>
    </row>
    <row r="118" spans="1:21" x14ac:dyDescent="0.25">
      <c r="A118" s="39" t="e">
        <f>'FINAL EXAM'!#REF!</f>
        <v>#REF!</v>
      </c>
      <c r="B118" s="39" t="e">
        <f>'FINAL EXAM'!#REF!</f>
        <v>#REF!</v>
      </c>
      <c r="C118" s="39" t="e">
        <f>'FINAL EXAM'!#REF!</f>
        <v>#REF!</v>
      </c>
      <c r="D118" s="39" t="e">
        <f>'FINAL EXAM'!#REF!</f>
        <v>#REF!</v>
      </c>
      <c r="E118" s="39" t="e">
        <f>'FINAL EXAM'!#REF!</f>
        <v>#REF!</v>
      </c>
      <c r="F118" s="39" t="e">
        <f>'FINAL EXAM'!#REF!</f>
        <v>#REF!</v>
      </c>
      <c r="G118" s="39" t="e">
        <f>'FINAL EXAM'!#REF!</f>
        <v>#REF!</v>
      </c>
      <c r="H118" s="39" t="e">
        <f>'FINAL EXAM'!#REF!</f>
        <v>#REF!</v>
      </c>
      <c r="I118" s="39" t="e">
        <f>'FINAL EXAM'!#REF!</f>
        <v>#REF!</v>
      </c>
      <c r="J118" s="50" t="e">
        <f>D118/'FINAL EXAM'!#REF!*100</f>
        <v>#REF!</v>
      </c>
      <c r="K118" s="50" t="e">
        <f>E118/'FINAL EXAM'!#REF!*100</f>
        <v>#REF!</v>
      </c>
      <c r="L118" s="50" t="e">
        <f>F118/'FINAL EXAM'!#REF!*100</f>
        <v>#REF!</v>
      </c>
      <c r="M118" s="50" t="e">
        <f>G118/'FINAL EXAM'!#REF!*100</f>
        <v>#REF!</v>
      </c>
      <c r="N118" s="50" t="e">
        <f>H118/'FINAL EXAM'!#REF!*100</f>
        <v>#REF!</v>
      </c>
      <c r="O118" s="50" t="e">
        <f>I118/'FINAL EXAM'!#REF!*100</f>
        <v>#REF!</v>
      </c>
      <c r="P118" s="50" t="e">
        <f>IF(J118&lt;'FINAL EXAM'!$D$115,"N","Y")</f>
        <v>#REF!</v>
      </c>
      <c r="Q118" s="50" t="e">
        <f>IF(K118&lt;'FINAL EXAM'!$D$115,"N","Y")</f>
        <v>#REF!</v>
      </c>
      <c r="R118" s="50" t="e">
        <f>IF(L118&lt;'FINAL EXAM'!$D$115,"N","Y")</f>
        <v>#REF!</v>
      </c>
      <c r="S118" s="50" t="e">
        <f>IF(M118&lt;'FINAL EXAM'!$D$115,"N","Y")</f>
        <v>#REF!</v>
      </c>
      <c r="T118" s="50" t="e">
        <f>IF(N118&lt;'FINAL EXAM'!$D$115,"N","Y")</f>
        <v>#REF!</v>
      </c>
      <c r="U118" s="50" t="e">
        <f>IF(O118&lt;'FINAL EXAM'!$D$115,"N","Y")</f>
        <v>#REF!</v>
      </c>
    </row>
    <row r="119" spans="1:21" x14ac:dyDescent="0.25">
      <c r="A119" s="39" t="e">
        <f>'FINAL EXAM'!#REF!</f>
        <v>#REF!</v>
      </c>
      <c r="B119" s="39" t="e">
        <f>'FINAL EXAM'!#REF!</f>
        <v>#REF!</v>
      </c>
      <c r="C119" s="39" t="e">
        <f>'FINAL EXAM'!#REF!</f>
        <v>#REF!</v>
      </c>
      <c r="D119" s="39" t="e">
        <f>'FINAL EXAM'!#REF!</f>
        <v>#REF!</v>
      </c>
      <c r="E119" s="39" t="e">
        <f>'FINAL EXAM'!#REF!</f>
        <v>#REF!</v>
      </c>
      <c r="F119" s="39" t="e">
        <f>'FINAL EXAM'!#REF!</f>
        <v>#REF!</v>
      </c>
      <c r="G119" s="39" t="e">
        <f>'FINAL EXAM'!#REF!</f>
        <v>#REF!</v>
      </c>
      <c r="H119" s="39" t="e">
        <f>'FINAL EXAM'!#REF!</f>
        <v>#REF!</v>
      </c>
      <c r="I119" s="39" t="e">
        <f>'FINAL EXAM'!#REF!</f>
        <v>#REF!</v>
      </c>
      <c r="J119" s="50" t="e">
        <f>D119/'FINAL EXAM'!#REF!*100</f>
        <v>#REF!</v>
      </c>
      <c r="K119" s="50" t="e">
        <f>E119/'FINAL EXAM'!#REF!*100</f>
        <v>#REF!</v>
      </c>
      <c r="L119" s="50" t="e">
        <f>F119/'FINAL EXAM'!#REF!*100</f>
        <v>#REF!</v>
      </c>
      <c r="M119" s="50" t="e">
        <f>G119/'FINAL EXAM'!#REF!*100</f>
        <v>#REF!</v>
      </c>
      <c r="N119" s="50" t="e">
        <f>H119/'FINAL EXAM'!#REF!*100</f>
        <v>#REF!</v>
      </c>
      <c r="O119" s="50" t="e">
        <f>I119/'FINAL EXAM'!#REF!*100</f>
        <v>#REF!</v>
      </c>
      <c r="P119" s="50" t="e">
        <f>IF(J119&lt;'FINAL EXAM'!$D$115,"N","Y")</f>
        <v>#REF!</v>
      </c>
      <c r="Q119" s="50" t="e">
        <f>IF(K119&lt;'FINAL EXAM'!$D$115,"N","Y")</f>
        <v>#REF!</v>
      </c>
      <c r="R119" s="50" t="e">
        <f>IF(L119&lt;'FINAL EXAM'!$D$115,"N","Y")</f>
        <v>#REF!</v>
      </c>
      <c r="S119" s="50" t="e">
        <f>IF(M119&lt;'FINAL EXAM'!$D$115,"N","Y")</f>
        <v>#REF!</v>
      </c>
      <c r="T119" s="50" t="e">
        <f>IF(N119&lt;'FINAL EXAM'!$D$115,"N","Y")</f>
        <v>#REF!</v>
      </c>
      <c r="U119" s="50" t="e">
        <f>IF(O119&lt;'FINAL EXAM'!$D$115,"N","Y")</f>
        <v>#REF!</v>
      </c>
    </row>
    <row r="120" spans="1:21" x14ac:dyDescent="0.25">
      <c r="A120" s="39" t="e">
        <f>'FINAL EXAM'!#REF!</f>
        <v>#REF!</v>
      </c>
      <c r="B120" s="39" t="e">
        <f>'FINAL EXAM'!#REF!</f>
        <v>#REF!</v>
      </c>
      <c r="C120" s="39" t="e">
        <f>'FINAL EXAM'!#REF!</f>
        <v>#REF!</v>
      </c>
      <c r="D120" s="39" t="e">
        <f>'FINAL EXAM'!#REF!</f>
        <v>#REF!</v>
      </c>
      <c r="E120" s="39" t="e">
        <f>'FINAL EXAM'!#REF!</f>
        <v>#REF!</v>
      </c>
      <c r="F120" s="39" t="e">
        <f>'FINAL EXAM'!#REF!</f>
        <v>#REF!</v>
      </c>
      <c r="G120" s="39" t="e">
        <f>'FINAL EXAM'!#REF!</f>
        <v>#REF!</v>
      </c>
      <c r="H120" s="39" t="e">
        <f>'FINAL EXAM'!#REF!</f>
        <v>#REF!</v>
      </c>
      <c r="I120" s="39" t="e">
        <f>'FINAL EXAM'!#REF!</f>
        <v>#REF!</v>
      </c>
      <c r="J120" s="50" t="e">
        <f>D120/'FINAL EXAM'!#REF!*100</f>
        <v>#REF!</v>
      </c>
      <c r="K120" s="50" t="e">
        <f>E120/'FINAL EXAM'!#REF!*100</f>
        <v>#REF!</v>
      </c>
      <c r="L120" s="50" t="e">
        <f>F120/'FINAL EXAM'!#REF!*100</f>
        <v>#REF!</v>
      </c>
      <c r="M120" s="50" t="e">
        <f>G120/'FINAL EXAM'!#REF!*100</f>
        <v>#REF!</v>
      </c>
      <c r="N120" s="50" t="e">
        <f>H120/'FINAL EXAM'!#REF!*100</f>
        <v>#REF!</v>
      </c>
      <c r="O120" s="50" t="e">
        <f>I120/'FINAL EXAM'!#REF!*100</f>
        <v>#REF!</v>
      </c>
      <c r="P120" s="50" t="e">
        <f>IF(J120&lt;'FINAL EXAM'!$D$115,"N","Y")</f>
        <v>#REF!</v>
      </c>
      <c r="Q120" s="50" t="e">
        <f>IF(K120&lt;'FINAL EXAM'!$D$115,"N","Y")</f>
        <v>#REF!</v>
      </c>
      <c r="R120" s="50" t="e">
        <f>IF(L120&lt;'FINAL EXAM'!$D$115,"N","Y")</f>
        <v>#REF!</v>
      </c>
      <c r="S120" s="50" t="e">
        <f>IF(M120&lt;'FINAL EXAM'!$D$115,"N","Y")</f>
        <v>#REF!</v>
      </c>
      <c r="T120" s="50" t="e">
        <f>IF(N120&lt;'FINAL EXAM'!$D$115,"N","Y")</f>
        <v>#REF!</v>
      </c>
      <c r="U120" s="50" t="e">
        <f>IF(O120&lt;'FINAL EXAM'!$D$115,"N","Y")</f>
        <v>#REF!</v>
      </c>
    </row>
    <row r="121" spans="1:21" x14ac:dyDescent="0.25">
      <c r="A121" s="39" t="e">
        <f>'FINAL EXAM'!#REF!</f>
        <v>#REF!</v>
      </c>
      <c r="B121" s="39" t="e">
        <f>'FINAL EXAM'!#REF!</f>
        <v>#REF!</v>
      </c>
      <c r="C121" s="39" t="e">
        <f>'FINAL EXAM'!#REF!</f>
        <v>#REF!</v>
      </c>
      <c r="D121" s="39" t="e">
        <f>'FINAL EXAM'!#REF!</f>
        <v>#REF!</v>
      </c>
      <c r="E121" s="39" t="e">
        <f>'FINAL EXAM'!#REF!</f>
        <v>#REF!</v>
      </c>
      <c r="F121" s="39" t="e">
        <f>'FINAL EXAM'!#REF!</f>
        <v>#REF!</v>
      </c>
      <c r="G121" s="39" t="e">
        <f>'FINAL EXAM'!#REF!</f>
        <v>#REF!</v>
      </c>
      <c r="H121" s="39" t="e">
        <f>'FINAL EXAM'!#REF!</f>
        <v>#REF!</v>
      </c>
      <c r="I121" s="39" t="e">
        <f>'FINAL EXAM'!#REF!</f>
        <v>#REF!</v>
      </c>
      <c r="J121" s="50" t="e">
        <f>D121/'FINAL EXAM'!#REF!*100</f>
        <v>#REF!</v>
      </c>
      <c r="K121" s="50" t="e">
        <f>E121/'FINAL EXAM'!#REF!*100</f>
        <v>#REF!</v>
      </c>
      <c r="L121" s="50" t="e">
        <f>F121/'FINAL EXAM'!#REF!*100</f>
        <v>#REF!</v>
      </c>
      <c r="M121" s="50" t="e">
        <f>G121/'FINAL EXAM'!#REF!*100</f>
        <v>#REF!</v>
      </c>
      <c r="N121" s="50" t="e">
        <f>H121/'FINAL EXAM'!#REF!*100</f>
        <v>#REF!</v>
      </c>
      <c r="O121" s="50" t="e">
        <f>I121/'FINAL EXAM'!#REF!*100</f>
        <v>#REF!</v>
      </c>
      <c r="P121" s="50" t="e">
        <f>IF(J121&lt;'FINAL EXAM'!$D$115,"N","Y")</f>
        <v>#REF!</v>
      </c>
      <c r="Q121" s="50" t="e">
        <f>IF(K121&lt;'FINAL EXAM'!$D$115,"N","Y")</f>
        <v>#REF!</v>
      </c>
      <c r="R121" s="50" t="e">
        <f>IF(L121&lt;'FINAL EXAM'!$D$115,"N","Y")</f>
        <v>#REF!</v>
      </c>
      <c r="S121" s="50" t="e">
        <f>IF(M121&lt;'FINAL EXAM'!$D$115,"N","Y")</f>
        <v>#REF!</v>
      </c>
      <c r="T121" s="50" t="e">
        <f>IF(N121&lt;'FINAL EXAM'!$D$115,"N","Y")</f>
        <v>#REF!</v>
      </c>
      <c r="U121" s="50" t="e">
        <f>IF(O121&lt;'FINAL EXAM'!$D$115,"N","Y")</f>
        <v>#REF!</v>
      </c>
    </row>
    <row r="122" spans="1:21" x14ac:dyDescent="0.25">
      <c r="A122" s="39" t="e">
        <f>'FINAL EXAM'!#REF!</f>
        <v>#REF!</v>
      </c>
      <c r="B122" s="39" t="e">
        <f>'FINAL EXAM'!#REF!</f>
        <v>#REF!</v>
      </c>
      <c r="C122" s="39" t="e">
        <f>'FINAL EXAM'!#REF!</f>
        <v>#REF!</v>
      </c>
      <c r="D122" s="39" t="e">
        <f>'FINAL EXAM'!#REF!</f>
        <v>#REF!</v>
      </c>
      <c r="E122" s="39" t="e">
        <f>'FINAL EXAM'!#REF!</f>
        <v>#REF!</v>
      </c>
      <c r="F122" s="39" t="e">
        <f>'FINAL EXAM'!#REF!</f>
        <v>#REF!</v>
      </c>
      <c r="G122" s="39" t="e">
        <f>'FINAL EXAM'!#REF!</f>
        <v>#REF!</v>
      </c>
      <c r="H122" s="39" t="e">
        <f>'FINAL EXAM'!#REF!</f>
        <v>#REF!</v>
      </c>
      <c r="I122" s="39" t="e">
        <f>'FINAL EXAM'!#REF!</f>
        <v>#REF!</v>
      </c>
      <c r="J122" s="50" t="e">
        <f>D122/'FINAL EXAM'!#REF!*100</f>
        <v>#REF!</v>
      </c>
      <c r="K122" s="50" t="e">
        <f>E122/'FINAL EXAM'!#REF!*100</f>
        <v>#REF!</v>
      </c>
      <c r="L122" s="50" t="e">
        <f>F122/'FINAL EXAM'!#REF!*100</f>
        <v>#REF!</v>
      </c>
      <c r="M122" s="50" t="e">
        <f>G122/'FINAL EXAM'!#REF!*100</f>
        <v>#REF!</v>
      </c>
      <c r="N122" s="50" t="e">
        <f>H122/'FINAL EXAM'!#REF!*100</f>
        <v>#REF!</v>
      </c>
      <c r="O122" s="50" t="e">
        <f>I122/'FINAL EXAM'!#REF!*100</f>
        <v>#REF!</v>
      </c>
      <c r="P122" s="50" t="e">
        <f>IF(J122&lt;'FINAL EXAM'!$D$115,"N","Y")</f>
        <v>#REF!</v>
      </c>
      <c r="Q122" s="50" t="e">
        <f>IF(K122&lt;'FINAL EXAM'!$D$115,"N","Y")</f>
        <v>#REF!</v>
      </c>
      <c r="R122" s="50" t="e">
        <f>IF(L122&lt;'FINAL EXAM'!$D$115,"N","Y")</f>
        <v>#REF!</v>
      </c>
      <c r="S122" s="50" t="e">
        <f>IF(M122&lt;'FINAL EXAM'!$D$115,"N","Y")</f>
        <v>#REF!</v>
      </c>
      <c r="T122" s="50" t="e">
        <f>IF(N122&lt;'FINAL EXAM'!$D$115,"N","Y")</f>
        <v>#REF!</v>
      </c>
      <c r="U122" s="50" t="e">
        <f>IF(O122&lt;'FINAL EXAM'!$D$115,"N","Y")</f>
        <v>#REF!</v>
      </c>
    </row>
    <row r="123" spans="1:21" x14ac:dyDescent="0.25">
      <c r="A123" s="39" t="e">
        <f>'FINAL EXAM'!#REF!</f>
        <v>#REF!</v>
      </c>
      <c r="B123" s="39" t="e">
        <f>'FINAL EXAM'!#REF!</f>
        <v>#REF!</v>
      </c>
      <c r="C123" s="39" t="e">
        <f>'FINAL EXAM'!#REF!</f>
        <v>#REF!</v>
      </c>
      <c r="D123" s="39" t="e">
        <f>'FINAL EXAM'!#REF!</f>
        <v>#REF!</v>
      </c>
      <c r="E123" s="39" t="e">
        <f>'FINAL EXAM'!#REF!</f>
        <v>#REF!</v>
      </c>
      <c r="F123" s="39" t="e">
        <f>'FINAL EXAM'!#REF!</f>
        <v>#REF!</v>
      </c>
      <c r="G123" s="39" t="e">
        <f>'FINAL EXAM'!#REF!</f>
        <v>#REF!</v>
      </c>
      <c r="H123" s="39" t="e">
        <f>'FINAL EXAM'!#REF!</f>
        <v>#REF!</v>
      </c>
      <c r="I123" s="39" t="e">
        <f>'FINAL EXAM'!#REF!</f>
        <v>#REF!</v>
      </c>
      <c r="J123" s="50" t="e">
        <f>D123/'FINAL EXAM'!#REF!*100</f>
        <v>#REF!</v>
      </c>
      <c r="K123" s="50" t="e">
        <f>E123/'FINAL EXAM'!#REF!*100</f>
        <v>#REF!</v>
      </c>
      <c r="L123" s="50" t="e">
        <f>F123/'FINAL EXAM'!#REF!*100</f>
        <v>#REF!</v>
      </c>
      <c r="M123" s="50" t="e">
        <f>G123/'FINAL EXAM'!#REF!*100</f>
        <v>#REF!</v>
      </c>
      <c r="N123" s="50" t="e">
        <f>H123/'FINAL EXAM'!#REF!*100</f>
        <v>#REF!</v>
      </c>
      <c r="O123" s="50" t="e">
        <f>I123/'FINAL EXAM'!#REF!*100</f>
        <v>#REF!</v>
      </c>
      <c r="P123" s="50" t="e">
        <f>IF(J123&lt;'FINAL EXAM'!$D$115,"N","Y")</f>
        <v>#REF!</v>
      </c>
      <c r="Q123" s="50" t="e">
        <f>IF(K123&lt;'FINAL EXAM'!$D$115,"N","Y")</f>
        <v>#REF!</v>
      </c>
      <c r="R123" s="50" t="e">
        <f>IF(L123&lt;'FINAL EXAM'!$D$115,"N","Y")</f>
        <v>#REF!</v>
      </c>
      <c r="S123" s="50" t="e">
        <f>IF(M123&lt;'FINAL EXAM'!$D$115,"N","Y")</f>
        <v>#REF!</v>
      </c>
      <c r="T123" s="50" t="e">
        <f>IF(N123&lt;'FINAL EXAM'!$D$115,"N","Y")</f>
        <v>#REF!</v>
      </c>
      <c r="U123" s="50" t="e">
        <f>IF(O123&lt;'FINAL EXAM'!$D$115,"N","Y")</f>
        <v>#REF!</v>
      </c>
    </row>
    <row r="124" spans="1:21" x14ac:dyDescent="0.25">
      <c r="A124" s="39" t="e">
        <f>'FINAL EXAM'!#REF!</f>
        <v>#REF!</v>
      </c>
      <c r="B124" s="39" t="e">
        <f>'FINAL EXAM'!#REF!</f>
        <v>#REF!</v>
      </c>
      <c r="C124" s="39" t="e">
        <f>'FINAL EXAM'!#REF!</f>
        <v>#REF!</v>
      </c>
      <c r="D124" s="39" t="e">
        <f>'FINAL EXAM'!#REF!</f>
        <v>#REF!</v>
      </c>
      <c r="E124" s="39" t="e">
        <f>'FINAL EXAM'!#REF!</f>
        <v>#REF!</v>
      </c>
      <c r="F124" s="39" t="e">
        <f>'FINAL EXAM'!#REF!</f>
        <v>#REF!</v>
      </c>
      <c r="G124" s="39" t="e">
        <f>'FINAL EXAM'!#REF!</f>
        <v>#REF!</v>
      </c>
      <c r="H124" s="39" t="e">
        <f>'FINAL EXAM'!#REF!</f>
        <v>#REF!</v>
      </c>
      <c r="I124" s="39" t="e">
        <f>'FINAL EXAM'!#REF!</f>
        <v>#REF!</v>
      </c>
      <c r="J124" s="50" t="e">
        <f>D124/'FINAL EXAM'!#REF!*100</f>
        <v>#REF!</v>
      </c>
      <c r="K124" s="50" t="e">
        <f>E124/'FINAL EXAM'!#REF!*100</f>
        <v>#REF!</v>
      </c>
      <c r="L124" s="50" t="e">
        <f>F124/'FINAL EXAM'!#REF!*100</f>
        <v>#REF!</v>
      </c>
      <c r="M124" s="50" t="e">
        <f>G124/'FINAL EXAM'!#REF!*100</f>
        <v>#REF!</v>
      </c>
      <c r="N124" s="50" t="e">
        <f>H124/'FINAL EXAM'!#REF!*100</f>
        <v>#REF!</v>
      </c>
      <c r="O124" s="50" t="e">
        <f>I124/'FINAL EXAM'!#REF!*100</f>
        <v>#REF!</v>
      </c>
      <c r="P124" s="50" t="e">
        <f>IF(J124&lt;'FINAL EXAM'!$D$115,"N","Y")</f>
        <v>#REF!</v>
      </c>
      <c r="Q124" s="50" t="e">
        <f>IF(K124&lt;'FINAL EXAM'!$D$115,"N","Y")</f>
        <v>#REF!</v>
      </c>
      <c r="R124" s="50" t="e">
        <f>IF(L124&lt;'FINAL EXAM'!$D$115,"N","Y")</f>
        <v>#REF!</v>
      </c>
      <c r="S124" s="50" t="e">
        <f>IF(M124&lt;'FINAL EXAM'!$D$115,"N","Y")</f>
        <v>#REF!</v>
      </c>
      <c r="T124" s="50" t="e">
        <f>IF(N124&lt;'FINAL EXAM'!$D$115,"N","Y")</f>
        <v>#REF!</v>
      </c>
      <c r="U124" s="50" t="e">
        <f>IF(O124&lt;'FINAL EXAM'!$D$115,"N","Y")</f>
        <v>#REF!</v>
      </c>
    </row>
    <row r="125" spans="1:21" x14ac:dyDescent="0.25">
      <c r="A125" s="39" t="e">
        <f>'FINAL EXAM'!#REF!</f>
        <v>#REF!</v>
      </c>
      <c r="B125" s="39" t="e">
        <f>'FINAL EXAM'!#REF!</f>
        <v>#REF!</v>
      </c>
      <c r="C125" s="39" t="e">
        <f>'FINAL EXAM'!#REF!</f>
        <v>#REF!</v>
      </c>
      <c r="D125" s="39" t="e">
        <f>'FINAL EXAM'!#REF!</f>
        <v>#REF!</v>
      </c>
      <c r="E125" s="39" t="e">
        <f>'FINAL EXAM'!#REF!</f>
        <v>#REF!</v>
      </c>
      <c r="F125" s="39" t="e">
        <f>'FINAL EXAM'!#REF!</f>
        <v>#REF!</v>
      </c>
      <c r="G125" s="39" t="e">
        <f>'FINAL EXAM'!#REF!</f>
        <v>#REF!</v>
      </c>
      <c r="H125" s="39" t="e">
        <f>'FINAL EXAM'!#REF!</f>
        <v>#REF!</v>
      </c>
      <c r="I125" s="39" t="e">
        <f>'FINAL EXAM'!#REF!</f>
        <v>#REF!</v>
      </c>
      <c r="J125" s="50" t="e">
        <f>D125/'FINAL EXAM'!#REF!*100</f>
        <v>#REF!</v>
      </c>
      <c r="K125" s="50" t="e">
        <f>E125/'FINAL EXAM'!#REF!*100</f>
        <v>#REF!</v>
      </c>
      <c r="L125" s="50" t="e">
        <f>F125/'FINAL EXAM'!#REF!*100</f>
        <v>#REF!</v>
      </c>
      <c r="M125" s="50" t="e">
        <f>G125/'FINAL EXAM'!#REF!*100</f>
        <v>#REF!</v>
      </c>
      <c r="N125" s="50" t="e">
        <f>H125/'FINAL EXAM'!#REF!*100</f>
        <v>#REF!</v>
      </c>
      <c r="O125" s="50" t="e">
        <f>I125/'FINAL EXAM'!#REF!*100</f>
        <v>#REF!</v>
      </c>
      <c r="P125" s="50" t="e">
        <f>IF(J125&lt;'FINAL EXAM'!$D$115,"N","Y")</f>
        <v>#REF!</v>
      </c>
      <c r="Q125" s="50" t="e">
        <f>IF(K125&lt;'FINAL EXAM'!$D$115,"N","Y")</f>
        <v>#REF!</v>
      </c>
      <c r="R125" s="50" t="e">
        <f>IF(L125&lt;'FINAL EXAM'!$D$115,"N","Y")</f>
        <v>#REF!</v>
      </c>
      <c r="S125" s="50" t="e">
        <f>IF(M125&lt;'FINAL EXAM'!$D$115,"N","Y")</f>
        <v>#REF!</v>
      </c>
      <c r="T125" s="50" t="e">
        <f>IF(N125&lt;'FINAL EXAM'!$D$115,"N","Y")</f>
        <v>#REF!</v>
      </c>
      <c r="U125" s="50" t="e">
        <f>IF(O125&lt;'FINAL EXAM'!$D$115,"N","Y")</f>
        <v>#REF!</v>
      </c>
    </row>
    <row r="126" spans="1:21" x14ac:dyDescent="0.25">
      <c r="A126" s="39" t="e">
        <f>'FINAL EXAM'!#REF!</f>
        <v>#REF!</v>
      </c>
      <c r="B126" s="39" t="e">
        <f>'FINAL EXAM'!#REF!</f>
        <v>#REF!</v>
      </c>
      <c r="C126" s="39" t="e">
        <f>'FINAL EXAM'!#REF!</f>
        <v>#REF!</v>
      </c>
      <c r="D126" s="39" t="e">
        <f>'FINAL EXAM'!#REF!</f>
        <v>#REF!</v>
      </c>
      <c r="E126" s="39" t="e">
        <f>'FINAL EXAM'!#REF!</f>
        <v>#REF!</v>
      </c>
      <c r="F126" s="39" t="e">
        <f>'FINAL EXAM'!#REF!</f>
        <v>#REF!</v>
      </c>
      <c r="G126" s="39" t="e">
        <f>'FINAL EXAM'!#REF!</f>
        <v>#REF!</v>
      </c>
      <c r="H126" s="39" t="e">
        <f>'FINAL EXAM'!#REF!</f>
        <v>#REF!</v>
      </c>
      <c r="I126" s="39" t="e">
        <f>'FINAL EXAM'!#REF!</f>
        <v>#REF!</v>
      </c>
      <c r="J126" s="50" t="e">
        <f>D126/'FINAL EXAM'!#REF!*100</f>
        <v>#REF!</v>
      </c>
      <c r="K126" s="50" t="e">
        <f>E126/'FINAL EXAM'!#REF!*100</f>
        <v>#REF!</v>
      </c>
      <c r="L126" s="50" t="e">
        <f>F126/'FINAL EXAM'!#REF!*100</f>
        <v>#REF!</v>
      </c>
      <c r="M126" s="50" t="e">
        <f>G126/'FINAL EXAM'!#REF!*100</f>
        <v>#REF!</v>
      </c>
      <c r="N126" s="50" t="e">
        <f>H126/'FINAL EXAM'!#REF!*100</f>
        <v>#REF!</v>
      </c>
      <c r="O126" s="50" t="e">
        <f>I126/'FINAL EXAM'!#REF!*100</f>
        <v>#REF!</v>
      </c>
      <c r="P126" s="50" t="e">
        <f>IF(J126&lt;'FINAL EXAM'!$D$115,"N","Y")</f>
        <v>#REF!</v>
      </c>
      <c r="Q126" s="50" t="e">
        <f>IF(K126&lt;'FINAL EXAM'!$D$115,"N","Y")</f>
        <v>#REF!</v>
      </c>
      <c r="R126" s="50" t="e">
        <f>IF(L126&lt;'FINAL EXAM'!$D$115,"N","Y")</f>
        <v>#REF!</v>
      </c>
      <c r="S126" s="50" t="e">
        <f>IF(M126&lt;'FINAL EXAM'!$D$115,"N","Y")</f>
        <v>#REF!</v>
      </c>
      <c r="T126" s="50" t="e">
        <f>IF(N126&lt;'FINAL EXAM'!$D$115,"N","Y")</f>
        <v>#REF!</v>
      </c>
      <c r="U126" s="50" t="e">
        <f>IF(O126&lt;'FINAL EXAM'!$D$115,"N","Y")</f>
        <v>#REF!</v>
      </c>
    </row>
    <row r="127" spans="1:21" x14ac:dyDescent="0.25">
      <c r="A127" s="39" t="e">
        <f>'FINAL EXAM'!#REF!</f>
        <v>#REF!</v>
      </c>
      <c r="B127" s="39" t="e">
        <f>'FINAL EXAM'!#REF!</f>
        <v>#REF!</v>
      </c>
      <c r="C127" s="39" t="e">
        <f>'FINAL EXAM'!#REF!</f>
        <v>#REF!</v>
      </c>
      <c r="D127" s="39" t="e">
        <f>'FINAL EXAM'!#REF!</f>
        <v>#REF!</v>
      </c>
      <c r="E127" s="39" t="e">
        <f>'FINAL EXAM'!#REF!</f>
        <v>#REF!</v>
      </c>
      <c r="F127" s="39" t="e">
        <f>'FINAL EXAM'!#REF!</f>
        <v>#REF!</v>
      </c>
      <c r="G127" s="39" t="e">
        <f>'FINAL EXAM'!#REF!</f>
        <v>#REF!</v>
      </c>
      <c r="H127" s="39" t="e">
        <f>'FINAL EXAM'!#REF!</f>
        <v>#REF!</v>
      </c>
      <c r="I127" s="39" t="e">
        <f>'FINAL EXAM'!#REF!</f>
        <v>#REF!</v>
      </c>
      <c r="J127" s="50" t="e">
        <f>D127/'FINAL EXAM'!#REF!*100</f>
        <v>#REF!</v>
      </c>
      <c r="K127" s="50" t="e">
        <f>E127/'FINAL EXAM'!#REF!*100</f>
        <v>#REF!</v>
      </c>
      <c r="L127" s="50" t="e">
        <f>F127/'FINAL EXAM'!#REF!*100</f>
        <v>#REF!</v>
      </c>
      <c r="M127" s="50" t="e">
        <f>G127/'FINAL EXAM'!#REF!*100</f>
        <v>#REF!</v>
      </c>
      <c r="N127" s="50" t="e">
        <f>H127/'FINAL EXAM'!#REF!*100</f>
        <v>#REF!</v>
      </c>
      <c r="O127" s="50" t="e">
        <f>I127/'FINAL EXAM'!#REF!*100</f>
        <v>#REF!</v>
      </c>
      <c r="P127" s="50" t="e">
        <f>IF(J127&lt;'FINAL EXAM'!$D$115,"N","Y")</f>
        <v>#REF!</v>
      </c>
      <c r="Q127" s="50" t="e">
        <f>IF(K127&lt;'FINAL EXAM'!$D$115,"N","Y")</f>
        <v>#REF!</v>
      </c>
      <c r="R127" s="50" t="e">
        <f>IF(L127&lt;'FINAL EXAM'!$D$115,"N","Y")</f>
        <v>#REF!</v>
      </c>
      <c r="S127" s="50" t="e">
        <f>IF(M127&lt;'FINAL EXAM'!$D$115,"N","Y")</f>
        <v>#REF!</v>
      </c>
      <c r="T127" s="50" t="e">
        <f>IF(N127&lt;'FINAL EXAM'!$D$115,"N","Y")</f>
        <v>#REF!</v>
      </c>
      <c r="U127" s="50" t="e">
        <f>IF(O127&lt;'FINAL EXAM'!$D$115,"N","Y")</f>
        <v>#REF!</v>
      </c>
    </row>
    <row r="128" spans="1:21" x14ac:dyDescent="0.25">
      <c r="A128" s="39" t="e">
        <f>'FINAL EXAM'!#REF!</f>
        <v>#REF!</v>
      </c>
      <c r="B128" s="39" t="e">
        <f>'FINAL EXAM'!#REF!</f>
        <v>#REF!</v>
      </c>
      <c r="C128" s="39" t="e">
        <f>'FINAL EXAM'!#REF!</f>
        <v>#REF!</v>
      </c>
      <c r="D128" s="39" t="e">
        <f>'FINAL EXAM'!#REF!</f>
        <v>#REF!</v>
      </c>
      <c r="E128" s="39" t="e">
        <f>'FINAL EXAM'!#REF!</f>
        <v>#REF!</v>
      </c>
      <c r="F128" s="39" t="e">
        <f>'FINAL EXAM'!#REF!</f>
        <v>#REF!</v>
      </c>
      <c r="G128" s="39" t="e">
        <f>'FINAL EXAM'!#REF!</f>
        <v>#REF!</v>
      </c>
      <c r="H128" s="39" t="e">
        <f>'FINAL EXAM'!#REF!</f>
        <v>#REF!</v>
      </c>
      <c r="I128" s="39" t="e">
        <f>'FINAL EXAM'!#REF!</f>
        <v>#REF!</v>
      </c>
      <c r="J128" s="50" t="e">
        <f>D128/'FINAL EXAM'!#REF!*100</f>
        <v>#REF!</v>
      </c>
      <c r="K128" s="50" t="e">
        <f>E128/'FINAL EXAM'!#REF!*100</f>
        <v>#REF!</v>
      </c>
      <c r="L128" s="50" t="e">
        <f>F128/'FINAL EXAM'!#REF!*100</f>
        <v>#REF!</v>
      </c>
      <c r="M128" s="50" t="e">
        <f>G128/'FINAL EXAM'!#REF!*100</f>
        <v>#REF!</v>
      </c>
      <c r="N128" s="50" t="e">
        <f>H128/'FINAL EXAM'!#REF!*100</f>
        <v>#REF!</v>
      </c>
      <c r="O128" s="50" t="e">
        <f>I128/'FINAL EXAM'!#REF!*100</f>
        <v>#REF!</v>
      </c>
      <c r="P128" s="50" t="e">
        <f>IF(J128&lt;'FINAL EXAM'!$D$115,"N","Y")</f>
        <v>#REF!</v>
      </c>
      <c r="Q128" s="50" t="e">
        <f>IF(K128&lt;'FINAL EXAM'!$D$115,"N","Y")</f>
        <v>#REF!</v>
      </c>
      <c r="R128" s="50" t="e">
        <f>IF(L128&lt;'FINAL EXAM'!$D$115,"N","Y")</f>
        <v>#REF!</v>
      </c>
      <c r="S128" s="50" t="e">
        <f>IF(M128&lt;'FINAL EXAM'!$D$115,"N","Y")</f>
        <v>#REF!</v>
      </c>
      <c r="T128" s="50" t="e">
        <f>IF(N128&lt;'FINAL EXAM'!$D$115,"N","Y")</f>
        <v>#REF!</v>
      </c>
      <c r="U128" s="50" t="e">
        <f>IF(O128&lt;'FINAL EXAM'!$D$115,"N","Y")</f>
        <v>#REF!</v>
      </c>
    </row>
    <row r="129" spans="4:21" x14ac:dyDescent="0.25">
      <c r="D129" s="40"/>
    </row>
    <row r="130" spans="4:21" x14ac:dyDescent="0.25">
      <c r="D130" s="40"/>
      <c r="O130" s="77" t="s">
        <v>176</v>
      </c>
      <c r="P130" s="77">
        <f t="shared" ref="P130:U130" si="0">COUNTIF(P9:P128,"Y")</f>
        <v>0</v>
      </c>
      <c r="Q130" s="77">
        <f t="shared" si="0"/>
        <v>0</v>
      </c>
      <c r="R130" s="77">
        <f t="shared" si="0"/>
        <v>0</v>
      </c>
      <c r="S130" s="77">
        <f t="shared" si="0"/>
        <v>0</v>
      </c>
      <c r="T130" s="77">
        <f t="shared" si="0"/>
        <v>0</v>
      </c>
      <c r="U130" s="77">
        <f t="shared" si="0"/>
        <v>0</v>
      </c>
    </row>
    <row r="131" spans="4:21" ht="20.25" x14ac:dyDescent="0.3">
      <c r="D131" s="40"/>
      <c r="O131" s="78" t="s">
        <v>173</v>
      </c>
      <c r="P131" s="81" t="e">
        <f>P130/'FINAL EXAM'!$D$113*100</f>
        <v>#DIV/0!</v>
      </c>
      <c r="Q131" s="81" t="e">
        <f>Q130/'FINAL EXAM'!$D$113*100</f>
        <v>#DIV/0!</v>
      </c>
      <c r="R131" s="81" t="e">
        <f>R130/'FINAL EXAM'!$D$113*100</f>
        <v>#DIV/0!</v>
      </c>
      <c r="S131" s="81" t="e">
        <f>S130/'FINAL EXAM'!$D$113*100</f>
        <v>#DIV/0!</v>
      </c>
      <c r="T131" s="81" t="e">
        <f>T130/'FINAL EXAM'!$D$113*100</f>
        <v>#DIV/0!</v>
      </c>
      <c r="U131" s="81" t="e">
        <f>U130/'FINAL EXAM'!$D$113*100</f>
        <v>#DIV/0!</v>
      </c>
    </row>
    <row r="132" spans="4:21" x14ac:dyDescent="0.25">
      <c r="D132" s="40"/>
      <c r="O132" s="82"/>
      <c r="P132" s="82"/>
      <c r="Q132" s="8"/>
      <c r="R132" s="8"/>
      <c r="S132" s="8"/>
      <c r="T132" s="8"/>
      <c r="U132" s="8"/>
    </row>
    <row r="133" spans="4:21" x14ac:dyDescent="0.25">
      <c r="D133" s="40"/>
      <c r="O133" s="82"/>
      <c r="P133" s="82"/>
      <c r="Q133" s="8"/>
      <c r="R133" s="8"/>
      <c r="S133" s="8"/>
      <c r="T133" s="8"/>
      <c r="U133" s="8"/>
    </row>
    <row r="134" spans="4:21" x14ac:dyDescent="0.25">
      <c r="D134" s="40"/>
      <c r="O134" s="82"/>
      <c r="P134" s="82"/>
      <c r="Q134" s="8"/>
      <c r="R134" s="8"/>
      <c r="S134" s="8"/>
      <c r="T134" s="8"/>
      <c r="U134" s="8"/>
    </row>
    <row r="135" spans="4:21" ht="18" x14ac:dyDescent="0.25">
      <c r="D135" s="40"/>
      <c r="O135" s="83" t="s">
        <v>194</v>
      </c>
      <c r="P135" s="83" t="s">
        <v>23</v>
      </c>
      <c r="Q135" s="83" t="s">
        <v>24</v>
      </c>
      <c r="R135" s="83" t="s">
        <v>25</v>
      </c>
      <c r="S135" s="83" t="s">
        <v>26</v>
      </c>
      <c r="T135" s="83"/>
      <c r="U135" s="83" t="s">
        <v>169</v>
      </c>
    </row>
    <row r="136" spans="4:21" ht="47.25" x14ac:dyDescent="0.25">
      <c r="D136" s="40"/>
      <c r="O136" s="84" t="s">
        <v>186</v>
      </c>
      <c r="P136" s="85" t="e">
        <f t="shared" ref="P136:U136" si="1">P131</f>
        <v>#DIV/0!</v>
      </c>
      <c r="Q136" s="85" t="e">
        <f t="shared" si="1"/>
        <v>#DIV/0!</v>
      </c>
      <c r="R136" s="85" t="e">
        <f t="shared" si="1"/>
        <v>#DIV/0!</v>
      </c>
      <c r="S136" s="85" t="e">
        <f t="shared" si="1"/>
        <v>#DIV/0!</v>
      </c>
      <c r="T136" s="85" t="e">
        <f t="shared" si="1"/>
        <v>#DIV/0!</v>
      </c>
      <c r="U136" s="85" t="e">
        <f t="shared" si="1"/>
        <v>#DIV/0!</v>
      </c>
    </row>
    <row r="137" spans="4:21" x14ac:dyDescent="0.25">
      <c r="D137" s="40"/>
    </row>
    <row r="138" spans="4:21" x14ac:dyDescent="0.25">
      <c r="D138" s="40"/>
    </row>
    <row r="139" spans="4:21" x14ac:dyDescent="0.25">
      <c r="D139" s="40"/>
    </row>
    <row r="140" spans="4:21" x14ac:dyDescent="0.25">
      <c r="D140" s="40"/>
    </row>
    <row r="141" spans="4:21" x14ac:dyDescent="0.25">
      <c r="D141" s="40"/>
    </row>
    <row r="142" spans="4:21" x14ac:dyDescent="0.25">
      <c r="D142" s="40"/>
    </row>
    <row r="143" spans="4:21" x14ac:dyDescent="0.25">
      <c r="D143" s="40"/>
    </row>
    <row r="144" spans="4:21" x14ac:dyDescent="0.25">
      <c r="D144" s="40"/>
    </row>
    <row r="145" spans="4:4" x14ac:dyDescent="0.25">
      <c r="D145" s="40"/>
    </row>
    <row r="146" spans="4:4" x14ac:dyDescent="0.25">
      <c r="D146" s="40"/>
    </row>
    <row r="147" spans="4:4" x14ac:dyDescent="0.25">
      <c r="D147" s="40"/>
    </row>
    <row r="148" spans="4:4" x14ac:dyDescent="0.25">
      <c r="D148" s="40"/>
    </row>
    <row r="149" spans="4:4" x14ac:dyDescent="0.25">
      <c r="D149" s="40"/>
    </row>
    <row r="150" spans="4:4" x14ac:dyDescent="0.25">
      <c r="D150" s="40"/>
    </row>
    <row r="151" spans="4:4" x14ac:dyDescent="0.25">
      <c r="D151" s="40"/>
    </row>
    <row r="152" spans="4:4" x14ac:dyDescent="0.25">
      <c r="D152" s="40"/>
    </row>
    <row r="153" spans="4:4" x14ac:dyDescent="0.25">
      <c r="D153" s="40"/>
    </row>
    <row r="154" spans="4:4" x14ac:dyDescent="0.25">
      <c r="D154" s="40"/>
    </row>
    <row r="155" spans="4:4" x14ac:dyDescent="0.25">
      <c r="D155" s="40"/>
    </row>
    <row r="156" spans="4:4" x14ac:dyDescent="0.25">
      <c r="D156" s="40"/>
    </row>
    <row r="157" spans="4:4" x14ac:dyDescent="0.25">
      <c r="D157" s="40"/>
    </row>
    <row r="158" spans="4:4" x14ac:dyDescent="0.25">
      <c r="D158" s="40"/>
    </row>
    <row r="159" spans="4:4" x14ac:dyDescent="0.25">
      <c r="D159" s="40"/>
    </row>
    <row r="160" spans="4:4" x14ac:dyDescent="0.25">
      <c r="D160" s="40"/>
    </row>
    <row r="161" spans="4:4" x14ac:dyDescent="0.25">
      <c r="D161" s="40"/>
    </row>
    <row r="162" spans="4:4" x14ac:dyDescent="0.25">
      <c r="D162" s="40"/>
    </row>
    <row r="163" spans="4:4" x14ac:dyDescent="0.25">
      <c r="D163" s="40"/>
    </row>
    <row r="164" spans="4:4" x14ac:dyDescent="0.25">
      <c r="D164" s="40"/>
    </row>
    <row r="165" spans="4:4" x14ac:dyDescent="0.25">
      <c r="D165" s="40"/>
    </row>
    <row r="166" spans="4:4" x14ac:dyDescent="0.25">
      <c r="D166" s="40"/>
    </row>
    <row r="167" spans="4:4" x14ac:dyDescent="0.25">
      <c r="D167" s="40"/>
    </row>
    <row r="168" spans="4:4" x14ac:dyDescent="0.25">
      <c r="D168" s="40"/>
    </row>
    <row r="169" spans="4:4" x14ac:dyDescent="0.25">
      <c r="D169" s="40"/>
    </row>
    <row r="170" spans="4:4" x14ac:dyDescent="0.25">
      <c r="D170" s="40"/>
    </row>
    <row r="171" spans="4:4" x14ac:dyDescent="0.25">
      <c r="D171" s="40"/>
    </row>
    <row r="172" spans="4:4" x14ac:dyDescent="0.25">
      <c r="D172" s="40"/>
    </row>
    <row r="173" spans="4:4" x14ac:dyDescent="0.25">
      <c r="D173" s="40"/>
    </row>
    <row r="174" spans="4:4" x14ac:dyDescent="0.25">
      <c r="D174" s="40"/>
    </row>
    <row r="175" spans="4:4" x14ac:dyDescent="0.25">
      <c r="D175" s="40"/>
    </row>
    <row r="176" spans="4:4" x14ac:dyDescent="0.25">
      <c r="D176" s="40"/>
    </row>
    <row r="177" spans="4:4" x14ac:dyDescent="0.25">
      <c r="D177" s="40"/>
    </row>
    <row r="178" spans="4:4" x14ac:dyDescent="0.25">
      <c r="D178" s="40"/>
    </row>
    <row r="179" spans="4:4" x14ac:dyDescent="0.25">
      <c r="D179" s="40"/>
    </row>
    <row r="180" spans="4:4" x14ac:dyDescent="0.25">
      <c r="D180" s="40"/>
    </row>
    <row r="181" spans="4:4" x14ac:dyDescent="0.25">
      <c r="D181" s="40"/>
    </row>
    <row r="182" spans="4:4" x14ac:dyDescent="0.25">
      <c r="D182" s="40"/>
    </row>
    <row r="183" spans="4:4" x14ac:dyDescent="0.25">
      <c r="D183" s="40"/>
    </row>
    <row r="184" spans="4:4" x14ac:dyDescent="0.25">
      <c r="D184" s="40"/>
    </row>
    <row r="185" spans="4:4" x14ac:dyDescent="0.25">
      <c r="D185" s="40"/>
    </row>
    <row r="186" spans="4:4" x14ac:dyDescent="0.25">
      <c r="D186" s="40"/>
    </row>
    <row r="187" spans="4:4" x14ac:dyDescent="0.25">
      <c r="D187" s="40"/>
    </row>
    <row r="188" spans="4:4" x14ac:dyDescent="0.25">
      <c r="D188" s="40"/>
    </row>
    <row r="189" spans="4:4" x14ac:dyDescent="0.25">
      <c r="D189" s="40"/>
    </row>
    <row r="190" spans="4:4" x14ac:dyDescent="0.25">
      <c r="D190" s="40"/>
    </row>
    <row r="191" spans="4:4" x14ac:dyDescent="0.25">
      <c r="D191" s="40"/>
    </row>
    <row r="192" spans="4:4" x14ac:dyDescent="0.25">
      <c r="D192" s="40"/>
    </row>
    <row r="193" spans="4:4" x14ac:dyDescent="0.25">
      <c r="D193" s="40"/>
    </row>
    <row r="194" spans="4:4" x14ac:dyDescent="0.25">
      <c r="D194" s="40"/>
    </row>
    <row r="195" spans="4:4" x14ac:dyDescent="0.25">
      <c r="D195" s="40"/>
    </row>
    <row r="196" spans="4:4" x14ac:dyDescent="0.25">
      <c r="D196" s="40"/>
    </row>
    <row r="197" spans="4:4" x14ac:dyDescent="0.25">
      <c r="D197" s="40"/>
    </row>
    <row r="198" spans="4:4" x14ac:dyDescent="0.25">
      <c r="D198" s="40"/>
    </row>
    <row r="199" spans="4:4" x14ac:dyDescent="0.25">
      <c r="D199" s="40"/>
    </row>
    <row r="200" spans="4:4" x14ac:dyDescent="0.25">
      <c r="D200" s="40"/>
    </row>
    <row r="201" spans="4:4" x14ac:dyDescent="0.25">
      <c r="D201" s="40"/>
    </row>
    <row r="202" spans="4:4" x14ac:dyDescent="0.25">
      <c r="D202" s="40"/>
    </row>
    <row r="203" spans="4:4" x14ac:dyDescent="0.25">
      <c r="D203" s="40"/>
    </row>
    <row r="204" spans="4:4" x14ac:dyDescent="0.25">
      <c r="D204" s="40"/>
    </row>
    <row r="205" spans="4:4" x14ac:dyDescent="0.25">
      <c r="D205" s="40"/>
    </row>
    <row r="206" spans="4:4" x14ac:dyDescent="0.25">
      <c r="D206" s="40"/>
    </row>
    <row r="207" spans="4:4" x14ac:dyDescent="0.25">
      <c r="D207" s="40"/>
    </row>
    <row r="208" spans="4:4" x14ac:dyDescent="0.25">
      <c r="D208" s="40"/>
    </row>
    <row r="209" spans="4:4" x14ac:dyDescent="0.25">
      <c r="D209" s="40"/>
    </row>
    <row r="210" spans="4:4" x14ac:dyDescent="0.25">
      <c r="D210" s="40"/>
    </row>
    <row r="211" spans="4:4" x14ac:dyDescent="0.25">
      <c r="D211" s="40"/>
    </row>
    <row r="212" spans="4:4" x14ac:dyDescent="0.25">
      <c r="D212" s="40"/>
    </row>
    <row r="213" spans="4:4" x14ac:dyDescent="0.25">
      <c r="D213" s="40"/>
    </row>
    <row r="214" spans="4:4" x14ac:dyDescent="0.25">
      <c r="D214" s="40"/>
    </row>
    <row r="215" spans="4:4" x14ac:dyDescent="0.25">
      <c r="D215" s="40"/>
    </row>
    <row r="216" spans="4:4" x14ac:dyDescent="0.25">
      <c r="D216" s="40"/>
    </row>
    <row r="217" spans="4:4" x14ac:dyDescent="0.25">
      <c r="D217" s="40"/>
    </row>
    <row r="218" spans="4:4" x14ac:dyDescent="0.25">
      <c r="D218" s="40"/>
    </row>
    <row r="219" spans="4:4" x14ac:dyDescent="0.25">
      <c r="D219" s="40"/>
    </row>
    <row r="220" spans="4:4" x14ac:dyDescent="0.25">
      <c r="D220" s="40"/>
    </row>
    <row r="221" spans="4:4" x14ac:dyDescent="0.25">
      <c r="D221" s="40"/>
    </row>
    <row r="222" spans="4:4" x14ac:dyDescent="0.25">
      <c r="D222" s="40"/>
    </row>
    <row r="223" spans="4:4" x14ac:dyDescent="0.25">
      <c r="D223" s="40"/>
    </row>
    <row r="224" spans="4:4" x14ac:dyDescent="0.25">
      <c r="D224" s="40"/>
    </row>
    <row r="225" spans="4:4" x14ac:dyDescent="0.25">
      <c r="D225" s="40"/>
    </row>
    <row r="226" spans="4:4" x14ac:dyDescent="0.25">
      <c r="D226" s="40"/>
    </row>
    <row r="227" spans="4:4" x14ac:dyDescent="0.25">
      <c r="D227" s="40"/>
    </row>
    <row r="228" spans="4:4" x14ac:dyDescent="0.25">
      <c r="D228" s="40"/>
    </row>
    <row r="229" spans="4:4" x14ac:dyDescent="0.25">
      <c r="D229" s="40"/>
    </row>
    <row r="230" spans="4:4" x14ac:dyDescent="0.25">
      <c r="D230" s="40"/>
    </row>
    <row r="231" spans="4:4" x14ac:dyDescent="0.25">
      <c r="D231" s="40"/>
    </row>
    <row r="232" spans="4:4" x14ac:dyDescent="0.25">
      <c r="D232" s="40"/>
    </row>
    <row r="233" spans="4:4" x14ac:dyDescent="0.25">
      <c r="D233" s="40"/>
    </row>
    <row r="234" spans="4:4" x14ac:dyDescent="0.25">
      <c r="D234" s="40"/>
    </row>
    <row r="235" spans="4:4" x14ac:dyDescent="0.25">
      <c r="D235" s="40"/>
    </row>
    <row r="236" spans="4:4" x14ac:dyDescent="0.25">
      <c r="D236" s="40"/>
    </row>
    <row r="237" spans="4:4" x14ac:dyDescent="0.25">
      <c r="D237" s="40"/>
    </row>
    <row r="238" spans="4:4" x14ac:dyDescent="0.25">
      <c r="D238" s="40"/>
    </row>
    <row r="239" spans="4:4" x14ac:dyDescent="0.25">
      <c r="D239" s="40"/>
    </row>
    <row r="240" spans="4:4" x14ac:dyDescent="0.25">
      <c r="D240" s="40"/>
    </row>
    <row r="241" spans="4:4" x14ac:dyDescent="0.25">
      <c r="D241" s="40"/>
    </row>
    <row r="242" spans="4:4" x14ac:dyDescent="0.25">
      <c r="D242" s="40"/>
    </row>
    <row r="243" spans="4:4" x14ac:dyDescent="0.25">
      <c r="D243" s="40"/>
    </row>
    <row r="244" spans="4:4" x14ac:dyDescent="0.25">
      <c r="D244" s="40"/>
    </row>
    <row r="245" spans="4:4" x14ac:dyDescent="0.25">
      <c r="D245" s="40"/>
    </row>
    <row r="246" spans="4:4" x14ac:dyDescent="0.25">
      <c r="D246" s="40"/>
    </row>
    <row r="247" spans="4:4" x14ac:dyDescent="0.25">
      <c r="D247" s="40"/>
    </row>
    <row r="248" spans="4:4" x14ac:dyDescent="0.25">
      <c r="D248" s="40"/>
    </row>
    <row r="249" spans="4:4" x14ac:dyDescent="0.25">
      <c r="D249" s="40"/>
    </row>
    <row r="250" spans="4:4" x14ac:dyDescent="0.25">
      <c r="D250" s="40"/>
    </row>
    <row r="251" spans="4:4" x14ac:dyDescent="0.25">
      <c r="D251" s="40"/>
    </row>
    <row r="252" spans="4:4" x14ac:dyDescent="0.25">
      <c r="D252" s="40"/>
    </row>
    <row r="253" spans="4:4" x14ac:dyDescent="0.25">
      <c r="D253" s="40"/>
    </row>
    <row r="254" spans="4:4" x14ac:dyDescent="0.25">
      <c r="D254" s="40"/>
    </row>
    <row r="255" spans="4:4" x14ac:dyDescent="0.25">
      <c r="D255" s="40"/>
    </row>
    <row r="256" spans="4:4" x14ac:dyDescent="0.25">
      <c r="D256" s="40"/>
    </row>
    <row r="257" spans="4:4" x14ac:dyDescent="0.25">
      <c r="D257" s="40"/>
    </row>
    <row r="258" spans="4:4" x14ac:dyDescent="0.25">
      <c r="D258" s="40"/>
    </row>
    <row r="259" spans="4:4" x14ac:dyDescent="0.25">
      <c r="D259" s="40"/>
    </row>
    <row r="260" spans="4:4" x14ac:dyDescent="0.25">
      <c r="D260" s="40"/>
    </row>
    <row r="261" spans="4:4" x14ac:dyDescent="0.25">
      <c r="D261" s="40"/>
    </row>
    <row r="262" spans="4:4" x14ac:dyDescent="0.25">
      <c r="D262" s="40"/>
    </row>
    <row r="263" spans="4:4" x14ac:dyDescent="0.25">
      <c r="D263" s="40"/>
    </row>
    <row r="264" spans="4:4" x14ac:dyDescent="0.25">
      <c r="D264" s="40"/>
    </row>
    <row r="265" spans="4:4" x14ac:dyDescent="0.25">
      <c r="D265" s="40"/>
    </row>
    <row r="266" spans="4:4" x14ac:dyDescent="0.25">
      <c r="D266" s="40"/>
    </row>
    <row r="267" spans="4:4" x14ac:dyDescent="0.25">
      <c r="D267" s="40"/>
    </row>
    <row r="268" spans="4:4" x14ac:dyDescent="0.25">
      <c r="D268" s="40"/>
    </row>
    <row r="269" spans="4:4" x14ac:dyDescent="0.25">
      <c r="D269" s="40"/>
    </row>
    <row r="270" spans="4:4" x14ac:dyDescent="0.25">
      <c r="D270" s="40"/>
    </row>
    <row r="271" spans="4:4" x14ac:dyDescent="0.25">
      <c r="D271" s="40"/>
    </row>
    <row r="272" spans="4:4" x14ac:dyDescent="0.25">
      <c r="D272" s="40"/>
    </row>
    <row r="273" spans="4:4" x14ac:dyDescent="0.25">
      <c r="D273" s="40"/>
    </row>
    <row r="274" spans="4:4" x14ac:dyDescent="0.25">
      <c r="D274" s="40"/>
    </row>
    <row r="275" spans="4:4" x14ac:dyDescent="0.25">
      <c r="D275" s="40"/>
    </row>
    <row r="276" spans="4:4" x14ac:dyDescent="0.25">
      <c r="D276" s="40"/>
    </row>
    <row r="277" spans="4:4" x14ac:dyDescent="0.25">
      <c r="D277" s="40"/>
    </row>
    <row r="278" spans="4:4" x14ac:dyDescent="0.25">
      <c r="D278" s="40"/>
    </row>
    <row r="279" spans="4:4" x14ac:dyDescent="0.25">
      <c r="D279" s="40"/>
    </row>
    <row r="280" spans="4:4" x14ac:dyDescent="0.25">
      <c r="D280" s="40"/>
    </row>
    <row r="281" spans="4:4" x14ac:dyDescent="0.25">
      <c r="D281" s="40"/>
    </row>
    <row r="282" spans="4:4" x14ac:dyDescent="0.25">
      <c r="D282" s="40"/>
    </row>
    <row r="283" spans="4:4" x14ac:dyDescent="0.25">
      <c r="D283" s="40"/>
    </row>
    <row r="284" spans="4:4" x14ac:dyDescent="0.25">
      <c r="D284" s="40"/>
    </row>
    <row r="285" spans="4:4" x14ac:dyDescent="0.25">
      <c r="D285" s="40"/>
    </row>
    <row r="286" spans="4:4" x14ac:dyDescent="0.25">
      <c r="D286" s="40"/>
    </row>
    <row r="287" spans="4:4" x14ac:dyDescent="0.25">
      <c r="D287" s="40"/>
    </row>
    <row r="288" spans="4:4" x14ac:dyDescent="0.25">
      <c r="D288" s="40"/>
    </row>
    <row r="289" spans="4:4" x14ac:dyDescent="0.25">
      <c r="D289" s="40"/>
    </row>
    <row r="290" spans="4:4" x14ac:dyDescent="0.25">
      <c r="D290" s="40"/>
    </row>
    <row r="291" spans="4:4" x14ac:dyDescent="0.25">
      <c r="D291" s="40"/>
    </row>
    <row r="292" spans="4:4" x14ac:dyDescent="0.25">
      <c r="D292" s="40"/>
    </row>
    <row r="293" spans="4:4" x14ac:dyDescent="0.25">
      <c r="D293" s="40"/>
    </row>
    <row r="294" spans="4:4" x14ac:dyDescent="0.25">
      <c r="D294" s="40"/>
    </row>
    <row r="295" spans="4:4" x14ac:dyDescent="0.25">
      <c r="D295" s="40"/>
    </row>
    <row r="296" spans="4:4" x14ac:dyDescent="0.25">
      <c r="D296" s="40"/>
    </row>
    <row r="297" spans="4:4" x14ac:dyDescent="0.25">
      <c r="D297" s="40"/>
    </row>
    <row r="298" spans="4:4" x14ac:dyDescent="0.25">
      <c r="D298" s="40"/>
    </row>
    <row r="299" spans="4:4" x14ac:dyDescent="0.25">
      <c r="D299" s="40"/>
    </row>
    <row r="300" spans="4:4" x14ac:dyDescent="0.25">
      <c r="D300" s="40"/>
    </row>
    <row r="301" spans="4:4" x14ac:dyDescent="0.25">
      <c r="D301" s="40"/>
    </row>
    <row r="302" spans="4:4" x14ac:dyDescent="0.25">
      <c r="D302" s="40"/>
    </row>
    <row r="303" spans="4:4" x14ac:dyDescent="0.25">
      <c r="D303" s="40"/>
    </row>
    <row r="304" spans="4:4" x14ac:dyDescent="0.25">
      <c r="D304" s="40"/>
    </row>
    <row r="305" spans="4:4" x14ac:dyDescent="0.25">
      <c r="D305" s="40"/>
    </row>
    <row r="306" spans="4:4" x14ac:dyDescent="0.25">
      <c r="D306" s="40"/>
    </row>
    <row r="307" spans="4:4" x14ac:dyDescent="0.25">
      <c r="D307" s="40"/>
    </row>
    <row r="308" spans="4:4" x14ac:dyDescent="0.25">
      <c r="D308" s="40"/>
    </row>
    <row r="309" spans="4:4" x14ac:dyDescent="0.25">
      <c r="D309" s="40"/>
    </row>
    <row r="310" spans="4:4" x14ac:dyDescent="0.25">
      <c r="D310" s="40"/>
    </row>
    <row r="311" spans="4:4" x14ac:dyDescent="0.25">
      <c r="D311" s="40"/>
    </row>
    <row r="312" spans="4:4" x14ac:dyDescent="0.25">
      <c r="D312" s="40"/>
    </row>
    <row r="313" spans="4:4" x14ac:dyDescent="0.25">
      <c r="D313" s="40"/>
    </row>
    <row r="314" spans="4:4" x14ac:dyDescent="0.25">
      <c r="D314" s="40"/>
    </row>
    <row r="315" spans="4:4" x14ac:dyDescent="0.25">
      <c r="D315" s="40"/>
    </row>
    <row r="316" spans="4:4" x14ac:dyDescent="0.25">
      <c r="D316" s="40"/>
    </row>
    <row r="317" spans="4:4" x14ac:dyDescent="0.25">
      <c r="D317" s="40"/>
    </row>
    <row r="318" spans="4:4" x14ac:dyDescent="0.25">
      <c r="D318" s="40"/>
    </row>
    <row r="319" spans="4:4" x14ac:dyDescent="0.25">
      <c r="D319" s="40"/>
    </row>
    <row r="320" spans="4:4" x14ac:dyDescent="0.25">
      <c r="D320" s="40"/>
    </row>
    <row r="321" spans="4:4" x14ac:dyDescent="0.25">
      <c r="D321" s="40"/>
    </row>
    <row r="322" spans="4:4" x14ac:dyDescent="0.25">
      <c r="D322" s="40"/>
    </row>
    <row r="323" spans="4:4" x14ac:dyDescent="0.25">
      <c r="D323" s="40"/>
    </row>
    <row r="324" spans="4:4" x14ac:dyDescent="0.25">
      <c r="D324" s="40"/>
    </row>
    <row r="325" spans="4:4" x14ac:dyDescent="0.25">
      <c r="D325" s="40"/>
    </row>
    <row r="326" spans="4:4" x14ac:dyDescent="0.25">
      <c r="D326" s="40"/>
    </row>
    <row r="327" spans="4:4" x14ac:dyDescent="0.25">
      <c r="D327" s="40"/>
    </row>
    <row r="328" spans="4:4" x14ac:dyDescent="0.25">
      <c r="D328" s="40"/>
    </row>
    <row r="329" spans="4:4" x14ac:dyDescent="0.25">
      <c r="D329" s="40"/>
    </row>
    <row r="330" spans="4:4" x14ac:dyDescent="0.25">
      <c r="D330" s="40"/>
    </row>
    <row r="331" spans="4:4" x14ac:dyDescent="0.25">
      <c r="D331" s="40"/>
    </row>
    <row r="332" spans="4:4" x14ac:dyDescent="0.25">
      <c r="D332" s="40"/>
    </row>
    <row r="333" spans="4:4" x14ac:dyDescent="0.25">
      <c r="D333" s="40"/>
    </row>
    <row r="334" spans="4:4" x14ac:dyDescent="0.25">
      <c r="D334" s="40"/>
    </row>
    <row r="335" spans="4:4" x14ac:dyDescent="0.25">
      <c r="D335" s="40"/>
    </row>
    <row r="336" spans="4:4" x14ac:dyDescent="0.25">
      <c r="D336" s="40"/>
    </row>
    <row r="337" spans="4:4" x14ac:dyDescent="0.25">
      <c r="D337" s="40"/>
    </row>
    <row r="338" spans="4:4" x14ac:dyDescent="0.25">
      <c r="D338" s="40"/>
    </row>
    <row r="339" spans="4:4" x14ac:dyDescent="0.25">
      <c r="D339" s="40"/>
    </row>
    <row r="340" spans="4:4" x14ac:dyDescent="0.25">
      <c r="D340" s="40"/>
    </row>
    <row r="341" spans="4:4" x14ac:dyDescent="0.25">
      <c r="D341" s="40"/>
    </row>
    <row r="342" spans="4:4" x14ac:dyDescent="0.25">
      <c r="D342" s="40"/>
    </row>
    <row r="343" spans="4:4" x14ac:dyDescent="0.25">
      <c r="D343" s="40"/>
    </row>
    <row r="344" spans="4:4" x14ac:dyDescent="0.25">
      <c r="D344" s="40"/>
    </row>
    <row r="345" spans="4:4" x14ac:dyDescent="0.25">
      <c r="D345" s="40"/>
    </row>
    <row r="346" spans="4:4" x14ac:dyDescent="0.25">
      <c r="D346" s="40"/>
    </row>
    <row r="347" spans="4:4" x14ac:dyDescent="0.25">
      <c r="D347" s="40"/>
    </row>
    <row r="348" spans="4:4" x14ac:dyDescent="0.25">
      <c r="D348" s="40"/>
    </row>
    <row r="349" spans="4:4" x14ac:dyDescent="0.25">
      <c r="D349" s="40"/>
    </row>
    <row r="350" spans="4:4" x14ac:dyDescent="0.25">
      <c r="D350" s="40"/>
    </row>
    <row r="351" spans="4:4" x14ac:dyDescent="0.25">
      <c r="D351" s="40"/>
    </row>
    <row r="352" spans="4:4" x14ac:dyDescent="0.25">
      <c r="D352" s="40"/>
    </row>
    <row r="353" spans="4:4" x14ac:dyDescent="0.25">
      <c r="D353" s="40"/>
    </row>
    <row r="354" spans="4:4" x14ac:dyDescent="0.25">
      <c r="D354" s="40"/>
    </row>
    <row r="355" spans="4:4" x14ac:dyDescent="0.25">
      <c r="D355" s="40"/>
    </row>
    <row r="356" spans="4:4" x14ac:dyDescent="0.25">
      <c r="D356" s="40"/>
    </row>
    <row r="357" spans="4:4" x14ac:dyDescent="0.25">
      <c r="D357" s="40"/>
    </row>
    <row r="358" spans="4:4" x14ac:dyDescent="0.25">
      <c r="D358" s="40"/>
    </row>
    <row r="359" spans="4:4" x14ac:dyDescent="0.25">
      <c r="D359" s="40"/>
    </row>
    <row r="360" spans="4:4" x14ac:dyDescent="0.25">
      <c r="D360" s="40"/>
    </row>
    <row r="361" spans="4:4" x14ac:dyDescent="0.25">
      <c r="D361" s="40"/>
    </row>
    <row r="362" spans="4:4" x14ac:dyDescent="0.25">
      <c r="D362" s="40"/>
    </row>
    <row r="363" spans="4:4" x14ac:dyDescent="0.25">
      <c r="D363" s="40"/>
    </row>
    <row r="364" spans="4:4" x14ac:dyDescent="0.25">
      <c r="D364" s="40"/>
    </row>
    <row r="365" spans="4:4" x14ac:dyDescent="0.25">
      <c r="D365" s="40"/>
    </row>
    <row r="366" spans="4:4" x14ac:dyDescent="0.25">
      <c r="D366" s="40"/>
    </row>
    <row r="367" spans="4:4" x14ac:dyDescent="0.25">
      <c r="D367" s="40"/>
    </row>
    <row r="368" spans="4:4" x14ac:dyDescent="0.25">
      <c r="D368" s="40"/>
    </row>
    <row r="369" spans="4:4" x14ac:dyDescent="0.25">
      <c r="D369" s="40"/>
    </row>
    <row r="370" spans="4:4" x14ac:dyDescent="0.25">
      <c r="D370" s="40"/>
    </row>
    <row r="371" spans="4:4" x14ac:dyDescent="0.25">
      <c r="D371" s="40"/>
    </row>
    <row r="372" spans="4:4" x14ac:dyDescent="0.25">
      <c r="D372" s="40"/>
    </row>
    <row r="373" spans="4:4" x14ac:dyDescent="0.25">
      <c r="D373" s="40"/>
    </row>
    <row r="374" spans="4:4" x14ac:dyDescent="0.25">
      <c r="D374" s="40"/>
    </row>
    <row r="375" spans="4:4" x14ac:dyDescent="0.25">
      <c r="D375" s="40"/>
    </row>
    <row r="376" spans="4:4" x14ac:dyDescent="0.25">
      <c r="D376" s="40"/>
    </row>
    <row r="377" spans="4:4" x14ac:dyDescent="0.25">
      <c r="D377" s="40"/>
    </row>
    <row r="378" spans="4:4" x14ac:dyDescent="0.25">
      <c r="D378" s="40"/>
    </row>
    <row r="379" spans="4:4" x14ac:dyDescent="0.25">
      <c r="D379" s="40"/>
    </row>
    <row r="380" spans="4:4" x14ac:dyDescent="0.25">
      <c r="D380" s="40"/>
    </row>
    <row r="381" spans="4:4" x14ac:dyDescent="0.25">
      <c r="D381" s="40"/>
    </row>
    <row r="382" spans="4:4" x14ac:dyDescent="0.25">
      <c r="D382" s="40"/>
    </row>
    <row r="383" spans="4:4" x14ac:dyDescent="0.25">
      <c r="D383" s="40"/>
    </row>
    <row r="384" spans="4:4" x14ac:dyDescent="0.25">
      <c r="D384" s="40"/>
    </row>
    <row r="385" spans="4:4" x14ac:dyDescent="0.25">
      <c r="D385" s="40"/>
    </row>
    <row r="386" spans="4:4" x14ac:dyDescent="0.25">
      <c r="D386" s="40"/>
    </row>
    <row r="387" spans="4:4" x14ac:dyDescent="0.25">
      <c r="D387" s="40"/>
    </row>
    <row r="388" spans="4:4" x14ac:dyDescent="0.25">
      <c r="D388" s="40"/>
    </row>
    <row r="389" spans="4:4" x14ac:dyDescent="0.25">
      <c r="D389" s="40"/>
    </row>
    <row r="390" spans="4:4" x14ac:dyDescent="0.25">
      <c r="D390" s="40"/>
    </row>
    <row r="391" spans="4:4" x14ac:dyDescent="0.25">
      <c r="D391" s="40"/>
    </row>
    <row r="392" spans="4:4" x14ac:dyDescent="0.25">
      <c r="D392" s="40"/>
    </row>
    <row r="393" spans="4:4" x14ac:dyDescent="0.25">
      <c r="D393" s="40"/>
    </row>
    <row r="394" spans="4:4" x14ac:dyDescent="0.25">
      <c r="D394" s="40"/>
    </row>
    <row r="395" spans="4:4" x14ac:dyDescent="0.25">
      <c r="D395" s="40"/>
    </row>
    <row r="396" spans="4:4" x14ac:dyDescent="0.25">
      <c r="D396" s="40"/>
    </row>
    <row r="397" spans="4:4" x14ac:dyDescent="0.25">
      <c r="D397" s="40"/>
    </row>
    <row r="398" spans="4:4" x14ac:dyDescent="0.25">
      <c r="D398" s="40"/>
    </row>
    <row r="399" spans="4:4" x14ac:dyDescent="0.25">
      <c r="D399" s="40"/>
    </row>
    <row r="400" spans="4:4" x14ac:dyDescent="0.25">
      <c r="D400" s="40"/>
    </row>
    <row r="401" spans="4:4" x14ac:dyDescent="0.25">
      <c r="D401" s="40"/>
    </row>
    <row r="402" spans="4:4" x14ac:dyDescent="0.25">
      <c r="D402" s="40"/>
    </row>
    <row r="403" spans="4:4" x14ac:dyDescent="0.25">
      <c r="D403" s="40"/>
    </row>
    <row r="404" spans="4:4" x14ac:dyDescent="0.25">
      <c r="D404" s="40"/>
    </row>
    <row r="405" spans="4:4" x14ac:dyDescent="0.25">
      <c r="D405" s="40"/>
    </row>
    <row r="406" spans="4:4" x14ac:dyDescent="0.25">
      <c r="D406" s="40"/>
    </row>
    <row r="407" spans="4:4" x14ac:dyDescent="0.25">
      <c r="D407" s="40"/>
    </row>
    <row r="408" spans="4:4" x14ac:dyDescent="0.25">
      <c r="D408" s="40"/>
    </row>
    <row r="409" spans="4:4" x14ac:dyDescent="0.25">
      <c r="D409" s="40"/>
    </row>
    <row r="410" spans="4:4" x14ac:dyDescent="0.25">
      <c r="D410" s="40"/>
    </row>
    <row r="411" spans="4:4" x14ac:dyDescent="0.25">
      <c r="D411" s="40"/>
    </row>
    <row r="412" spans="4:4" x14ac:dyDescent="0.25">
      <c r="D412" s="40"/>
    </row>
    <row r="413" spans="4:4" x14ac:dyDescent="0.25">
      <c r="D413" s="40"/>
    </row>
    <row r="414" spans="4:4" x14ac:dyDescent="0.25">
      <c r="D414" s="40"/>
    </row>
    <row r="415" spans="4:4" x14ac:dyDescent="0.25">
      <c r="D415" s="40"/>
    </row>
    <row r="416" spans="4:4" x14ac:dyDescent="0.25">
      <c r="D416" s="40"/>
    </row>
    <row r="417" spans="4:4" x14ac:dyDescent="0.25">
      <c r="D417" s="40"/>
    </row>
    <row r="418" spans="4:4" x14ac:dyDescent="0.25">
      <c r="D418" s="40"/>
    </row>
    <row r="419" spans="4:4" x14ac:dyDescent="0.25">
      <c r="D419" s="40"/>
    </row>
    <row r="420" spans="4:4" x14ac:dyDescent="0.25">
      <c r="D420" s="40"/>
    </row>
    <row r="421" spans="4:4" x14ac:dyDescent="0.25">
      <c r="D421" s="40"/>
    </row>
    <row r="422" spans="4:4" x14ac:dyDescent="0.25">
      <c r="D422" s="40"/>
    </row>
    <row r="423" spans="4:4" x14ac:dyDescent="0.25">
      <c r="D423" s="40"/>
    </row>
    <row r="424" spans="4:4" x14ac:dyDescent="0.25">
      <c r="D424" s="40"/>
    </row>
    <row r="425" spans="4:4" x14ac:dyDescent="0.25">
      <c r="D425" s="40"/>
    </row>
    <row r="426" spans="4:4" x14ac:dyDescent="0.25">
      <c r="D426" s="40"/>
    </row>
    <row r="427" spans="4:4" x14ac:dyDescent="0.25">
      <c r="D427" s="40"/>
    </row>
    <row r="428" spans="4:4" x14ac:dyDescent="0.25">
      <c r="D428" s="40"/>
    </row>
    <row r="429" spans="4:4" x14ac:dyDescent="0.25">
      <c r="D429" s="40"/>
    </row>
    <row r="430" spans="4:4" x14ac:dyDescent="0.25">
      <c r="D430" s="40"/>
    </row>
    <row r="431" spans="4:4" x14ac:dyDescent="0.25">
      <c r="D431" s="40"/>
    </row>
    <row r="432" spans="4:4" x14ac:dyDescent="0.25">
      <c r="D432" s="40"/>
    </row>
    <row r="433" spans="4:4" x14ac:dyDescent="0.25">
      <c r="D433" s="40"/>
    </row>
    <row r="434" spans="4:4" x14ac:dyDescent="0.25">
      <c r="D434" s="40"/>
    </row>
    <row r="435" spans="4:4" x14ac:dyDescent="0.25">
      <c r="D435" s="40"/>
    </row>
    <row r="436" spans="4:4" x14ac:dyDescent="0.25">
      <c r="D436" s="40"/>
    </row>
    <row r="437" spans="4:4" x14ac:dyDescent="0.25">
      <c r="D437" s="40"/>
    </row>
    <row r="438" spans="4:4" x14ac:dyDescent="0.25">
      <c r="D438" s="40"/>
    </row>
    <row r="439" spans="4:4" x14ac:dyDescent="0.25">
      <c r="D439" s="40"/>
    </row>
    <row r="440" spans="4:4" x14ac:dyDescent="0.25">
      <c r="D440" s="40"/>
    </row>
    <row r="441" spans="4:4" x14ac:dyDescent="0.25">
      <c r="D441" s="40"/>
    </row>
    <row r="442" spans="4:4" x14ac:dyDescent="0.25">
      <c r="D442" s="40"/>
    </row>
    <row r="443" spans="4:4" x14ac:dyDescent="0.25">
      <c r="D443" s="40"/>
    </row>
    <row r="444" spans="4:4" x14ac:dyDescent="0.25">
      <c r="D444" s="40"/>
    </row>
    <row r="445" spans="4:4" x14ac:dyDescent="0.25">
      <c r="D445" s="40"/>
    </row>
    <row r="446" spans="4:4" x14ac:dyDescent="0.25">
      <c r="D446" s="40"/>
    </row>
    <row r="447" spans="4:4" x14ac:dyDescent="0.25">
      <c r="D447" s="40"/>
    </row>
    <row r="448" spans="4:4" x14ac:dyDescent="0.25">
      <c r="D448" s="40"/>
    </row>
    <row r="449" spans="4:4" x14ac:dyDescent="0.25">
      <c r="D449" s="40"/>
    </row>
    <row r="450" spans="4:4" x14ac:dyDescent="0.25">
      <c r="D450" s="40"/>
    </row>
    <row r="451" spans="4:4" x14ac:dyDescent="0.25">
      <c r="D451" s="40"/>
    </row>
    <row r="452" spans="4:4" x14ac:dyDescent="0.25">
      <c r="D452" s="40"/>
    </row>
    <row r="453" spans="4:4" x14ac:dyDescent="0.25">
      <c r="D453" s="40"/>
    </row>
    <row r="454" spans="4:4" x14ac:dyDescent="0.25">
      <c r="D454" s="40"/>
    </row>
    <row r="455" spans="4:4" x14ac:dyDescent="0.25">
      <c r="D455" s="40"/>
    </row>
    <row r="456" spans="4:4" x14ac:dyDescent="0.25">
      <c r="D456" s="40"/>
    </row>
    <row r="457" spans="4:4" x14ac:dyDescent="0.25">
      <c r="D457" s="40"/>
    </row>
    <row r="458" spans="4:4" x14ac:dyDescent="0.25">
      <c r="D458" s="40"/>
    </row>
    <row r="459" spans="4:4" x14ac:dyDescent="0.25">
      <c r="D459" s="40"/>
    </row>
    <row r="460" spans="4:4" x14ac:dyDescent="0.25">
      <c r="D460" s="40"/>
    </row>
    <row r="461" spans="4:4" x14ac:dyDescent="0.25">
      <c r="D461" s="40"/>
    </row>
    <row r="462" spans="4:4" x14ac:dyDescent="0.25">
      <c r="D462" s="40"/>
    </row>
    <row r="463" spans="4:4" x14ac:dyDescent="0.25">
      <c r="D463" s="40"/>
    </row>
    <row r="464" spans="4:4" x14ac:dyDescent="0.25">
      <c r="D464" s="40"/>
    </row>
    <row r="465" spans="4:4" x14ac:dyDescent="0.25">
      <c r="D465" s="40"/>
    </row>
    <row r="466" spans="4:4" x14ac:dyDescent="0.25">
      <c r="D466" s="40"/>
    </row>
    <row r="467" spans="4:4" x14ac:dyDescent="0.25">
      <c r="D467" s="40"/>
    </row>
    <row r="468" spans="4:4" x14ac:dyDescent="0.25">
      <c r="D468" s="40"/>
    </row>
    <row r="469" spans="4:4" x14ac:dyDescent="0.25">
      <c r="D469" s="40"/>
    </row>
    <row r="470" spans="4:4" x14ac:dyDescent="0.25">
      <c r="D470" s="40"/>
    </row>
    <row r="471" spans="4:4" x14ac:dyDescent="0.25">
      <c r="D471" s="40"/>
    </row>
    <row r="472" spans="4:4" x14ac:dyDescent="0.25">
      <c r="D472" s="40"/>
    </row>
    <row r="473" spans="4:4" x14ac:dyDescent="0.25">
      <c r="D473" s="40"/>
    </row>
    <row r="474" spans="4:4" x14ac:dyDescent="0.25">
      <c r="D474" s="40"/>
    </row>
    <row r="475" spans="4:4" x14ac:dyDescent="0.25">
      <c r="D475" s="40"/>
    </row>
    <row r="476" spans="4:4" x14ac:dyDescent="0.25">
      <c r="D476" s="40"/>
    </row>
    <row r="477" spans="4:4" x14ac:dyDescent="0.25">
      <c r="D477" s="40"/>
    </row>
    <row r="478" spans="4:4" x14ac:dyDescent="0.25">
      <c r="D478" s="40"/>
    </row>
    <row r="479" spans="4:4" x14ac:dyDescent="0.25">
      <c r="D479" s="40"/>
    </row>
    <row r="480" spans="4:4" x14ac:dyDescent="0.25">
      <c r="D480" s="40"/>
    </row>
    <row r="481" spans="4:4" x14ac:dyDescent="0.25">
      <c r="D481" s="40"/>
    </row>
    <row r="482" spans="4:4" x14ac:dyDescent="0.25">
      <c r="D482" s="40"/>
    </row>
    <row r="483" spans="4:4" x14ac:dyDescent="0.25">
      <c r="D483" s="40"/>
    </row>
    <row r="484" spans="4:4" x14ac:dyDescent="0.25">
      <c r="D484" s="40"/>
    </row>
    <row r="485" spans="4:4" x14ac:dyDescent="0.25">
      <c r="D485" s="40"/>
    </row>
    <row r="486" spans="4:4" x14ac:dyDescent="0.25">
      <c r="D486" s="40"/>
    </row>
    <row r="487" spans="4:4" x14ac:dyDescent="0.25">
      <c r="D487" s="40"/>
    </row>
    <row r="488" spans="4:4" x14ac:dyDescent="0.25">
      <c r="D488" s="40"/>
    </row>
    <row r="489" spans="4:4" x14ac:dyDescent="0.25">
      <c r="D489" s="40"/>
    </row>
    <row r="490" spans="4:4" x14ac:dyDescent="0.25">
      <c r="D490" s="40"/>
    </row>
    <row r="491" spans="4:4" x14ac:dyDescent="0.25">
      <c r="D491" s="40"/>
    </row>
    <row r="492" spans="4:4" x14ac:dyDescent="0.25">
      <c r="D492" s="40"/>
    </row>
    <row r="493" spans="4:4" x14ac:dyDescent="0.25">
      <c r="D493" s="40"/>
    </row>
    <row r="494" spans="4:4" x14ac:dyDescent="0.25">
      <c r="D494" s="40"/>
    </row>
    <row r="495" spans="4:4" x14ac:dyDescent="0.25">
      <c r="D495" s="40"/>
    </row>
    <row r="496" spans="4:4" x14ac:dyDescent="0.25">
      <c r="D496" s="40"/>
    </row>
    <row r="497" spans="4:4" x14ac:dyDescent="0.25">
      <c r="D497" s="40"/>
    </row>
    <row r="498" spans="4:4" x14ac:dyDescent="0.25">
      <c r="D498" s="40"/>
    </row>
    <row r="499" spans="4:4" x14ac:dyDescent="0.25">
      <c r="D499" s="40"/>
    </row>
    <row r="500" spans="4:4" x14ac:dyDescent="0.25">
      <c r="D500" s="40"/>
    </row>
    <row r="501" spans="4:4" x14ac:dyDescent="0.25">
      <c r="D501" s="40"/>
    </row>
    <row r="502" spans="4:4" x14ac:dyDescent="0.25">
      <c r="D502" s="40"/>
    </row>
    <row r="503" spans="4:4" x14ac:dyDescent="0.25">
      <c r="D503" s="40"/>
    </row>
    <row r="504" spans="4:4" x14ac:dyDescent="0.25">
      <c r="D504" s="40"/>
    </row>
    <row r="505" spans="4:4" x14ac:dyDescent="0.25">
      <c r="D505" s="40"/>
    </row>
    <row r="506" spans="4:4" x14ac:dyDescent="0.25">
      <c r="D506" s="40"/>
    </row>
    <row r="507" spans="4:4" x14ac:dyDescent="0.25">
      <c r="D507" s="40"/>
    </row>
    <row r="508" spans="4:4" x14ac:dyDescent="0.25">
      <c r="D508" s="40"/>
    </row>
    <row r="509" spans="4:4" x14ac:dyDescent="0.25">
      <c r="D509" s="40"/>
    </row>
    <row r="510" spans="4:4" x14ac:dyDescent="0.25">
      <c r="D510" s="40"/>
    </row>
    <row r="511" spans="4:4" x14ac:dyDescent="0.25">
      <c r="D511" s="40"/>
    </row>
    <row r="512" spans="4:4" x14ac:dyDescent="0.25">
      <c r="D512" s="40"/>
    </row>
    <row r="513" spans="4:4" x14ac:dyDescent="0.25">
      <c r="D513" s="40"/>
    </row>
    <row r="514" spans="4:4" x14ac:dyDescent="0.25">
      <c r="D514" s="40"/>
    </row>
    <row r="515" spans="4:4" x14ac:dyDescent="0.25">
      <c r="D515" s="40"/>
    </row>
    <row r="516" spans="4:4" x14ac:dyDescent="0.25">
      <c r="D516" s="40"/>
    </row>
    <row r="517" spans="4:4" x14ac:dyDescent="0.25">
      <c r="D517" s="40"/>
    </row>
    <row r="518" spans="4:4" x14ac:dyDescent="0.25">
      <c r="D518" s="40"/>
    </row>
    <row r="519" spans="4:4" x14ac:dyDescent="0.25">
      <c r="D519" s="40"/>
    </row>
    <row r="520" spans="4:4" x14ac:dyDescent="0.25">
      <c r="D520" s="40"/>
    </row>
    <row r="521" spans="4:4" x14ac:dyDescent="0.25">
      <c r="D521" s="40"/>
    </row>
    <row r="522" spans="4:4" x14ac:dyDescent="0.25">
      <c r="D522" s="40"/>
    </row>
    <row r="523" spans="4:4" x14ac:dyDescent="0.25">
      <c r="D523" s="40"/>
    </row>
    <row r="524" spans="4:4" x14ac:dyDescent="0.25">
      <c r="D524" s="40"/>
    </row>
    <row r="525" spans="4:4" x14ac:dyDescent="0.25">
      <c r="D525" s="40"/>
    </row>
    <row r="526" spans="4:4" x14ac:dyDescent="0.25">
      <c r="D526" s="40"/>
    </row>
    <row r="527" spans="4:4" x14ac:dyDescent="0.25">
      <c r="D527" s="40"/>
    </row>
    <row r="528" spans="4:4" x14ac:dyDescent="0.25">
      <c r="D528" s="40"/>
    </row>
    <row r="529" spans="4:4" x14ac:dyDescent="0.25">
      <c r="D529" s="40"/>
    </row>
    <row r="530" spans="4:4" x14ac:dyDescent="0.25">
      <c r="D530" s="40"/>
    </row>
    <row r="531" spans="4:4" x14ac:dyDescent="0.25">
      <c r="D531" s="40"/>
    </row>
    <row r="532" spans="4:4" x14ac:dyDescent="0.25">
      <c r="D532" s="40"/>
    </row>
    <row r="533" spans="4:4" x14ac:dyDescent="0.25">
      <c r="D533" s="40"/>
    </row>
    <row r="534" spans="4:4" x14ac:dyDescent="0.25">
      <c r="D534" s="40"/>
    </row>
    <row r="535" spans="4:4" x14ac:dyDescent="0.25">
      <c r="D535" s="40"/>
    </row>
    <row r="536" spans="4:4" x14ac:dyDescent="0.25">
      <c r="D536" s="40"/>
    </row>
    <row r="537" spans="4:4" x14ac:dyDescent="0.25">
      <c r="D537" s="40"/>
    </row>
    <row r="538" spans="4:4" x14ac:dyDescent="0.25">
      <c r="D538" s="40"/>
    </row>
    <row r="539" spans="4:4" x14ac:dyDescent="0.25">
      <c r="D539" s="40"/>
    </row>
    <row r="540" spans="4:4" x14ac:dyDescent="0.25">
      <c r="D540" s="40"/>
    </row>
    <row r="541" spans="4:4" x14ac:dyDescent="0.25">
      <c r="D541" s="40"/>
    </row>
    <row r="542" spans="4:4" x14ac:dyDescent="0.25">
      <c r="D542" s="40"/>
    </row>
    <row r="543" spans="4:4" x14ac:dyDescent="0.25">
      <c r="D543" s="40"/>
    </row>
    <row r="544" spans="4:4" x14ac:dyDescent="0.25">
      <c r="D544" s="40"/>
    </row>
    <row r="545" spans="4:4" x14ac:dyDescent="0.25">
      <c r="D545" s="40"/>
    </row>
    <row r="546" spans="4:4" x14ac:dyDescent="0.25">
      <c r="D546" s="40"/>
    </row>
    <row r="547" spans="4:4" x14ac:dyDescent="0.25">
      <c r="D547" s="40"/>
    </row>
    <row r="548" spans="4:4" x14ac:dyDescent="0.25">
      <c r="D548" s="40"/>
    </row>
    <row r="549" spans="4:4" x14ac:dyDescent="0.25">
      <c r="D549" s="40"/>
    </row>
    <row r="550" spans="4:4" x14ac:dyDescent="0.25">
      <c r="D550" s="40"/>
    </row>
    <row r="551" spans="4:4" x14ac:dyDescent="0.25">
      <c r="D551" s="40"/>
    </row>
    <row r="552" spans="4:4" x14ac:dyDescent="0.25">
      <c r="D552" s="40"/>
    </row>
    <row r="553" spans="4:4" x14ac:dyDescent="0.25">
      <c r="D553" s="40"/>
    </row>
    <row r="554" spans="4:4" x14ac:dyDescent="0.25">
      <c r="D554" s="40"/>
    </row>
    <row r="555" spans="4:4" x14ac:dyDescent="0.25">
      <c r="D555" s="40"/>
    </row>
    <row r="556" spans="4:4" x14ac:dyDescent="0.25">
      <c r="D556" s="40"/>
    </row>
    <row r="557" spans="4:4" x14ac:dyDescent="0.25">
      <c r="D557" s="40"/>
    </row>
    <row r="558" spans="4:4" x14ac:dyDescent="0.25">
      <c r="D558" s="40"/>
    </row>
    <row r="559" spans="4:4" x14ac:dyDescent="0.25">
      <c r="D559" s="40"/>
    </row>
    <row r="560" spans="4:4" x14ac:dyDescent="0.25">
      <c r="D560" s="40"/>
    </row>
    <row r="561" spans="4:4" x14ac:dyDescent="0.25">
      <c r="D561" s="40"/>
    </row>
    <row r="562" spans="4:4" x14ac:dyDescent="0.25">
      <c r="D562" s="40"/>
    </row>
    <row r="563" spans="4:4" x14ac:dyDescent="0.25">
      <c r="D563" s="40"/>
    </row>
    <row r="564" spans="4:4" x14ac:dyDescent="0.25">
      <c r="D564" s="40"/>
    </row>
    <row r="565" spans="4:4" x14ac:dyDescent="0.25">
      <c r="D565" s="40"/>
    </row>
    <row r="566" spans="4:4" x14ac:dyDescent="0.25">
      <c r="D566" s="40"/>
    </row>
    <row r="567" spans="4:4" x14ac:dyDescent="0.25">
      <c r="D567" s="40"/>
    </row>
    <row r="568" spans="4:4" x14ac:dyDescent="0.25">
      <c r="D568" s="40"/>
    </row>
    <row r="569" spans="4:4" x14ac:dyDescent="0.25">
      <c r="D569" s="40"/>
    </row>
    <row r="570" spans="4:4" x14ac:dyDescent="0.25">
      <c r="D570" s="40"/>
    </row>
    <row r="571" spans="4:4" x14ac:dyDescent="0.25">
      <c r="D571" s="40"/>
    </row>
    <row r="572" spans="4:4" x14ac:dyDescent="0.25">
      <c r="D572" s="40"/>
    </row>
    <row r="573" spans="4:4" x14ac:dyDescent="0.25">
      <c r="D573" s="40"/>
    </row>
    <row r="574" spans="4:4" x14ac:dyDescent="0.25">
      <c r="D574" s="40"/>
    </row>
    <row r="575" spans="4:4" x14ac:dyDescent="0.25">
      <c r="D575" s="40"/>
    </row>
    <row r="576" spans="4:4" x14ac:dyDescent="0.25">
      <c r="D576" s="40"/>
    </row>
    <row r="577" spans="4:4" x14ac:dyDescent="0.25">
      <c r="D577" s="40"/>
    </row>
    <row r="578" spans="4:4" x14ac:dyDescent="0.25">
      <c r="D578" s="40"/>
    </row>
    <row r="579" spans="4:4" x14ac:dyDescent="0.25">
      <c r="D579" s="40"/>
    </row>
    <row r="580" spans="4:4" x14ac:dyDescent="0.25">
      <c r="D580" s="40"/>
    </row>
    <row r="581" spans="4:4" x14ac:dyDescent="0.25">
      <c r="D581" s="40"/>
    </row>
    <row r="582" spans="4:4" x14ac:dyDescent="0.25">
      <c r="D582" s="40"/>
    </row>
    <row r="583" spans="4:4" x14ac:dyDescent="0.25">
      <c r="D583" s="40"/>
    </row>
    <row r="584" spans="4:4" x14ac:dyDescent="0.25">
      <c r="D584" s="40"/>
    </row>
    <row r="585" spans="4:4" x14ac:dyDescent="0.25">
      <c r="D585" s="40"/>
    </row>
    <row r="586" spans="4:4" x14ac:dyDescent="0.25">
      <c r="D586" s="40"/>
    </row>
    <row r="587" spans="4:4" x14ac:dyDescent="0.25">
      <c r="D587" s="40"/>
    </row>
    <row r="588" spans="4:4" x14ac:dyDescent="0.25">
      <c r="D588" s="40"/>
    </row>
    <row r="589" spans="4:4" x14ac:dyDescent="0.25">
      <c r="D589" s="40"/>
    </row>
    <row r="590" spans="4:4" x14ac:dyDescent="0.25">
      <c r="D590" s="40"/>
    </row>
    <row r="591" spans="4:4" x14ac:dyDescent="0.25">
      <c r="D591" s="40"/>
    </row>
    <row r="592" spans="4:4" x14ac:dyDescent="0.25">
      <c r="D592" s="40"/>
    </row>
    <row r="593" spans="4:4" x14ac:dyDescent="0.25">
      <c r="D593" s="40"/>
    </row>
    <row r="594" spans="4:4" x14ac:dyDescent="0.25">
      <c r="D594" s="40"/>
    </row>
    <row r="595" spans="4:4" x14ac:dyDescent="0.25">
      <c r="D595" s="40"/>
    </row>
    <row r="596" spans="4:4" x14ac:dyDescent="0.25">
      <c r="D596" s="40"/>
    </row>
    <row r="597" spans="4:4" x14ac:dyDescent="0.25">
      <c r="D597" s="40"/>
    </row>
    <row r="598" spans="4:4" x14ac:dyDescent="0.25">
      <c r="D598" s="40"/>
    </row>
    <row r="599" spans="4:4" x14ac:dyDescent="0.25">
      <c r="D599" s="40"/>
    </row>
    <row r="600" spans="4:4" x14ac:dyDescent="0.25">
      <c r="D600" s="40"/>
    </row>
    <row r="601" spans="4:4" x14ac:dyDescent="0.25">
      <c r="D601" s="40"/>
    </row>
    <row r="602" spans="4:4" x14ac:dyDescent="0.25">
      <c r="D602" s="40"/>
    </row>
    <row r="603" spans="4:4" x14ac:dyDescent="0.25">
      <c r="D603" s="40"/>
    </row>
    <row r="604" spans="4:4" x14ac:dyDescent="0.25">
      <c r="D604" s="40"/>
    </row>
    <row r="605" spans="4:4" x14ac:dyDescent="0.25">
      <c r="D605" s="40"/>
    </row>
    <row r="606" spans="4:4" x14ac:dyDescent="0.25">
      <c r="D606" s="40"/>
    </row>
    <row r="607" spans="4:4" x14ac:dyDescent="0.25">
      <c r="D607" s="40"/>
    </row>
    <row r="608" spans="4:4" x14ac:dyDescent="0.25">
      <c r="D608" s="40"/>
    </row>
    <row r="609" spans="4:4" x14ac:dyDescent="0.25">
      <c r="D609" s="40"/>
    </row>
    <row r="610" spans="4:4" x14ac:dyDescent="0.25">
      <c r="D610" s="40"/>
    </row>
    <row r="611" spans="4:4" x14ac:dyDescent="0.25">
      <c r="D611" s="40"/>
    </row>
    <row r="612" spans="4:4" x14ac:dyDescent="0.25">
      <c r="D612" s="40"/>
    </row>
    <row r="613" spans="4:4" x14ac:dyDescent="0.25">
      <c r="D613" s="40"/>
    </row>
    <row r="614" spans="4:4" x14ac:dyDescent="0.25">
      <c r="D614" s="40"/>
    </row>
    <row r="615" spans="4:4" x14ac:dyDescent="0.25">
      <c r="D615" s="40"/>
    </row>
    <row r="616" spans="4:4" x14ac:dyDescent="0.25">
      <c r="D616" s="40"/>
    </row>
    <row r="617" spans="4:4" x14ac:dyDescent="0.25">
      <c r="D617" s="40"/>
    </row>
    <row r="618" spans="4:4" x14ac:dyDescent="0.25">
      <c r="D618" s="40"/>
    </row>
    <row r="619" spans="4:4" x14ac:dyDescent="0.25">
      <c r="D619" s="40"/>
    </row>
    <row r="620" spans="4:4" x14ac:dyDescent="0.25">
      <c r="D620" s="40"/>
    </row>
    <row r="621" spans="4:4" x14ac:dyDescent="0.25">
      <c r="D621" s="40"/>
    </row>
    <row r="622" spans="4:4" x14ac:dyDescent="0.25">
      <c r="D622" s="40"/>
    </row>
    <row r="623" spans="4:4" x14ac:dyDescent="0.25">
      <c r="D623" s="40"/>
    </row>
    <row r="624" spans="4:4" x14ac:dyDescent="0.25">
      <c r="D624" s="40"/>
    </row>
    <row r="625" spans="4:4" x14ac:dyDescent="0.25">
      <c r="D625" s="40"/>
    </row>
    <row r="626" spans="4:4" x14ac:dyDescent="0.25">
      <c r="D626" s="40"/>
    </row>
    <row r="627" spans="4:4" x14ac:dyDescent="0.25">
      <c r="D627" s="40"/>
    </row>
    <row r="628" spans="4:4" x14ac:dyDescent="0.25">
      <c r="D628" s="40"/>
    </row>
    <row r="629" spans="4:4" x14ac:dyDescent="0.25">
      <c r="D629" s="40"/>
    </row>
    <row r="630" spans="4:4" x14ac:dyDescent="0.25">
      <c r="D630" s="40"/>
    </row>
    <row r="631" spans="4:4" x14ac:dyDescent="0.25">
      <c r="D631" s="40"/>
    </row>
    <row r="632" spans="4:4" x14ac:dyDescent="0.25">
      <c r="D632" s="40"/>
    </row>
    <row r="633" spans="4:4" x14ac:dyDescent="0.25">
      <c r="D633" s="40"/>
    </row>
    <row r="634" spans="4:4" x14ac:dyDescent="0.25">
      <c r="D634" s="40"/>
    </row>
    <row r="635" spans="4:4" x14ac:dyDescent="0.25">
      <c r="D635" s="40"/>
    </row>
    <row r="636" spans="4:4" x14ac:dyDescent="0.25">
      <c r="D636" s="40"/>
    </row>
    <row r="637" spans="4:4" x14ac:dyDescent="0.25">
      <c r="D637" s="40"/>
    </row>
    <row r="638" spans="4:4" x14ac:dyDescent="0.25">
      <c r="D638" s="40"/>
    </row>
    <row r="639" spans="4:4" x14ac:dyDescent="0.25">
      <c r="D639" s="40"/>
    </row>
    <row r="640" spans="4:4" x14ac:dyDescent="0.25">
      <c r="D640" s="40"/>
    </row>
    <row r="641" spans="4:4" x14ac:dyDescent="0.25">
      <c r="D641" s="40"/>
    </row>
    <row r="642" spans="4:4" x14ac:dyDescent="0.25">
      <c r="D642" s="40"/>
    </row>
    <row r="643" spans="4:4" x14ac:dyDescent="0.25">
      <c r="D643" s="40"/>
    </row>
    <row r="644" spans="4:4" x14ac:dyDescent="0.25">
      <c r="D644" s="40"/>
    </row>
    <row r="645" spans="4:4" x14ac:dyDescent="0.25">
      <c r="D645" s="40"/>
    </row>
    <row r="646" spans="4:4" x14ac:dyDescent="0.25">
      <c r="D646" s="40"/>
    </row>
    <row r="647" spans="4:4" x14ac:dyDescent="0.25">
      <c r="D647" s="40"/>
    </row>
    <row r="648" spans="4:4" x14ac:dyDescent="0.25">
      <c r="D648" s="40"/>
    </row>
    <row r="649" spans="4:4" x14ac:dyDescent="0.25">
      <c r="D649" s="40"/>
    </row>
    <row r="650" spans="4:4" x14ac:dyDescent="0.25">
      <c r="D650" s="40"/>
    </row>
    <row r="651" spans="4:4" x14ac:dyDescent="0.25">
      <c r="D651" s="40"/>
    </row>
    <row r="652" spans="4:4" x14ac:dyDescent="0.25">
      <c r="D652" s="40"/>
    </row>
    <row r="653" spans="4:4" x14ac:dyDescent="0.25">
      <c r="D653" s="40"/>
    </row>
    <row r="654" spans="4:4" x14ac:dyDescent="0.25">
      <c r="D654" s="40"/>
    </row>
    <row r="655" spans="4:4" x14ac:dyDescent="0.25">
      <c r="D655" s="40"/>
    </row>
    <row r="656" spans="4:4" x14ac:dyDescent="0.25">
      <c r="D656" s="40"/>
    </row>
    <row r="657" spans="4:4" x14ac:dyDescent="0.25">
      <c r="D657" s="40"/>
    </row>
    <row r="658" spans="4:4" x14ac:dyDescent="0.25">
      <c r="D658" s="40"/>
    </row>
    <row r="659" spans="4:4" x14ac:dyDescent="0.25">
      <c r="D659" s="40"/>
    </row>
    <row r="660" spans="4:4" x14ac:dyDescent="0.25">
      <c r="D660" s="40"/>
    </row>
    <row r="661" spans="4:4" x14ac:dyDescent="0.25">
      <c r="D661" s="40"/>
    </row>
    <row r="662" spans="4:4" x14ac:dyDescent="0.25">
      <c r="D662" s="40"/>
    </row>
    <row r="663" spans="4:4" x14ac:dyDescent="0.25">
      <c r="D663" s="40"/>
    </row>
    <row r="664" spans="4:4" x14ac:dyDescent="0.25">
      <c r="D664" s="40"/>
    </row>
    <row r="665" spans="4:4" x14ac:dyDescent="0.25">
      <c r="D665" s="40"/>
    </row>
    <row r="666" spans="4:4" x14ac:dyDescent="0.25">
      <c r="D666" s="40"/>
    </row>
    <row r="667" spans="4:4" x14ac:dyDescent="0.25">
      <c r="D667" s="40"/>
    </row>
    <row r="668" spans="4:4" x14ac:dyDescent="0.25">
      <c r="D668" s="40"/>
    </row>
    <row r="669" spans="4:4" x14ac:dyDescent="0.25">
      <c r="D669" s="40"/>
    </row>
    <row r="670" spans="4:4" x14ac:dyDescent="0.25">
      <c r="D670" s="40"/>
    </row>
    <row r="671" spans="4:4" x14ac:dyDescent="0.25">
      <c r="D671" s="40"/>
    </row>
    <row r="672" spans="4:4" x14ac:dyDescent="0.25">
      <c r="D672" s="40"/>
    </row>
    <row r="673" spans="4:4" x14ac:dyDescent="0.25">
      <c r="D673" s="40"/>
    </row>
    <row r="674" spans="4:4" x14ac:dyDescent="0.25">
      <c r="D674" s="40"/>
    </row>
    <row r="675" spans="4:4" x14ac:dyDescent="0.25">
      <c r="D675" s="40"/>
    </row>
    <row r="676" spans="4:4" x14ac:dyDescent="0.25">
      <c r="D676" s="40"/>
    </row>
    <row r="677" spans="4:4" x14ac:dyDescent="0.25">
      <c r="D677" s="40"/>
    </row>
    <row r="678" spans="4:4" x14ac:dyDescent="0.25">
      <c r="D678" s="40"/>
    </row>
    <row r="679" spans="4:4" x14ac:dyDescent="0.25">
      <c r="D679" s="40"/>
    </row>
    <row r="680" spans="4:4" x14ac:dyDescent="0.25">
      <c r="D680" s="40"/>
    </row>
    <row r="681" spans="4:4" x14ac:dyDescent="0.25">
      <c r="D681" s="40"/>
    </row>
    <row r="682" spans="4:4" x14ac:dyDescent="0.25">
      <c r="D682" s="40"/>
    </row>
    <row r="683" spans="4:4" x14ac:dyDescent="0.25">
      <c r="D683" s="40"/>
    </row>
    <row r="684" spans="4:4" x14ac:dyDescent="0.25">
      <c r="D684" s="40"/>
    </row>
    <row r="685" spans="4:4" x14ac:dyDescent="0.25">
      <c r="D685" s="40"/>
    </row>
    <row r="686" spans="4:4" x14ac:dyDescent="0.25">
      <c r="D686" s="40"/>
    </row>
    <row r="687" spans="4:4" x14ac:dyDescent="0.25">
      <c r="D687" s="40"/>
    </row>
    <row r="688" spans="4:4" x14ac:dyDescent="0.25">
      <c r="D688" s="40"/>
    </row>
    <row r="689" spans="4:4" x14ac:dyDescent="0.25">
      <c r="D689" s="40"/>
    </row>
    <row r="690" spans="4:4" x14ac:dyDescent="0.25">
      <c r="D690" s="40"/>
    </row>
    <row r="691" spans="4:4" x14ac:dyDescent="0.25">
      <c r="D691" s="40"/>
    </row>
    <row r="692" spans="4:4" x14ac:dyDescent="0.25">
      <c r="D692" s="40"/>
    </row>
    <row r="693" spans="4:4" x14ac:dyDescent="0.25">
      <c r="D693" s="40"/>
    </row>
    <row r="694" spans="4:4" x14ac:dyDescent="0.25">
      <c r="D694" s="40"/>
    </row>
    <row r="695" spans="4:4" x14ac:dyDescent="0.25">
      <c r="D695" s="40"/>
    </row>
    <row r="696" spans="4:4" x14ac:dyDescent="0.25">
      <c r="D696" s="40"/>
    </row>
    <row r="697" spans="4:4" x14ac:dyDescent="0.25">
      <c r="D697" s="40"/>
    </row>
    <row r="698" spans="4:4" x14ac:dyDescent="0.25">
      <c r="D698" s="40"/>
    </row>
    <row r="699" spans="4:4" x14ac:dyDescent="0.25">
      <c r="D699" s="40"/>
    </row>
    <row r="700" spans="4:4" x14ac:dyDescent="0.25">
      <c r="D700" s="40"/>
    </row>
    <row r="701" spans="4:4" x14ac:dyDescent="0.25">
      <c r="D701" s="40"/>
    </row>
    <row r="702" spans="4:4" x14ac:dyDescent="0.25">
      <c r="D702" s="40"/>
    </row>
    <row r="703" spans="4:4" x14ac:dyDescent="0.25">
      <c r="D703" s="40"/>
    </row>
    <row r="704" spans="4:4" x14ac:dyDescent="0.25">
      <c r="D704" s="40"/>
    </row>
    <row r="705" spans="4:4" x14ac:dyDescent="0.25">
      <c r="D705" s="40"/>
    </row>
    <row r="706" spans="4:4" x14ac:dyDescent="0.25">
      <c r="D706" s="40"/>
    </row>
    <row r="707" spans="4:4" x14ac:dyDescent="0.25">
      <c r="D707" s="40"/>
    </row>
    <row r="708" spans="4:4" x14ac:dyDescent="0.25">
      <c r="D708" s="40"/>
    </row>
    <row r="709" spans="4:4" x14ac:dyDescent="0.25">
      <c r="D709" s="40"/>
    </row>
    <row r="710" spans="4:4" x14ac:dyDescent="0.25">
      <c r="D710" s="40"/>
    </row>
    <row r="711" spans="4:4" x14ac:dyDescent="0.25">
      <c r="D711" s="40"/>
    </row>
    <row r="712" spans="4:4" x14ac:dyDescent="0.25">
      <c r="D712" s="40"/>
    </row>
    <row r="713" spans="4:4" x14ac:dyDescent="0.25">
      <c r="D713" s="40"/>
    </row>
    <row r="714" spans="4:4" x14ac:dyDescent="0.25">
      <c r="D714" s="40"/>
    </row>
    <row r="715" spans="4:4" x14ac:dyDescent="0.25">
      <c r="D715" s="40"/>
    </row>
    <row r="716" spans="4:4" x14ac:dyDescent="0.25">
      <c r="D716" s="40"/>
    </row>
    <row r="717" spans="4:4" x14ac:dyDescent="0.25">
      <c r="D717" s="40"/>
    </row>
    <row r="718" spans="4:4" x14ac:dyDescent="0.25">
      <c r="D718" s="40"/>
    </row>
    <row r="719" spans="4:4" x14ac:dyDescent="0.25">
      <c r="D719" s="40"/>
    </row>
    <row r="720" spans="4:4" x14ac:dyDescent="0.25">
      <c r="D720" s="40"/>
    </row>
    <row r="721" spans="4:4" x14ac:dyDescent="0.25">
      <c r="D721" s="40"/>
    </row>
    <row r="722" spans="4:4" x14ac:dyDescent="0.25">
      <c r="D722" s="40"/>
    </row>
    <row r="723" spans="4:4" x14ac:dyDescent="0.25">
      <c r="D723" s="40"/>
    </row>
    <row r="724" spans="4:4" x14ac:dyDescent="0.25">
      <c r="D724" s="40"/>
    </row>
    <row r="725" spans="4:4" x14ac:dyDescent="0.25">
      <c r="D725" s="40"/>
    </row>
    <row r="726" spans="4:4" x14ac:dyDescent="0.25">
      <c r="D726" s="40"/>
    </row>
    <row r="727" spans="4:4" x14ac:dyDescent="0.25">
      <c r="D727" s="40"/>
    </row>
    <row r="728" spans="4:4" x14ac:dyDescent="0.25">
      <c r="D728" s="40"/>
    </row>
    <row r="729" spans="4:4" x14ac:dyDescent="0.25">
      <c r="D729" s="40"/>
    </row>
    <row r="730" spans="4:4" x14ac:dyDescent="0.25">
      <c r="D730" s="40"/>
    </row>
    <row r="731" spans="4:4" x14ac:dyDescent="0.25">
      <c r="D731" s="40"/>
    </row>
    <row r="732" spans="4:4" x14ac:dyDescent="0.25">
      <c r="D732" s="40"/>
    </row>
    <row r="733" spans="4:4" x14ac:dyDescent="0.25">
      <c r="D733" s="40"/>
    </row>
    <row r="734" spans="4:4" x14ac:dyDescent="0.25">
      <c r="D734" s="40"/>
    </row>
    <row r="735" spans="4:4" x14ac:dyDescent="0.25">
      <c r="D735" s="40"/>
    </row>
    <row r="736" spans="4:4" x14ac:dyDescent="0.25">
      <c r="D736" s="40"/>
    </row>
    <row r="737" spans="4:4" x14ac:dyDescent="0.25">
      <c r="D737" s="40"/>
    </row>
    <row r="738" spans="4:4" x14ac:dyDescent="0.25">
      <c r="D738" s="40"/>
    </row>
    <row r="739" spans="4:4" x14ac:dyDescent="0.25">
      <c r="D739" s="40"/>
    </row>
    <row r="740" spans="4:4" x14ac:dyDescent="0.25">
      <c r="D740" s="40"/>
    </row>
    <row r="741" spans="4:4" x14ac:dyDescent="0.25">
      <c r="D741" s="40"/>
    </row>
    <row r="742" spans="4:4" x14ac:dyDescent="0.25">
      <c r="D742" s="40"/>
    </row>
    <row r="743" spans="4:4" x14ac:dyDescent="0.25">
      <c r="D743" s="40"/>
    </row>
    <row r="744" spans="4:4" x14ac:dyDescent="0.25">
      <c r="D744" s="40"/>
    </row>
    <row r="745" spans="4:4" x14ac:dyDescent="0.25">
      <c r="D745" s="40"/>
    </row>
    <row r="746" spans="4:4" x14ac:dyDescent="0.25">
      <c r="D746" s="40"/>
    </row>
    <row r="747" spans="4:4" x14ac:dyDescent="0.25">
      <c r="D747" s="40"/>
    </row>
    <row r="748" spans="4:4" x14ac:dyDescent="0.25">
      <c r="D748" s="40"/>
    </row>
    <row r="749" spans="4:4" x14ac:dyDescent="0.25">
      <c r="D749" s="40"/>
    </row>
    <row r="750" spans="4:4" x14ac:dyDescent="0.25">
      <c r="D750" s="40"/>
    </row>
    <row r="751" spans="4:4" x14ac:dyDescent="0.25">
      <c r="D751" s="40"/>
    </row>
    <row r="752" spans="4:4" x14ac:dyDescent="0.25">
      <c r="D752" s="40"/>
    </row>
    <row r="753" spans="4:4" x14ac:dyDescent="0.25">
      <c r="D753" s="40"/>
    </row>
    <row r="754" spans="4:4" x14ac:dyDescent="0.25">
      <c r="D754" s="40"/>
    </row>
    <row r="755" spans="4:4" x14ac:dyDescent="0.25">
      <c r="D755" s="40"/>
    </row>
    <row r="756" spans="4:4" x14ac:dyDescent="0.25">
      <c r="D756" s="40"/>
    </row>
    <row r="757" spans="4:4" x14ac:dyDescent="0.25">
      <c r="D757" s="40"/>
    </row>
    <row r="758" spans="4:4" x14ac:dyDescent="0.25">
      <c r="D758" s="40"/>
    </row>
    <row r="759" spans="4:4" x14ac:dyDescent="0.25">
      <c r="D759" s="40"/>
    </row>
    <row r="760" spans="4:4" x14ac:dyDescent="0.25">
      <c r="D760" s="40"/>
    </row>
    <row r="761" spans="4:4" x14ac:dyDescent="0.25">
      <c r="D761" s="40"/>
    </row>
    <row r="762" spans="4:4" x14ac:dyDescent="0.25">
      <c r="D762" s="40"/>
    </row>
    <row r="763" spans="4:4" x14ac:dyDescent="0.25">
      <c r="D763" s="40"/>
    </row>
    <row r="764" spans="4:4" x14ac:dyDescent="0.25">
      <c r="D764" s="40"/>
    </row>
    <row r="765" spans="4:4" x14ac:dyDescent="0.25">
      <c r="D765" s="40"/>
    </row>
    <row r="766" spans="4:4" x14ac:dyDescent="0.25">
      <c r="D766" s="40"/>
    </row>
    <row r="767" spans="4:4" x14ac:dyDescent="0.25">
      <c r="D767" s="40"/>
    </row>
    <row r="768" spans="4:4" x14ac:dyDescent="0.25">
      <c r="D768" s="40"/>
    </row>
    <row r="769" spans="4:4" x14ac:dyDescent="0.25">
      <c r="D769" s="40"/>
    </row>
    <row r="770" spans="4:4" x14ac:dyDescent="0.25">
      <c r="D770" s="40"/>
    </row>
    <row r="771" spans="4:4" x14ac:dyDescent="0.25">
      <c r="D771" s="40"/>
    </row>
    <row r="772" spans="4:4" x14ac:dyDescent="0.25">
      <c r="D772" s="40"/>
    </row>
    <row r="773" spans="4:4" x14ac:dyDescent="0.25">
      <c r="D773" s="40"/>
    </row>
    <row r="774" spans="4:4" x14ac:dyDescent="0.25">
      <c r="D774" s="40"/>
    </row>
    <row r="775" spans="4:4" x14ac:dyDescent="0.25">
      <c r="D775" s="40"/>
    </row>
    <row r="776" spans="4:4" x14ac:dyDescent="0.25">
      <c r="D776" s="40"/>
    </row>
    <row r="777" spans="4:4" x14ac:dyDescent="0.25">
      <c r="D777" s="40"/>
    </row>
    <row r="778" spans="4:4" x14ac:dyDescent="0.25">
      <c r="D778" s="40"/>
    </row>
    <row r="779" spans="4:4" x14ac:dyDescent="0.25">
      <c r="D779" s="40"/>
    </row>
    <row r="780" spans="4:4" x14ac:dyDescent="0.25">
      <c r="D780" s="40"/>
    </row>
    <row r="781" spans="4:4" x14ac:dyDescent="0.25">
      <c r="D781" s="40"/>
    </row>
    <row r="782" spans="4:4" x14ac:dyDescent="0.25">
      <c r="D782" s="40"/>
    </row>
    <row r="783" spans="4:4" x14ac:dyDescent="0.25">
      <c r="D783" s="40"/>
    </row>
    <row r="784" spans="4:4" x14ac:dyDescent="0.25">
      <c r="D784" s="40"/>
    </row>
    <row r="785" spans="4:4" x14ac:dyDescent="0.25">
      <c r="D785" s="40"/>
    </row>
    <row r="786" spans="4:4" x14ac:dyDescent="0.25">
      <c r="D786" s="40"/>
    </row>
    <row r="787" spans="4:4" x14ac:dyDescent="0.25">
      <c r="D787" s="40"/>
    </row>
    <row r="788" spans="4:4" x14ac:dyDescent="0.25">
      <c r="D788" s="40"/>
    </row>
    <row r="789" spans="4:4" x14ac:dyDescent="0.25">
      <c r="D789" s="40"/>
    </row>
    <row r="790" spans="4:4" x14ac:dyDescent="0.25">
      <c r="D790" s="40"/>
    </row>
    <row r="791" spans="4:4" x14ac:dyDescent="0.25">
      <c r="D791" s="40"/>
    </row>
    <row r="792" spans="4:4" x14ac:dyDescent="0.25">
      <c r="D792" s="40"/>
    </row>
    <row r="793" spans="4:4" x14ac:dyDescent="0.25">
      <c r="D793" s="40"/>
    </row>
    <row r="794" spans="4:4" x14ac:dyDescent="0.25">
      <c r="D794" s="40"/>
    </row>
    <row r="795" spans="4:4" x14ac:dyDescent="0.25">
      <c r="D795" s="40"/>
    </row>
    <row r="796" spans="4:4" x14ac:dyDescent="0.25">
      <c r="D796" s="40"/>
    </row>
    <row r="797" spans="4:4" x14ac:dyDescent="0.25">
      <c r="D797" s="40"/>
    </row>
    <row r="798" spans="4:4" x14ac:dyDescent="0.25">
      <c r="D798" s="40"/>
    </row>
    <row r="799" spans="4:4" x14ac:dyDescent="0.25">
      <c r="D799" s="40"/>
    </row>
    <row r="800" spans="4:4" x14ac:dyDescent="0.25">
      <c r="D800" s="40"/>
    </row>
    <row r="801" spans="4:4" x14ac:dyDescent="0.25">
      <c r="D801" s="40"/>
    </row>
    <row r="802" spans="4:4" x14ac:dyDescent="0.25">
      <c r="D802" s="40"/>
    </row>
    <row r="803" spans="4:4" x14ac:dyDescent="0.25">
      <c r="D803" s="40"/>
    </row>
    <row r="804" spans="4:4" x14ac:dyDescent="0.25">
      <c r="D804" s="40"/>
    </row>
    <row r="805" spans="4:4" x14ac:dyDescent="0.25">
      <c r="D805" s="40"/>
    </row>
    <row r="806" spans="4:4" x14ac:dyDescent="0.25">
      <c r="D806" s="40"/>
    </row>
    <row r="807" spans="4:4" x14ac:dyDescent="0.25">
      <c r="D807" s="40"/>
    </row>
    <row r="808" spans="4:4" x14ac:dyDescent="0.25">
      <c r="D808" s="40"/>
    </row>
    <row r="809" spans="4:4" x14ac:dyDescent="0.25">
      <c r="D809" s="40"/>
    </row>
    <row r="810" spans="4:4" x14ac:dyDescent="0.25">
      <c r="D810" s="40"/>
    </row>
    <row r="811" spans="4:4" x14ac:dyDescent="0.25">
      <c r="D811" s="40"/>
    </row>
    <row r="812" spans="4:4" x14ac:dyDescent="0.25">
      <c r="D812" s="40"/>
    </row>
    <row r="813" spans="4:4" x14ac:dyDescent="0.25">
      <c r="D813" s="40"/>
    </row>
    <row r="814" spans="4:4" x14ac:dyDescent="0.25">
      <c r="D814" s="40"/>
    </row>
    <row r="815" spans="4:4" x14ac:dyDescent="0.25">
      <c r="D815" s="40"/>
    </row>
    <row r="816" spans="4:4" x14ac:dyDescent="0.25">
      <c r="D816" s="40"/>
    </row>
    <row r="817" spans="4:4" x14ac:dyDescent="0.25">
      <c r="D817" s="40"/>
    </row>
    <row r="818" spans="4:4" x14ac:dyDescent="0.25">
      <c r="D818" s="40"/>
    </row>
    <row r="819" spans="4:4" x14ac:dyDescent="0.25">
      <c r="D819" s="40"/>
    </row>
    <row r="820" spans="4:4" x14ac:dyDescent="0.25">
      <c r="D820" s="40"/>
    </row>
    <row r="821" spans="4:4" x14ac:dyDescent="0.25">
      <c r="D821" s="40"/>
    </row>
    <row r="822" spans="4:4" x14ac:dyDescent="0.25">
      <c r="D822" s="40"/>
    </row>
    <row r="823" spans="4:4" x14ac:dyDescent="0.25">
      <c r="D823" s="40"/>
    </row>
    <row r="824" spans="4:4" x14ac:dyDescent="0.25">
      <c r="D824" s="40"/>
    </row>
    <row r="825" spans="4:4" x14ac:dyDescent="0.25">
      <c r="D825" s="40"/>
    </row>
    <row r="826" spans="4:4" x14ac:dyDescent="0.25">
      <c r="D826" s="40"/>
    </row>
    <row r="827" spans="4:4" x14ac:dyDescent="0.25">
      <c r="D827" s="40"/>
    </row>
    <row r="828" spans="4:4" x14ac:dyDescent="0.25">
      <c r="D828" s="40"/>
    </row>
    <row r="829" spans="4:4" x14ac:dyDescent="0.25">
      <c r="D829" s="40"/>
    </row>
    <row r="830" spans="4:4" x14ac:dyDescent="0.25">
      <c r="D830" s="40"/>
    </row>
    <row r="831" spans="4:4" x14ac:dyDescent="0.25">
      <c r="D831" s="40"/>
    </row>
    <row r="832" spans="4:4" x14ac:dyDescent="0.25">
      <c r="D832" s="40"/>
    </row>
    <row r="833" spans="4:4" x14ac:dyDescent="0.25">
      <c r="D833" s="40"/>
    </row>
    <row r="834" spans="4:4" x14ac:dyDescent="0.25">
      <c r="D834" s="40"/>
    </row>
    <row r="835" spans="4:4" x14ac:dyDescent="0.25">
      <c r="D835" s="40"/>
    </row>
    <row r="836" spans="4:4" x14ac:dyDescent="0.25">
      <c r="D836" s="40"/>
    </row>
    <row r="837" spans="4:4" x14ac:dyDescent="0.25">
      <c r="D837" s="40"/>
    </row>
    <row r="838" spans="4:4" x14ac:dyDescent="0.25">
      <c r="D838" s="40"/>
    </row>
    <row r="839" spans="4:4" x14ac:dyDescent="0.25">
      <c r="D839" s="40"/>
    </row>
    <row r="840" spans="4:4" x14ac:dyDescent="0.25">
      <c r="D840" s="40"/>
    </row>
    <row r="841" spans="4:4" x14ac:dyDescent="0.25">
      <c r="D841" s="40"/>
    </row>
    <row r="842" spans="4:4" x14ac:dyDescent="0.25">
      <c r="D842" s="40"/>
    </row>
    <row r="843" spans="4:4" x14ac:dyDescent="0.25">
      <c r="D843" s="40"/>
    </row>
    <row r="844" spans="4:4" x14ac:dyDescent="0.25">
      <c r="D844" s="40"/>
    </row>
    <row r="845" spans="4:4" x14ac:dyDescent="0.25">
      <c r="D845" s="40"/>
    </row>
    <row r="846" spans="4:4" x14ac:dyDescent="0.25">
      <c r="D846" s="40"/>
    </row>
    <row r="847" spans="4:4" x14ac:dyDescent="0.25">
      <c r="D847" s="40"/>
    </row>
    <row r="848" spans="4:4" x14ac:dyDescent="0.25">
      <c r="D848" s="40"/>
    </row>
    <row r="849" spans="4:4" x14ac:dyDescent="0.25">
      <c r="D849" s="40"/>
    </row>
    <row r="850" spans="4:4" x14ac:dyDescent="0.25">
      <c r="D850" s="40"/>
    </row>
    <row r="851" spans="4:4" x14ac:dyDescent="0.25">
      <c r="D851" s="40"/>
    </row>
    <row r="852" spans="4:4" x14ac:dyDescent="0.25">
      <c r="D852" s="40"/>
    </row>
    <row r="853" spans="4:4" x14ac:dyDescent="0.25">
      <c r="D853" s="40"/>
    </row>
    <row r="854" spans="4:4" x14ac:dyDescent="0.25">
      <c r="D854" s="40"/>
    </row>
    <row r="855" spans="4:4" x14ac:dyDescent="0.25">
      <c r="D855" s="40"/>
    </row>
    <row r="856" spans="4:4" x14ac:dyDescent="0.25">
      <c r="D856" s="40"/>
    </row>
    <row r="857" spans="4:4" x14ac:dyDescent="0.25">
      <c r="D857" s="40"/>
    </row>
    <row r="858" spans="4:4" x14ac:dyDescent="0.25">
      <c r="D858" s="40"/>
    </row>
    <row r="859" spans="4:4" x14ac:dyDescent="0.25">
      <c r="D859" s="40"/>
    </row>
    <row r="860" spans="4:4" x14ac:dyDescent="0.25">
      <c r="D860" s="40"/>
    </row>
    <row r="861" spans="4:4" x14ac:dyDescent="0.25">
      <c r="D861" s="40"/>
    </row>
    <row r="862" spans="4:4" x14ac:dyDescent="0.25">
      <c r="D862" s="40"/>
    </row>
    <row r="863" spans="4:4" x14ac:dyDescent="0.25">
      <c r="D863" s="40"/>
    </row>
    <row r="864" spans="4:4" x14ac:dyDescent="0.25">
      <c r="D864" s="40"/>
    </row>
    <row r="865" spans="4:4" x14ac:dyDescent="0.25">
      <c r="D865" s="40"/>
    </row>
    <row r="866" spans="4:4" x14ac:dyDescent="0.25">
      <c r="D866" s="40"/>
    </row>
    <row r="867" spans="4:4" x14ac:dyDescent="0.25">
      <c r="D867" s="40"/>
    </row>
    <row r="868" spans="4:4" x14ac:dyDescent="0.25">
      <c r="D868" s="40"/>
    </row>
    <row r="869" spans="4:4" x14ac:dyDescent="0.25">
      <c r="D869" s="40"/>
    </row>
    <row r="870" spans="4:4" x14ac:dyDescent="0.25">
      <c r="D870" s="40"/>
    </row>
    <row r="871" spans="4:4" x14ac:dyDescent="0.25">
      <c r="D871" s="40"/>
    </row>
    <row r="872" spans="4:4" x14ac:dyDescent="0.25">
      <c r="D872" s="40"/>
    </row>
    <row r="873" spans="4:4" x14ac:dyDescent="0.25">
      <c r="D873" s="40"/>
    </row>
    <row r="874" spans="4:4" x14ac:dyDescent="0.25">
      <c r="D874" s="40"/>
    </row>
    <row r="875" spans="4:4" x14ac:dyDescent="0.25">
      <c r="D875" s="40"/>
    </row>
    <row r="876" spans="4:4" x14ac:dyDescent="0.25">
      <c r="D876" s="40"/>
    </row>
    <row r="877" spans="4:4" x14ac:dyDescent="0.25">
      <c r="D877" s="40"/>
    </row>
    <row r="878" spans="4:4" x14ac:dyDescent="0.25">
      <c r="D878" s="40"/>
    </row>
    <row r="879" spans="4:4" x14ac:dyDescent="0.25">
      <c r="D879" s="40"/>
    </row>
    <row r="880" spans="4:4" x14ac:dyDescent="0.25">
      <c r="D880" s="40"/>
    </row>
    <row r="881" spans="4:4" x14ac:dyDescent="0.25">
      <c r="D881" s="40"/>
    </row>
    <row r="882" spans="4:4" x14ac:dyDescent="0.25">
      <c r="D882" s="40"/>
    </row>
    <row r="883" spans="4:4" x14ac:dyDescent="0.25">
      <c r="D883" s="40"/>
    </row>
    <row r="884" spans="4:4" x14ac:dyDescent="0.25">
      <c r="D884" s="40"/>
    </row>
    <row r="885" spans="4:4" x14ac:dyDescent="0.25">
      <c r="D885" s="40"/>
    </row>
    <row r="886" spans="4:4" x14ac:dyDescent="0.25">
      <c r="D886" s="40"/>
    </row>
    <row r="887" spans="4:4" x14ac:dyDescent="0.25">
      <c r="D887" s="40"/>
    </row>
    <row r="888" spans="4:4" x14ac:dyDescent="0.25">
      <c r="D888" s="40"/>
    </row>
    <row r="889" spans="4:4" x14ac:dyDescent="0.25">
      <c r="D889" s="40"/>
    </row>
    <row r="890" spans="4:4" x14ac:dyDescent="0.25">
      <c r="D890" s="40"/>
    </row>
    <row r="891" spans="4:4" x14ac:dyDescent="0.25">
      <c r="D891" s="40"/>
    </row>
    <row r="892" spans="4:4" x14ac:dyDescent="0.25">
      <c r="D892" s="40"/>
    </row>
    <row r="893" spans="4:4" x14ac:dyDescent="0.25">
      <c r="D893" s="40"/>
    </row>
    <row r="894" spans="4:4" x14ac:dyDescent="0.25">
      <c r="D894" s="40"/>
    </row>
    <row r="895" spans="4:4" x14ac:dyDescent="0.25">
      <c r="D895" s="40"/>
    </row>
    <row r="896" spans="4:4" x14ac:dyDescent="0.25">
      <c r="D896" s="40"/>
    </row>
    <row r="897" spans="4:4" x14ac:dyDescent="0.25">
      <c r="D897" s="40"/>
    </row>
    <row r="898" spans="4:4" x14ac:dyDescent="0.25">
      <c r="D898" s="40"/>
    </row>
    <row r="899" spans="4:4" x14ac:dyDescent="0.25">
      <c r="D899" s="40"/>
    </row>
    <row r="900" spans="4:4" x14ac:dyDescent="0.25">
      <c r="D900" s="40"/>
    </row>
    <row r="901" spans="4:4" x14ac:dyDescent="0.25">
      <c r="D901" s="40"/>
    </row>
    <row r="902" spans="4:4" x14ac:dyDescent="0.25">
      <c r="D902" s="40"/>
    </row>
    <row r="903" spans="4:4" x14ac:dyDescent="0.25">
      <c r="D903" s="40"/>
    </row>
    <row r="904" spans="4:4" x14ac:dyDescent="0.25">
      <c r="D904" s="40"/>
    </row>
    <row r="905" spans="4:4" x14ac:dyDescent="0.25">
      <c r="D905" s="40"/>
    </row>
    <row r="906" spans="4:4" x14ac:dyDescent="0.25">
      <c r="D906" s="40"/>
    </row>
    <row r="907" spans="4:4" x14ac:dyDescent="0.25">
      <c r="D907" s="40"/>
    </row>
    <row r="908" spans="4:4" x14ac:dyDescent="0.25">
      <c r="D908" s="40"/>
    </row>
    <row r="909" spans="4:4" x14ac:dyDescent="0.25">
      <c r="D909" s="40"/>
    </row>
    <row r="910" spans="4:4" x14ac:dyDescent="0.25">
      <c r="D910" s="40"/>
    </row>
    <row r="911" spans="4:4" x14ac:dyDescent="0.25">
      <c r="D911" s="40"/>
    </row>
    <row r="912" spans="4:4" x14ac:dyDescent="0.25">
      <c r="D912" s="40"/>
    </row>
    <row r="913" spans="4:4" x14ac:dyDescent="0.25">
      <c r="D913" s="40"/>
    </row>
    <row r="914" spans="4:4" x14ac:dyDescent="0.25">
      <c r="D914" s="40"/>
    </row>
    <row r="915" spans="4:4" x14ac:dyDescent="0.25">
      <c r="D915" s="40"/>
    </row>
    <row r="916" spans="4:4" x14ac:dyDescent="0.25">
      <c r="D916" s="40"/>
    </row>
    <row r="917" spans="4:4" x14ac:dyDescent="0.25">
      <c r="D917" s="40"/>
    </row>
    <row r="918" spans="4:4" x14ac:dyDescent="0.25">
      <c r="D918" s="40"/>
    </row>
    <row r="919" spans="4:4" x14ac:dyDescent="0.25">
      <c r="D919" s="40"/>
    </row>
    <row r="920" spans="4:4" x14ac:dyDescent="0.25">
      <c r="D920" s="40"/>
    </row>
    <row r="921" spans="4:4" x14ac:dyDescent="0.25">
      <c r="D921" s="40"/>
    </row>
    <row r="922" spans="4:4" x14ac:dyDescent="0.25">
      <c r="D922" s="40"/>
    </row>
    <row r="923" spans="4:4" x14ac:dyDescent="0.25">
      <c r="D923" s="40"/>
    </row>
    <row r="924" spans="4:4" x14ac:dyDescent="0.25">
      <c r="D924" s="40"/>
    </row>
    <row r="925" spans="4:4" x14ac:dyDescent="0.25">
      <c r="D925" s="40"/>
    </row>
    <row r="926" spans="4:4" x14ac:dyDescent="0.25">
      <c r="D926" s="40"/>
    </row>
    <row r="927" spans="4:4" x14ac:dyDescent="0.25">
      <c r="D927" s="40"/>
    </row>
    <row r="928" spans="4:4" x14ac:dyDescent="0.25">
      <c r="D928" s="40"/>
    </row>
    <row r="929" spans="4:4" x14ac:dyDescent="0.25">
      <c r="D929" s="40"/>
    </row>
    <row r="930" spans="4:4" x14ac:dyDescent="0.25">
      <c r="D930" s="40"/>
    </row>
    <row r="931" spans="4:4" x14ac:dyDescent="0.25">
      <c r="D931" s="40"/>
    </row>
    <row r="932" spans="4:4" x14ac:dyDescent="0.25">
      <c r="D932" s="40"/>
    </row>
    <row r="933" spans="4:4" x14ac:dyDescent="0.25">
      <c r="D933" s="40"/>
    </row>
    <row r="934" spans="4:4" x14ac:dyDescent="0.25">
      <c r="D934" s="40"/>
    </row>
    <row r="935" spans="4:4" x14ac:dyDescent="0.25">
      <c r="D935" s="40"/>
    </row>
    <row r="936" spans="4:4" x14ac:dyDescent="0.25">
      <c r="D936" s="40"/>
    </row>
    <row r="937" spans="4:4" x14ac:dyDescent="0.25">
      <c r="D937" s="40"/>
    </row>
    <row r="938" spans="4:4" x14ac:dyDescent="0.25">
      <c r="D938" s="40"/>
    </row>
    <row r="939" spans="4:4" x14ac:dyDescent="0.25">
      <c r="D939" s="40"/>
    </row>
    <row r="940" spans="4:4" x14ac:dyDescent="0.25">
      <c r="D940" s="40"/>
    </row>
    <row r="941" spans="4:4" x14ac:dyDescent="0.25">
      <c r="D941" s="40"/>
    </row>
    <row r="942" spans="4:4" x14ac:dyDescent="0.25">
      <c r="D942" s="40"/>
    </row>
    <row r="943" spans="4:4" x14ac:dyDescent="0.25">
      <c r="D943" s="40"/>
    </row>
    <row r="944" spans="4:4" x14ac:dyDescent="0.25">
      <c r="D944" s="40"/>
    </row>
    <row r="945" spans="4:4" x14ac:dyDescent="0.25">
      <c r="D945" s="40"/>
    </row>
    <row r="946" spans="4:4" x14ac:dyDescent="0.25">
      <c r="D946" s="40"/>
    </row>
    <row r="947" spans="4:4" x14ac:dyDescent="0.25">
      <c r="D947" s="40"/>
    </row>
    <row r="948" spans="4:4" x14ac:dyDescent="0.25">
      <c r="D948" s="40"/>
    </row>
    <row r="949" spans="4:4" x14ac:dyDescent="0.25">
      <c r="D949" s="40"/>
    </row>
    <row r="950" spans="4:4" x14ac:dyDescent="0.25">
      <c r="D950" s="40"/>
    </row>
    <row r="951" spans="4:4" x14ac:dyDescent="0.25">
      <c r="D951" s="40"/>
    </row>
    <row r="952" spans="4:4" x14ac:dyDescent="0.25">
      <c r="D952" s="40"/>
    </row>
    <row r="953" spans="4:4" x14ac:dyDescent="0.25">
      <c r="D953" s="40"/>
    </row>
    <row r="954" spans="4:4" x14ac:dyDescent="0.25">
      <c r="D954" s="40"/>
    </row>
    <row r="955" spans="4:4" x14ac:dyDescent="0.25">
      <c r="D955" s="40"/>
    </row>
    <row r="956" spans="4:4" x14ac:dyDescent="0.25">
      <c r="D956" s="40"/>
    </row>
    <row r="957" spans="4:4" x14ac:dyDescent="0.25">
      <c r="D957" s="40"/>
    </row>
    <row r="958" spans="4:4" x14ac:dyDescent="0.25">
      <c r="D958" s="40"/>
    </row>
    <row r="959" spans="4:4" x14ac:dyDescent="0.25">
      <c r="D959" s="40"/>
    </row>
    <row r="960" spans="4:4" x14ac:dyDescent="0.25">
      <c r="D960" s="40"/>
    </row>
    <row r="961" spans="4:4" x14ac:dyDescent="0.25">
      <c r="D961" s="40"/>
    </row>
    <row r="962" spans="4:4" x14ac:dyDescent="0.25">
      <c r="D962" s="40"/>
    </row>
    <row r="963" spans="4:4" x14ac:dyDescent="0.25">
      <c r="D963" s="40"/>
    </row>
    <row r="964" spans="4:4" x14ac:dyDescent="0.25">
      <c r="D964" s="40"/>
    </row>
    <row r="965" spans="4:4" x14ac:dyDescent="0.25">
      <c r="D965" s="40"/>
    </row>
    <row r="966" spans="4:4" x14ac:dyDescent="0.25">
      <c r="D966" s="40"/>
    </row>
    <row r="967" spans="4:4" x14ac:dyDescent="0.25">
      <c r="D967" s="40"/>
    </row>
    <row r="968" spans="4:4" x14ac:dyDescent="0.25">
      <c r="D968" s="40"/>
    </row>
    <row r="969" spans="4:4" x14ac:dyDescent="0.25">
      <c r="D969" s="40"/>
    </row>
    <row r="970" spans="4:4" x14ac:dyDescent="0.25">
      <c r="D970" s="40"/>
    </row>
    <row r="971" spans="4:4" x14ac:dyDescent="0.25">
      <c r="D971" s="40"/>
    </row>
    <row r="972" spans="4:4" x14ac:dyDescent="0.25">
      <c r="D972" s="40"/>
    </row>
    <row r="973" spans="4:4" x14ac:dyDescent="0.25">
      <c r="D973" s="40"/>
    </row>
    <row r="974" spans="4:4" x14ac:dyDescent="0.25">
      <c r="D974" s="40"/>
    </row>
    <row r="975" spans="4:4" x14ac:dyDescent="0.25">
      <c r="D975" s="40"/>
    </row>
    <row r="976" spans="4:4" x14ac:dyDescent="0.25">
      <c r="D976" s="40"/>
    </row>
    <row r="977" spans="4:4" x14ac:dyDescent="0.25">
      <c r="D977" s="40"/>
    </row>
    <row r="978" spans="4:4" x14ac:dyDescent="0.25">
      <c r="D978" s="40"/>
    </row>
    <row r="979" spans="4:4" x14ac:dyDescent="0.25">
      <c r="D979" s="40"/>
    </row>
    <row r="980" spans="4:4" x14ac:dyDescent="0.25">
      <c r="D980" s="40"/>
    </row>
    <row r="981" spans="4:4" x14ac:dyDescent="0.25">
      <c r="D981" s="40"/>
    </row>
    <row r="982" spans="4:4" x14ac:dyDescent="0.25">
      <c r="D982" s="40"/>
    </row>
    <row r="983" spans="4:4" x14ac:dyDescent="0.25">
      <c r="D983" s="40"/>
    </row>
    <row r="984" spans="4:4" x14ac:dyDescent="0.25">
      <c r="D984" s="40"/>
    </row>
    <row r="985" spans="4:4" x14ac:dyDescent="0.25">
      <c r="D985" s="40"/>
    </row>
    <row r="986" spans="4:4" x14ac:dyDescent="0.25">
      <c r="D986" s="40"/>
    </row>
    <row r="987" spans="4:4" x14ac:dyDescent="0.25">
      <c r="D987" s="40"/>
    </row>
    <row r="988" spans="4:4" x14ac:dyDescent="0.25">
      <c r="D988" s="40"/>
    </row>
    <row r="989" spans="4:4" x14ac:dyDescent="0.25">
      <c r="D989" s="40"/>
    </row>
    <row r="990" spans="4:4" x14ac:dyDescent="0.25">
      <c r="D990" s="40"/>
    </row>
    <row r="991" spans="4:4" x14ac:dyDescent="0.25">
      <c r="D991" s="40"/>
    </row>
    <row r="992" spans="4:4" x14ac:dyDescent="0.25">
      <c r="D992" s="40"/>
    </row>
    <row r="993" spans="4:4" x14ac:dyDescent="0.25">
      <c r="D993" s="40"/>
    </row>
    <row r="994" spans="4:4" x14ac:dyDescent="0.25">
      <c r="D994" s="40"/>
    </row>
    <row r="995" spans="4:4" x14ac:dyDescent="0.25">
      <c r="D995" s="40"/>
    </row>
    <row r="996" spans="4:4" x14ac:dyDescent="0.25">
      <c r="D996" s="40"/>
    </row>
    <row r="997" spans="4:4" x14ac:dyDescent="0.25">
      <c r="D997" s="40"/>
    </row>
    <row r="998" spans="4:4" x14ac:dyDescent="0.25">
      <c r="D998" s="40"/>
    </row>
    <row r="999" spans="4:4" x14ac:dyDescent="0.25">
      <c r="D999" s="40"/>
    </row>
    <row r="1000" spans="4:4" x14ac:dyDescent="0.25">
      <c r="D1000" s="40"/>
    </row>
    <row r="1001" spans="4:4" x14ac:dyDescent="0.25">
      <c r="D1001" s="40"/>
    </row>
    <row r="1002" spans="4:4" x14ac:dyDescent="0.25">
      <c r="D1002" s="40"/>
    </row>
    <row r="1003" spans="4:4" x14ac:dyDescent="0.25">
      <c r="D1003" s="40"/>
    </row>
    <row r="1004" spans="4:4" x14ac:dyDescent="0.25">
      <c r="D1004" s="40"/>
    </row>
    <row r="1005" spans="4:4" x14ac:dyDescent="0.25">
      <c r="D1005" s="40"/>
    </row>
    <row r="1006" spans="4:4" x14ac:dyDescent="0.25">
      <c r="D1006" s="40"/>
    </row>
    <row r="1007" spans="4:4" x14ac:dyDescent="0.25">
      <c r="D1007" s="40"/>
    </row>
    <row r="1008" spans="4:4" x14ac:dyDescent="0.25">
      <c r="D1008" s="40"/>
    </row>
    <row r="1009" spans="4:4" x14ac:dyDescent="0.25">
      <c r="D1009" s="40"/>
    </row>
    <row r="1010" spans="4:4" x14ac:dyDescent="0.25">
      <c r="D1010" s="40"/>
    </row>
    <row r="1011" spans="4:4" x14ac:dyDescent="0.25">
      <c r="D1011" s="40"/>
    </row>
    <row r="1012" spans="4:4" x14ac:dyDescent="0.25">
      <c r="D1012" s="40"/>
    </row>
    <row r="1013" spans="4:4" x14ac:dyDescent="0.25">
      <c r="D1013" s="40"/>
    </row>
    <row r="1014" spans="4:4" x14ac:dyDescent="0.25">
      <c r="D1014" s="40"/>
    </row>
    <row r="1015" spans="4:4" x14ac:dyDescent="0.25">
      <c r="D1015" s="40"/>
    </row>
    <row r="1016" spans="4:4" x14ac:dyDescent="0.25">
      <c r="D1016" s="40"/>
    </row>
    <row r="1017" spans="4:4" x14ac:dyDescent="0.25">
      <c r="D1017" s="40"/>
    </row>
    <row r="1018" spans="4:4" x14ac:dyDescent="0.25">
      <c r="D1018" s="40"/>
    </row>
    <row r="1019" spans="4:4" x14ac:dyDescent="0.25">
      <c r="D1019" s="40"/>
    </row>
    <row r="1020" spans="4:4" x14ac:dyDescent="0.25">
      <c r="D1020" s="40"/>
    </row>
    <row r="1021" spans="4:4" x14ac:dyDescent="0.25">
      <c r="D1021" s="40"/>
    </row>
    <row r="1022" spans="4:4" x14ac:dyDescent="0.25">
      <c r="D1022" s="40"/>
    </row>
    <row r="1023" spans="4:4" x14ac:dyDescent="0.25">
      <c r="D1023" s="40"/>
    </row>
    <row r="1024" spans="4:4" x14ac:dyDescent="0.25">
      <c r="D1024" s="40"/>
    </row>
    <row r="1025" spans="4:4" x14ac:dyDescent="0.25">
      <c r="D1025" s="40"/>
    </row>
    <row r="1026" spans="4:4" x14ac:dyDescent="0.25">
      <c r="D1026" s="40"/>
    </row>
    <row r="1027" spans="4:4" x14ac:dyDescent="0.25">
      <c r="D1027" s="40"/>
    </row>
    <row r="1028" spans="4:4" x14ac:dyDescent="0.25">
      <c r="D1028" s="40"/>
    </row>
    <row r="1029" spans="4:4" x14ac:dyDescent="0.25">
      <c r="D1029" s="40"/>
    </row>
    <row r="1030" spans="4:4" x14ac:dyDescent="0.25">
      <c r="D1030" s="40"/>
    </row>
    <row r="1031" spans="4:4" x14ac:dyDescent="0.25">
      <c r="D1031" s="40"/>
    </row>
    <row r="1032" spans="4:4" x14ac:dyDescent="0.25">
      <c r="D1032" s="40"/>
    </row>
    <row r="1033" spans="4:4" x14ac:dyDescent="0.25">
      <c r="D1033" s="40"/>
    </row>
    <row r="1034" spans="4:4" x14ac:dyDescent="0.25">
      <c r="D1034" s="40"/>
    </row>
    <row r="1035" spans="4:4" x14ac:dyDescent="0.25">
      <c r="D1035" s="40"/>
    </row>
    <row r="1036" spans="4:4" x14ac:dyDescent="0.25">
      <c r="D1036" s="40"/>
    </row>
    <row r="1037" spans="4:4" x14ac:dyDescent="0.25">
      <c r="D1037" s="40"/>
    </row>
    <row r="1038" spans="4:4" x14ac:dyDescent="0.25">
      <c r="D1038" s="40"/>
    </row>
    <row r="1039" spans="4:4" x14ac:dyDescent="0.25">
      <c r="D1039" s="40"/>
    </row>
    <row r="1040" spans="4:4" x14ac:dyDescent="0.25">
      <c r="D1040" s="40"/>
    </row>
    <row r="1041" spans="4:4" x14ac:dyDescent="0.25">
      <c r="D1041" s="40"/>
    </row>
    <row r="1042" spans="4:4" x14ac:dyDescent="0.25">
      <c r="D1042" s="40"/>
    </row>
    <row r="1043" spans="4:4" x14ac:dyDescent="0.25">
      <c r="D1043" s="40"/>
    </row>
    <row r="1044" spans="4:4" x14ac:dyDescent="0.25">
      <c r="D1044" s="40"/>
    </row>
    <row r="1045" spans="4:4" x14ac:dyDescent="0.25">
      <c r="D1045" s="40"/>
    </row>
    <row r="1046" spans="4:4" x14ac:dyDescent="0.25">
      <c r="D1046" s="40"/>
    </row>
    <row r="1047" spans="4:4" x14ac:dyDescent="0.25">
      <c r="D1047" s="40"/>
    </row>
    <row r="1048" spans="4:4" x14ac:dyDescent="0.25">
      <c r="D1048" s="40"/>
    </row>
    <row r="1049" spans="4:4" x14ac:dyDescent="0.25">
      <c r="D1049" s="40"/>
    </row>
    <row r="1050" spans="4:4" x14ac:dyDescent="0.25">
      <c r="D1050" s="40"/>
    </row>
    <row r="1051" spans="4:4" x14ac:dyDescent="0.25">
      <c r="D1051" s="40"/>
    </row>
    <row r="1052" spans="4:4" x14ac:dyDescent="0.25">
      <c r="D1052" s="40"/>
    </row>
    <row r="1053" spans="4:4" x14ac:dyDescent="0.25">
      <c r="D1053" s="40"/>
    </row>
    <row r="1054" spans="4:4" x14ac:dyDescent="0.25">
      <c r="D1054" s="40"/>
    </row>
    <row r="1055" spans="4:4" x14ac:dyDescent="0.25">
      <c r="D1055" s="40"/>
    </row>
    <row r="1056" spans="4:4" x14ac:dyDescent="0.25">
      <c r="D1056" s="40"/>
    </row>
    <row r="1057" spans="4:4" x14ac:dyDescent="0.25">
      <c r="D1057" s="40"/>
    </row>
    <row r="1058" spans="4:4" x14ac:dyDescent="0.25">
      <c r="D1058" s="40"/>
    </row>
    <row r="1059" spans="4:4" x14ac:dyDescent="0.25">
      <c r="D1059" s="40"/>
    </row>
    <row r="1060" spans="4:4" x14ac:dyDescent="0.25">
      <c r="D1060" s="40"/>
    </row>
    <row r="1061" spans="4:4" x14ac:dyDescent="0.25">
      <c r="D1061" s="40"/>
    </row>
    <row r="1062" spans="4:4" x14ac:dyDescent="0.25">
      <c r="D1062" s="40"/>
    </row>
    <row r="1063" spans="4:4" x14ac:dyDescent="0.25">
      <c r="D1063" s="40"/>
    </row>
    <row r="1064" spans="4:4" x14ac:dyDescent="0.25">
      <c r="D1064" s="40"/>
    </row>
    <row r="1065" spans="4:4" x14ac:dyDescent="0.25">
      <c r="D1065" s="40"/>
    </row>
    <row r="1066" spans="4:4" x14ac:dyDescent="0.25">
      <c r="D1066" s="40"/>
    </row>
    <row r="1067" spans="4:4" x14ac:dyDescent="0.25">
      <c r="D1067" s="40"/>
    </row>
    <row r="1068" spans="4:4" x14ac:dyDescent="0.25">
      <c r="D1068" s="40"/>
    </row>
    <row r="1069" spans="4:4" x14ac:dyDescent="0.25">
      <c r="D1069" s="40"/>
    </row>
    <row r="1070" spans="4:4" x14ac:dyDescent="0.25">
      <c r="D1070" s="40"/>
    </row>
    <row r="1071" spans="4:4" x14ac:dyDescent="0.25">
      <c r="D1071" s="40"/>
    </row>
    <row r="1072" spans="4:4" x14ac:dyDescent="0.25">
      <c r="D1072" s="40"/>
    </row>
    <row r="1073" spans="4:4" x14ac:dyDescent="0.25">
      <c r="D1073" s="40"/>
    </row>
    <row r="1074" spans="4:4" x14ac:dyDescent="0.25">
      <c r="D1074" s="40"/>
    </row>
    <row r="1075" spans="4:4" x14ac:dyDescent="0.25">
      <c r="D1075" s="40"/>
    </row>
    <row r="1076" spans="4:4" x14ac:dyDescent="0.25">
      <c r="D1076" s="40"/>
    </row>
    <row r="1077" spans="4:4" x14ac:dyDescent="0.25">
      <c r="D1077" s="40"/>
    </row>
    <row r="1078" spans="4:4" x14ac:dyDescent="0.25">
      <c r="D1078" s="40"/>
    </row>
    <row r="1079" spans="4:4" x14ac:dyDescent="0.25">
      <c r="D1079" s="40"/>
    </row>
    <row r="1080" spans="4:4" x14ac:dyDescent="0.25">
      <c r="D1080" s="40"/>
    </row>
    <row r="1081" spans="4:4" x14ac:dyDescent="0.25">
      <c r="D1081" s="40"/>
    </row>
    <row r="1082" spans="4:4" x14ac:dyDescent="0.25">
      <c r="D1082" s="40"/>
    </row>
    <row r="1083" spans="4:4" x14ac:dyDescent="0.25">
      <c r="D1083" s="40"/>
    </row>
    <row r="1084" spans="4:4" x14ac:dyDescent="0.25">
      <c r="D1084" s="40"/>
    </row>
    <row r="1085" spans="4:4" x14ac:dyDescent="0.25">
      <c r="D1085" s="40"/>
    </row>
    <row r="1086" spans="4:4" x14ac:dyDescent="0.25">
      <c r="D1086" s="40"/>
    </row>
    <row r="1087" spans="4:4" x14ac:dyDescent="0.25">
      <c r="D1087" s="40"/>
    </row>
    <row r="1088" spans="4:4" x14ac:dyDescent="0.25">
      <c r="D1088" s="40"/>
    </row>
    <row r="1089" spans="4:4" x14ac:dyDescent="0.25">
      <c r="D1089" s="40"/>
    </row>
    <row r="1090" spans="4:4" x14ac:dyDescent="0.25">
      <c r="D1090" s="40"/>
    </row>
    <row r="1091" spans="4:4" x14ac:dyDescent="0.25">
      <c r="D1091" s="40"/>
    </row>
    <row r="1092" spans="4:4" x14ac:dyDescent="0.25">
      <c r="D1092" s="40"/>
    </row>
    <row r="1093" spans="4:4" x14ac:dyDescent="0.25">
      <c r="D1093" s="40"/>
    </row>
    <row r="1094" spans="4:4" x14ac:dyDescent="0.25">
      <c r="D1094" s="40"/>
    </row>
    <row r="1095" spans="4:4" x14ac:dyDescent="0.25">
      <c r="D1095" s="40"/>
    </row>
    <row r="1096" spans="4:4" x14ac:dyDescent="0.25">
      <c r="D1096" s="40"/>
    </row>
    <row r="1097" spans="4:4" x14ac:dyDescent="0.25">
      <c r="D1097" s="40"/>
    </row>
    <row r="1098" spans="4:4" x14ac:dyDescent="0.25">
      <c r="D1098" s="40"/>
    </row>
    <row r="1099" spans="4:4" x14ac:dyDescent="0.25">
      <c r="D1099" s="40"/>
    </row>
    <row r="1100" spans="4:4" x14ac:dyDescent="0.25">
      <c r="D1100" s="40"/>
    </row>
    <row r="1101" spans="4:4" x14ac:dyDescent="0.25">
      <c r="D1101" s="40"/>
    </row>
    <row r="1102" spans="4:4" x14ac:dyDescent="0.25">
      <c r="D1102" s="40"/>
    </row>
    <row r="1103" spans="4:4" x14ac:dyDescent="0.25">
      <c r="D1103" s="40"/>
    </row>
    <row r="1104" spans="4:4" x14ac:dyDescent="0.25">
      <c r="D1104" s="40"/>
    </row>
    <row r="1105" spans="4:4" x14ac:dyDescent="0.25">
      <c r="D1105" s="40"/>
    </row>
    <row r="1106" spans="4:4" x14ac:dyDescent="0.25">
      <c r="D1106" s="40"/>
    </row>
    <row r="1107" spans="4:4" x14ac:dyDescent="0.25">
      <c r="D1107" s="40"/>
    </row>
    <row r="1108" spans="4:4" x14ac:dyDescent="0.25">
      <c r="D1108" s="40"/>
    </row>
    <row r="1109" spans="4:4" x14ac:dyDescent="0.25">
      <c r="D1109" s="40"/>
    </row>
    <row r="1110" spans="4:4" x14ac:dyDescent="0.25">
      <c r="D1110" s="40"/>
    </row>
    <row r="1111" spans="4:4" x14ac:dyDescent="0.25">
      <c r="D1111" s="40"/>
    </row>
    <row r="1112" spans="4:4" x14ac:dyDescent="0.25">
      <c r="D1112" s="40"/>
    </row>
    <row r="1113" spans="4:4" x14ac:dyDescent="0.25">
      <c r="D1113" s="40"/>
    </row>
    <row r="1114" spans="4:4" x14ac:dyDescent="0.25">
      <c r="D1114" s="40"/>
    </row>
    <row r="1115" spans="4:4" x14ac:dyDescent="0.25">
      <c r="D1115" s="40"/>
    </row>
    <row r="1116" spans="4:4" x14ac:dyDescent="0.25">
      <c r="D1116" s="40"/>
    </row>
    <row r="1117" spans="4:4" x14ac:dyDescent="0.25">
      <c r="D1117" s="40"/>
    </row>
    <row r="1118" spans="4:4" x14ac:dyDescent="0.25">
      <c r="D1118" s="40"/>
    </row>
    <row r="1119" spans="4:4" x14ac:dyDescent="0.25">
      <c r="D1119" s="40"/>
    </row>
    <row r="1120" spans="4:4" x14ac:dyDescent="0.25">
      <c r="D1120" s="40"/>
    </row>
    <row r="1121" spans="4:4" x14ac:dyDescent="0.25">
      <c r="D1121" s="40"/>
    </row>
    <row r="1122" spans="4:4" x14ac:dyDescent="0.25">
      <c r="D1122" s="40"/>
    </row>
    <row r="1123" spans="4:4" x14ac:dyDescent="0.25">
      <c r="D1123" s="40"/>
    </row>
    <row r="1124" spans="4:4" x14ac:dyDescent="0.25">
      <c r="D1124" s="40"/>
    </row>
    <row r="1125" spans="4:4" x14ac:dyDescent="0.25">
      <c r="D1125" s="40"/>
    </row>
    <row r="1126" spans="4:4" x14ac:dyDescent="0.25">
      <c r="D1126" s="40"/>
    </row>
    <row r="1127" spans="4:4" x14ac:dyDescent="0.25">
      <c r="D1127" s="40"/>
    </row>
    <row r="1128" spans="4:4" x14ac:dyDescent="0.25">
      <c r="D1128" s="40"/>
    </row>
    <row r="1129" spans="4:4" x14ac:dyDescent="0.25">
      <c r="D1129" s="40"/>
    </row>
    <row r="1130" spans="4:4" x14ac:dyDescent="0.25">
      <c r="D1130" s="40"/>
    </row>
    <row r="1131" spans="4:4" x14ac:dyDescent="0.25">
      <c r="D1131" s="40"/>
    </row>
    <row r="1132" spans="4:4" x14ac:dyDescent="0.25">
      <c r="D1132" s="40"/>
    </row>
    <row r="1133" spans="4:4" x14ac:dyDescent="0.25">
      <c r="D1133" s="40"/>
    </row>
    <row r="1134" spans="4:4" x14ac:dyDescent="0.25">
      <c r="D1134" s="40"/>
    </row>
    <row r="1135" spans="4:4" x14ac:dyDescent="0.25">
      <c r="D1135" s="40"/>
    </row>
    <row r="1136" spans="4:4" x14ac:dyDescent="0.25">
      <c r="D1136" s="40"/>
    </row>
    <row r="1137" spans="4:4" x14ac:dyDescent="0.25">
      <c r="D1137" s="40"/>
    </row>
    <row r="1138" spans="4:4" x14ac:dyDescent="0.25">
      <c r="D1138" s="40"/>
    </row>
    <row r="1139" spans="4:4" x14ac:dyDescent="0.25">
      <c r="D1139" s="40"/>
    </row>
    <row r="1140" spans="4:4" x14ac:dyDescent="0.25">
      <c r="D1140" s="40"/>
    </row>
    <row r="1141" spans="4:4" x14ac:dyDescent="0.25">
      <c r="D1141" s="40"/>
    </row>
    <row r="1142" spans="4:4" x14ac:dyDescent="0.25">
      <c r="D1142" s="40"/>
    </row>
    <row r="1143" spans="4:4" x14ac:dyDescent="0.25">
      <c r="D1143" s="40"/>
    </row>
    <row r="1144" spans="4:4" x14ac:dyDescent="0.25">
      <c r="D1144" s="40"/>
    </row>
    <row r="1145" spans="4:4" x14ac:dyDescent="0.25">
      <c r="D1145" s="40"/>
    </row>
    <row r="1146" spans="4:4" x14ac:dyDescent="0.25">
      <c r="D1146" s="40"/>
    </row>
    <row r="1147" spans="4:4" x14ac:dyDescent="0.25">
      <c r="D1147" s="40"/>
    </row>
    <row r="1148" spans="4:4" x14ac:dyDescent="0.25">
      <c r="D1148" s="40"/>
    </row>
    <row r="1149" spans="4:4" x14ac:dyDescent="0.25">
      <c r="D1149" s="40"/>
    </row>
    <row r="1150" spans="4:4" x14ac:dyDescent="0.25">
      <c r="D1150" s="40"/>
    </row>
    <row r="1151" spans="4:4" x14ac:dyDescent="0.25">
      <c r="D1151" s="40"/>
    </row>
    <row r="1152" spans="4:4" x14ac:dyDescent="0.25">
      <c r="D1152" s="40"/>
    </row>
    <row r="1153" spans="4:4" x14ac:dyDescent="0.25">
      <c r="D1153" s="40"/>
    </row>
    <row r="1154" spans="4:4" x14ac:dyDescent="0.25">
      <c r="D1154" s="40"/>
    </row>
    <row r="1155" spans="4:4" x14ac:dyDescent="0.25">
      <c r="D1155" s="40"/>
    </row>
    <row r="1156" spans="4:4" x14ac:dyDescent="0.25">
      <c r="D1156" s="40"/>
    </row>
    <row r="1157" spans="4:4" x14ac:dyDescent="0.25">
      <c r="D1157" s="40"/>
    </row>
    <row r="1158" spans="4:4" x14ac:dyDescent="0.25">
      <c r="D1158" s="40"/>
    </row>
    <row r="1159" spans="4:4" x14ac:dyDescent="0.25">
      <c r="D1159" s="40"/>
    </row>
    <row r="1160" spans="4:4" x14ac:dyDescent="0.25">
      <c r="D1160" s="40"/>
    </row>
    <row r="1161" spans="4:4" x14ac:dyDescent="0.25">
      <c r="D1161" s="40"/>
    </row>
    <row r="1162" spans="4:4" x14ac:dyDescent="0.25">
      <c r="D1162" s="40"/>
    </row>
    <row r="1163" spans="4:4" x14ac:dyDescent="0.25">
      <c r="D1163" s="40"/>
    </row>
    <row r="1164" spans="4:4" x14ac:dyDescent="0.25">
      <c r="D1164" s="40"/>
    </row>
    <row r="1165" spans="4:4" x14ac:dyDescent="0.25">
      <c r="D1165" s="40"/>
    </row>
    <row r="1166" spans="4:4" x14ac:dyDescent="0.25">
      <c r="D1166" s="40"/>
    </row>
    <row r="1167" spans="4:4" x14ac:dyDescent="0.25">
      <c r="D1167" s="40"/>
    </row>
    <row r="1168" spans="4:4" x14ac:dyDescent="0.25">
      <c r="D1168" s="40"/>
    </row>
    <row r="1169" spans="4:4" x14ac:dyDescent="0.25">
      <c r="D1169" s="40"/>
    </row>
    <row r="1170" spans="4:4" x14ac:dyDescent="0.25">
      <c r="D1170" s="40"/>
    </row>
    <row r="1171" spans="4:4" x14ac:dyDescent="0.25">
      <c r="D1171" s="40"/>
    </row>
    <row r="1172" spans="4:4" x14ac:dyDescent="0.25">
      <c r="D1172" s="40"/>
    </row>
    <row r="1173" spans="4:4" x14ac:dyDescent="0.25">
      <c r="D1173" s="40"/>
    </row>
    <row r="1174" spans="4:4" x14ac:dyDescent="0.25">
      <c r="D1174" s="40"/>
    </row>
    <row r="1175" spans="4:4" x14ac:dyDescent="0.25">
      <c r="D1175" s="40"/>
    </row>
    <row r="1176" spans="4:4" x14ac:dyDescent="0.25">
      <c r="D1176" s="40"/>
    </row>
    <row r="1177" spans="4:4" x14ac:dyDescent="0.25">
      <c r="D1177" s="40"/>
    </row>
    <row r="1178" spans="4:4" x14ac:dyDescent="0.25">
      <c r="D1178" s="40"/>
    </row>
    <row r="1179" spans="4:4" x14ac:dyDescent="0.25">
      <c r="D1179" s="40"/>
    </row>
    <row r="1180" spans="4:4" x14ac:dyDescent="0.25">
      <c r="D1180" s="40"/>
    </row>
    <row r="1181" spans="4:4" x14ac:dyDescent="0.25">
      <c r="D1181" s="40"/>
    </row>
    <row r="1182" spans="4:4" x14ac:dyDescent="0.25">
      <c r="D1182" s="40"/>
    </row>
    <row r="1183" spans="4:4" x14ac:dyDescent="0.25">
      <c r="D1183" s="40"/>
    </row>
    <row r="1184" spans="4:4" x14ac:dyDescent="0.25">
      <c r="D1184" s="40"/>
    </row>
    <row r="1185" spans="4:4" x14ac:dyDescent="0.25">
      <c r="D1185" s="40"/>
    </row>
    <row r="1186" spans="4:4" x14ac:dyDescent="0.25">
      <c r="D1186" s="40"/>
    </row>
    <row r="1187" spans="4:4" x14ac:dyDescent="0.25">
      <c r="D1187" s="40"/>
    </row>
    <row r="1188" spans="4:4" x14ac:dyDescent="0.25">
      <c r="D1188" s="40"/>
    </row>
    <row r="1189" spans="4:4" x14ac:dyDescent="0.25">
      <c r="D1189" s="40"/>
    </row>
    <row r="1190" spans="4:4" x14ac:dyDescent="0.25">
      <c r="D1190" s="40"/>
    </row>
    <row r="1191" spans="4:4" x14ac:dyDescent="0.25">
      <c r="D1191" s="40"/>
    </row>
    <row r="1192" spans="4:4" x14ac:dyDescent="0.25">
      <c r="D1192" s="40"/>
    </row>
    <row r="1193" spans="4:4" x14ac:dyDescent="0.25">
      <c r="D1193" s="40"/>
    </row>
    <row r="1194" spans="4:4" x14ac:dyDescent="0.25">
      <c r="D1194" s="40"/>
    </row>
    <row r="1195" spans="4:4" x14ac:dyDescent="0.25">
      <c r="D1195" s="40"/>
    </row>
    <row r="1196" spans="4:4" x14ac:dyDescent="0.25">
      <c r="D1196" s="40"/>
    </row>
    <row r="1197" spans="4:4" x14ac:dyDescent="0.25">
      <c r="D1197" s="40"/>
    </row>
    <row r="1198" spans="4:4" x14ac:dyDescent="0.25">
      <c r="D1198" s="40"/>
    </row>
    <row r="1199" spans="4:4" x14ac:dyDescent="0.25">
      <c r="D1199" s="40"/>
    </row>
    <row r="1200" spans="4:4" x14ac:dyDescent="0.25">
      <c r="D1200" s="40"/>
    </row>
    <row r="1201" spans="4:4" x14ac:dyDescent="0.25">
      <c r="D1201" s="40"/>
    </row>
    <row r="1202" spans="4:4" x14ac:dyDescent="0.25">
      <c r="D1202" s="40"/>
    </row>
    <row r="1203" spans="4:4" x14ac:dyDescent="0.25">
      <c r="D1203" s="40"/>
    </row>
    <row r="1204" spans="4:4" x14ac:dyDescent="0.25">
      <c r="D1204" s="40"/>
    </row>
    <row r="1205" spans="4:4" x14ac:dyDescent="0.25">
      <c r="D1205" s="40"/>
    </row>
    <row r="1206" spans="4:4" x14ac:dyDescent="0.25">
      <c r="D1206" s="40"/>
    </row>
    <row r="1207" spans="4:4" x14ac:dyDescent="0.25">
      <c r="D1207" s="40"/>
    </row>
    <row r="1208" spans="4:4" x14ac:dyDescent="0.25">
      <c r="D1208" s="40"/>
    </row>
    <row r="1209" spans="4:4" x14ac:dyDescent="0.25">
      <c r="D1209" s="40"/>
    </row>
    <row r="1210" spans="4:4" x14ac:dyDescent="0.25">
      <c r="D1210" s="40"/>
    </row>
    <row r="1211" spans="4:4" x14ac:dyDescent="0.25">
      <c r="D1211" s="40"/>
    </row>
    <row r="1212" spans="4:4" x14ac:dyDescent="0.25">
      <c r="D1212" s="40"/>
    </row>
    <row r="1213" spans="4:4" x14ac:dyDescent="0.25">
      <c r="D1213" s="40"/>
    </row>
    <row r="1214" spans="4:4" x14ac:dyDescent="0.25">
      <c r="D1214" s="40"/>
    </row>
    <row r="1215" spans="4:4" x14ac:dyDescent="0.25">
      <c r="D1215" s="40"/>
    </row>
    <row r="1216" spans="4:4" x14ac:dyDescent="0.25">
      <c r="D1216" s="40"/>
    </row>
    <row r="1217" spans="4:4" x14ac:dyDescent="0.25">
      <c r="D1217" s="40"/>
    </row>
    <row r="1218" spans="4:4" x14ac:dyDescent="0.25">
      <c r="D1218" s="40"/>
    </row>
    <row r="1219" spans="4:4" x14ac:dyDescent="0.25">
      <c r="D1219" s="40"/>
    </row>
    <row r="1220" spans="4:4" x14ac:dyDescent="0.25">
      <c r="D1220" s="40"/>
    </row>
    <row r="1221" spans="4:4" x14ac:dyDescent="0.25">
      <c r="D1221" s="40"/>
    </row>
    <row r="1222" spans="4:4" x14ac:dyDescent="0.25">
      <c r="D1222" s="40"/>
    </row>
    <row r="1223" spans="4:4" x14ac:dyDescent="0.25">
      <c r="D1223" s="40"/>
    </row>
    <row r="1224" spans="4:4" x14ac:dyDescent="0.25">
      <c r="D1224" s="40"/>
    </row>
    <row r="1225" spans="4:4" x14ac:dyDescent="0.25">
      <c r="D1225" s="40"/>
    </row>
    <row r="1226" spans="4:4" x14ac:dyDescent="0.25">
      <c r="D1226" s="40"/>
    </row>
    <row r="1227" spans="4:4" x14ac:dyDescent="0.25">
      <c r="D1227" s="40"/>
    </row>
    <row r="1228" spans="4:4" x14ac:dyDescent="0.25">
      <c r="D1228" s="40"/>
    </row>
    <row r="1229" spans="4:4" x14ac:dyDescent="0.25">
      <c r="D1229" s="40"/>
    </row>
    <row r="1230" spans="4:4" x14ac:dyDescent="0.25">
      <c r="D1230" s="40"/>
    </row>
    <row r="1231" spans="4:4" x14ac:dyDescent="0.25">
      <c r="D1231" s="40"/>
    </row>
    <row r="1232" spans="4:4" x14ac:dyDescent="0.25">
      <c r="D1232" s="40"/>
    </row>
    <row r="1233" spans="4:4" x14ac:dyDescent="0.25">
      <c r="D1233" s="40"/>
    </row>
    <row r="1234" spans="4:4" x14ac:dyDescent="0.25">
      <c r="D1234" s="40"/>
    </row>
    <row r="1235" spans="4:4" x14ac:dyDescent="0.25">
      <c r="D1235" s="40"/>
    </row>
    <row r="1236" spans="4:4" x14ac:dyDescent="0.25">
      <c r="D1236" s="40"/>
    </row>
    <row r="1237" spans="4:4" x14ac:dyDescent="0.25">
      <c r="D1237" s="40"/>
    </row>
    <row r="1238" spans="4:4" x14ac:dyDescent="0.25">
      <c r="D1238" s="40"/>
    </row>
    <row r="1239" spans="4:4" x14ac:dyDescent="0.25">
      <c r="D1239" s="40"/>
    </row>
    <row r="1240" spans="4:4" x14ac:dyDescent="0.25">
      <c r="D1240" s="40"/>
    </row>
    <row r="1241" spans="4:4" x14ac:dyDescent="0.25">
      <c r="D1241" s="40"/>
    </row>
    <row r="1242" spans="4:4" x14ac:dyDescent="0.25">
      <c r="D1242" s="40"/>
    </row>
    <row r="1243" spans="4:4" x14ac:dyDescent="0.25">
      <c r="D1243" s="40"/>
    </row>
    <row r="1244" spans="4:4" x14ac:dyDescent="0.25">
      <c r="D1244" s="40"/>
    </row>
    <row r="1245" spans="4:4" x14ac:dyDescent="0.25">
      <c r="D1245" s="40"/>
    </row>
    <row r="1246" spans="4:4" x14ac:dyDescent="0.25">
      <c r="D1246" s="40"/>
    </row>
    <row r="1247" spans="4:4" x14ac:dyDescent="0.25">
      <c r="D1247" s="40"/>
    </row>
    <row r="1248" spans="4:4" x14ac:dyDescent="0.25">
      <c r="D1248" s="40"/>
    </row>
    <row r="1249" spans="4:4" x14ac:dyDescent="0.25">
      <c r="D1249" s="40"/>
    </row>
    <row r="1250" spans="4:4" x14ac:dyDescent="0.25">
      <c r="D1250" s="40"/>
    </row>
    <row r="1251" spans="4:4" x14ac:dyDescent="0.25">
      <c r="D1251" s="40"/>
    </row>
    <row r="1252" spans="4:4" x14ac:dyDescent="0.25">
      <c r="D1252" s="40"/>
    </row>
    <row r="1253" spans="4:4" x14ac:dyDescent="0.25">
      <c r="D1253" s="40"/>
    </row>
    <row r="1254" spans="4:4" x14ac:dyDescent="0.25">
      <c r="D1254" s="40"/>
    </row>
    <row r="1255" spans="4:4" x14ac:dyDescent="0.25">
      <c r="D1255" s="40"/>
    </row>
    <row r="1256" spans="4:4" x14ac:dyDescent="0.25">
      <c r="D1256" s="40"/>
    </row>
    <row r="1257" spans="4:4" x14ac:dyDescent="0.25">
      <c r="D1257" s="40"/>
    </row>
    <row r="1258" spans="4:4" x14ac:dyDescent="0.25">
      <c r="D1258" s="40"/>
    </row>
    <row r="1259" spans="4:4" x14ac:dyDescent="0.25">
      <c r="D1259" s="40"/>
    </row>
    <row r="1260" spans="4:4" x14ac:dyDescent="0.25">
      <c r="D1260" s="40"/>
    </row>
    <row r="1261" spans="4:4" x14ac:dyDescent="0.25">
      <c r="D1261" s="40"/>
    </row>
    <row r="1262" spans="4:4" x14ac:dyDescent="0.25">
      <c r="D1262" s="40"/>
    </row>
    <row r="1263" spans="4:4" x14ac:dyDescent="0.25">
      <c r="D1263" s="40"/>
    </row>
    <row r="1264" spans="4:4" x14ac:dyDescent="0.25">
      <c r="D1264" s="40"/>
    </row>
    <row r="1265" spans="4:4" x14ac:dyDescent="0.25">
      <c r="D1265" s="40"/>
    </row>
    <row r="1266" spans="4:4" x14ac:dyDescent="0.25">
      <c r="D1266" s="40"/>
    </row>
    <row r="1267" spans="4:4" x14ac:dyDescent="0.25">
      <c r="D1267" s="40"/>
    </row>
    <row r="1268" spans="4:4" x14ac:dyDescent="0.25">
      <c r="D1268" s="40"/>
    </row>
    <row r="1269" spans="4:4" x14ac:dyDescent="0.25">
      <c r="D1269" s="40"/>
    </row>
    <row r="1270" spans="4:4" x14ac:dyDescent="0.25">
      <c r="D1270" s="40"/>
    </row>
    <row r="1271" spans="4:4" x14ac:dyDescent="0.25">
      <c r="D1271" s="40"/>
    </row>
    <row r="1272" spans="4:4" x14ac:dyDescent="0.25">
      <c r="D1272" s="40"/>
    </row>
    <row r="1273" spans="4:4" x14ac:dyDescent="0.25">
      <c r="D1273" s="40"/>
    </row>
    <row r="1274" spans="4:4" x14ac:dyDescent="0.25">
      <c r="D1274" s="40"/>
    </row>
    <row r="1275" spans="4:4" x14ac:dyDescent="0.25">
      <c r="D1275" s="40"/>
    </row>
    <row r="1276" spans="4:4" x14ac:dyDescent="0.25">
      <c r="D1276" s="40"/>
    </row>
    <row r="1277" spans="4:4" x14ac:dyDescent="0.25">
      <c r="D1277" s="40"/>
    </row>
    <row r="1278" spans="4:4" x14ac:dyDescent="0.25">
      <c r="D1278" s="40"/>
    </row>
    <row r="1279" spans="4:4" x14ac:dyDescent="0.25">
      <c r="D1279" s="40"/>
    </row>
    <row r="1280" spans="4:4" x14ac:dyDescent="0.25">
      <c r="D1280" s="40"/>
    </row>
    <row r="1281" spans="4:4" x14ac:dyDescent="0.25">
      <c r="D1281" s="40"/>
    </row>
    <row r="1282" spans="4:4" x14ac:dyDescent="0.25">
      <c r="D1282" s="40"/>
    </row>
    <row r="1283" spans="4:4" x14ac:dyDescent="0.25">
      <c r="D1283" s="40"/>
    </row>
    <row r="1284" spans="4:4" x14ac:dyDescent="0.25">
      <c r="D1284" s="40"/>
    </row>
    <row r="1285" spans="4:4" x14ac:dyDescent="0.25">
      <c r="D1285" s="40"/>
    </row>
    <row r="1286" spans="4:4" x14ac:dyDescent="0.25">
      <c r="D1286" s="40"/>
    </row>
    <row r="1287" spans="4:4" x14ac:dyDescent="0.25">
      <c r="D1287" s="40"/>
    </row>
    <row r="1288" spans="4:4" x14ac:dyDescent="0.25">
      <c r="D1288" s="40"/>
    </row>
    <row r="1289" spans="4:4" x14ac:dyDescent="0.25">
      <c r="D1289" s="40"/>
    </row>
    <row r="1290" spans="4:4" x14ac:dyDescent="0.25">
      <c r="D1290" s="40"/>
    </row>
    <row r="1291" spans="4:4" x14ac:dyDescent="0.25">
      <c r="D1291" s="40"/>
    </row>
    <row r="1292" spans="4:4" x14ac:dyDescent="0.25">
      <c r="D1292" s="40"/>
    </row>
    <row r="1293" spans="4:4" x14ac:dyDescent="0.25">
      <c r="D1293" s="40"/>
    </row>
    <row r="1294" spans="4:4" x14ac:dyDescent="0.25">
      <c r="D1294" s="40"/>
    </row>
    <row r="1295" spans="4:4" x14ac:dyDescent="0.25">
      <c r="D1295" s="40"/>
    </row>
    <row r="1296" spans="4:4" x14ac:dyDescent="0.25">
      <c r="D1296" s="40"/>
    </row>
    <row r="1297" spans="4:4" x14ac:dyDescent="0.25">
      <c r="D1297" s="40"/>
    </row>
    <row r="1298" spans="4:4" x14ac:dyDescent="0.25">
      <c r="D1298" s="40"/>
    </row>
    <row r="1299" spans="4:4" x14ac:dyDescent="0.25">
      <c r="D1299" s="40"/>
    </row>
    <row r="1300" spans="4:4" x14ac:dyDescent="0.25">
      <c r="D1300" s="40"/>
    </row>
    <row r="1301" spans="4:4" x14ac:dyDescent="0.25">
      <c r="D1301" s="40"/>
    </row>
    <row r="1302" spans="4:4" x14ac:dyDescent="0.25">
      <c r="D1302" s="40"/>
    </row>
    <row r="1303" spans="4:4" x14ac:dyDescent="0.25">
      <c r="D1303" s="40"/>
    </row>
    <row r="1304" spans="4:4" x14ac:dyDescent="0.25">
      <c r="D1304" s="40"/>
    </row>
    <row r="1305" spans="4:4" x14ac:dyDescent="0.25">
      <c r="D1305" s="40"/>
    </row>
    <row r="1306" spans="4:4" x14ac:dyDescent="0.25">
      <c r="D1306" s="40"/>
    </row>
    <row r="1307" spans="4:4" x14ac:dyDescent="0.25">
      <c r="D1307" s="40"/>
    </row>
    <row r="1308" spans="4:4" x14ac:dyDescent="0.25">
      <c r="D1308" s="40"/>
    </row>
    <row r="1309" spans="4:4" x14ac:dyDescent="0.25">
      <c r="D1309" s="40"/>
    </row>
    <row r="1310" spans="4:4" x14ac:dyDescent="0.25">
      <c r="D1310" s="40"/>
    </row>
    <row r="1311" spans="4:4" x14ac:dyDescent="0.25">
      <c r="D1311" s="40"/>
    </row>
    <row r="1312" spans="4:4" x14ac:dyDescent="0.25">
      <c r="D1312" s="40"/>
    </row>
    <row r="1313" spans="4:4" x14ac:dyDescent="0.25">
      <c r="D1313" s="40"/>
    </row>
    <row r="1314" spans="4:4" x14ac:dyDescent="0.25">
      <c r="D1314" s="40"/>
    </row>
    <row r="1315" spans="4:4" x14ac:dyDescent="0.25">
      <c r="D1315" s="40"/>
    </row>
    <row r="1316" spans="4:4" x14ac:dyDescent="0.25">
      <c r="D1316" s="40"/>
    </row>
    <row r="1317" spans="4:4" x14ac:dyDescent="0.25">
      <c r="D1317" s="40"/>
    </row>
    <row r="1318" spans="4:4" x14ac:dyDescent="0.25">
      <c r="D1318" s="40"/>
    </row>
    <row r="1319" spans="4:4" x14ac:dyDescent="0.25">
      <c r="D1319" s="40"/>
    </row>
    <row r="1320" spans="4:4" x14ac:dyDescent="0.25">
      <c r="D1320" s="40"/>
    </row>
    <row r="1321" spans="4:4" x14ac:dyDescent="0.25">
      <c r="D1321" s="40"/>
    </row>
    <row r="1322" spans="4:4" x14ac:dyDescent="0.25">
      <c r="D1322" s="40"/>
    </row>
    <row r="1323" spans="4:4" x14ac:dyDescent="0.25">
      <c r="D1323" s="40"/>
    </row>
    <row r="1324" spans="4:4" x14ac:dyDescent="0.25">
      <c r="D1324" s="40"/>
    </row>
    <row r="1325" spans="4:4" x14ac:dyDescent="0.25">
      <c r="D1325" s="40"/>
    </row>
    <row r="1326" spans="4:4" x14ac:dyDescent="0.25">
      <c r="D1326" s="40"/>
    </row>
    <row r="1327" spans="4:4" x14ac:dyDescent="0.25">
      <c r="D1327" s="40"/>
    </row>
    <row r="1328" spans="4:4" x14ac:dyDescent="0.25">
      <c r="D1328" s="40"/>
    </row>
    <row r="1329" spans="4:4" x14ac:dyDescent="0.25">
      <c r="D1329" s="40"/>
    </row>
    <row r="1330" spans="4:4" x14ac:dyDescent="0.25">
      <c r="D1330" s="40"/>
    </row>
    <row r="1331" spans="4:4" x14ac:dyDescent="0.25">
      <c r="D1331" s="40"/>
    </row>
    <row r="1332" spans="4:4" x14ac:dyDescent="0.25">
      <c r="D1332" s="40"/>
    </row>
    <row r="1333" spans="4:4" x14ac:dyDescent="0.25">
      <c r="D1333" s="40"/>
    </row>
    <row r="1334" spans="4:4" x14ac:dyDescent="0.25">
      <c r="D1334" s="40"/>
    </row>
    <row r="1335" spans="4:4" x14ac:dyDescent="0.25">
      <c r="D1335" s="40"/>
    </row>
    <row r="1336" spans="4:4" x14ac:dyDescent="0.25">
      <c r="D1336" s="40"/>
    </row>
    <row r="1337" spans="4:4" x14ac:dyDescent="0.25">
      <c r="D1337" s="40"/>
    </row>
    <row r="1338" spans="4:4" x14ac:dyDescent="0.25">
      <c r="D1338" s="40"/>
    </row>
    <row r="1339" spans="4:4" x14ac:dyDescent="0.25">
      <c r="D1339" s="40"/>
    </row>
    <row r="1340" spans="4:4" x14ac:dyDescent="0.25">
      <c r="D1340" s="40"/>
    </row>
    <row r="1341" spans="4:4" x14ac:dyDescent="0.25">
      <c r="D1341" s="40"/>
    </row>
    <row r="1342" spans="4:4" x14ac:dyDescent="0.25">
      <c r="D1342" s="40"/>
    </row>
    <row r="1343" spans="4:4" x14ac:dyDescent="0.25">
      <c r="D1343" s="40"/>
    </row>
    <row r="1344" spans="4:4" x14ac:dyDescent="0.25">
      <c r="D1344" s="40"/>
    </row>
    <row r="1345" spans="4:4" x14ac:dyDescent="0.25">
      <c r="D1345" s="40"/>
    </row>
    <row r="1346" spans="4:4" x14ac:dyDescent="0.25">
      <c r="D1346" s="40"/>
    </row>
    <row r="1347" spans="4:4" x14ac:dyDescent="0.25">
      <c r="D1347" s="40"/>
    </row>
    <row r="1348" spans="4:4" x14ac:dyDescent="0.25">
      <c r="D1348" s="40"/>
    </row>
    <row r="1349" spans="4:4" x14ac:dyDescent="0.25">
      <c r="D1349" s="40"/>
    </row>
    <row r="1350" spans="4:4" x14ac:dyDescent="0.25">
      <c r="D1350" s="40"/>
    </row>
    <row r="1351" spans="4:4" x14ac:dyDescent="0.25">
      <c r="D1351" s="40"/>
    </row>
    <row r="1352" spans="4:4" x14ac:dyDescent="0.25">
      <c r="D1352" s="40"/>
    </row>
    <row r="1353" spans="4:4" x14ac:dyDescent="0.25">
      <c r="D1353" s="40"/>
    </row>
    <row r="1354" spans="4:4" x14ac:dyDescent="0.25">
      <c r="D1354" s="40"/>
    </row>
    <row r="1355" spans="4:4" x14ac:dyDescent="0.25">
      <c r="D1355" s="40"/>
    </row>
    <row r="1356" spans="4:4" x14ac:dyDescent="0.25">
      <c r="D1356" s="40"/>
    </row>
    <row r="1357" spans="4:4" x14ac:dyDescent="0.25">
      <c r="D1357" s="40"/>
    </row>
    <row r="1358" spans="4:4" x14ac:dyDescent="0.25">
      <c r="D1358" s="40"/>
    </row>
    <row r="1359" spans="4:4" x14ac:dyDescent="0.25">
      <c r="D1359" s="40"/>
    </row>
    <row r="1360" spans="4:4" x14ac:dyDescent="0.25">
      <c r="D1360" s="40"/>
    </row>
    <row r="1361" spans="4:4" x14ac:dyDescent="0.25">
      <c r="D1361" s="40"/>
    </row>
    <row r="1362" spans="4:4" x14ac:dyDescent="0.25">
      <c r="D1362" s="40"/>
    </row>
    <row r="1363" spans="4:4" x14ac:dyDescent="0.25">
      <c r="D1363" s="40"/>
    </row>
    <row r="1364" spans="4:4" x14ac:dyDescent="0.25">
      <c r="D1364" s="40"/>
    </row>
    <row r="1365" spans="4:4" x14ac:dyDescent="0.25">
      <c r="D1365" s="40"/>
    </row>
    <row r="1366" spans="4:4" x14ac:dyDescent="0.25">
      <c r="D1366" s="40"/>
    </row>
    <row r="1367" spans="4:4" x14ac:dyDescent="0.25">
      <c r="D1367" s="40"/>
    </row>
    <row r="1368" spans="4:4" x14ac:dyDescent="0.25">
      <c r="D1368" s="40"/>
    </row>
    <row r="1369" spans="4:4" x14ac:dyDescent="0.25">
      <c r="D1369" s="40"/>
    </row>
    <row r="1370" spans="4:4" x14ac:dyDescent="0.25">
      <c r="D1370" s="40"/>
    </row>
    <row r="1371" spans="4:4" x14ac:dyDescent="0.25">
      <c r="D1371" s="40"/>
    </row>
    <row r="1372" spans="4:4" x14ac:dyDescent="0.25">
      <c r="D1372" s="40"/>
    </row>
    <row r="1373" spans="4:4" x14ac:dyDescent="0.25">
      <c r="D1373" s="40"/>
    </row>
    <row r="1374" spans="4:4" x14ac:dyDescent="0.25">
      <c r="D1374" s="40"/>
    </row>
    <row r="1375" spans="4:4" x14ac:dyDescent="0.25">
      <c r="D1375" s="40"/>
    </row>
    <row r="1376" spans="4:4" x14ac:dyDescent="0.25">
      <c r="D1376" s="40"/>
    </row>
    <row r="1377" spans="4:4" x14ac:dyDescent="0.25">
      <c r="D1377" s="40"/>
    </row>
    <row r="1378" spans="4:4" x14ac:dyDescent="0.25">
      <c r="D1378" s="40"/>
    </row>
    <row r="1379" spans="4:4" x14ac:dyDescent="0.25">
      <c r="D1379" s="40"/>
    </row>
    <row r="1380" spans="4:4" x14ac:dyDescent="0.25">
      <c r="D1380" s="40"/>
    </row>
    <row r="1381" spans="4:4" x14ac:dyDescent="0.25">
      <c r="D1381" s="40"/>
    </row>
    <row r="1382" spans="4:4" x14ac:dyDescent="0.25">
      <c r="D1382" s="40"/>
    </row>
    <row r="1383" spans="4:4" x14ac:dyDescent="0.25">
      <c r="D1383" s="40"/>
    </row>
    <row r="1384" spans="4:4" x14ac:dyDescent="0.25">
      <c r="D1384" s="40"/>
    </row>
    <row r="1385" spans="4:4" x14ac:dyDescent="0.25">
      <c r="D1385" s="40"/>
    </row>
    <row r="1386" spans="4:4" x14ac:dyDescent="0.25">
      <c r="D1386" s="40"/>
    </row>
    <row r="1387" spans="4:4" x14ac:dyDescent="0.25">
      <c r="D1387" s="40"/>
    </row>
    <row r="1388" spans="4:4" x14ac:dyDescent="0.25">
      <c r="D1388" s="40"/>
    </row>
    <row r="1389" spans="4:4" x14ac:dyDescent="0.25">
      <c r="D1389" s="40"/>
    </row>
    <row r="1390" spans="4:4" x14ac:dyDescent="0.25">
      <c r="D1390" s="40"/>
    </row>
    <row r="1391" spans="4:4" x14ac:dyDescent="0.25">
      <c r="D1391" s="40"/>
    </row>
    <row r="1392" spans="4:4" x14ac:dyDescent="0.25">
      <c r="D1392" s="40"/>
    </row>
    <row r="1393" spans="4:4" x14ac:dyDescent="0.25">
      <c r="D1393" s="40"/>
    </row>
    <row r="1394" spans="4:4" x14ac:dyDescent="0.25">
      <c r="D1394" s="40"/>
    </row>
    <row r="1395" spans="4:4" x14ac:dyDescent="0.25">
      <c r="D1395" s="40"/>
    </row>
    <row r="1396" spans="4:4" x14ac:dyDescent="0.25">
      <c r="D1396" s="40"/>
    </row>
    <row r="1397" spans="4:4" x14ac:dyDescent="0.25">
      <c r="D1397" s="40"/>
    </row>
    <row r="1398" spans="4:4" x14ac:dyDescent="0.25">
      <c r="D1398" s="40"/>
    </row>
    <row r="1399" spans="4:4" x14ac:dyDescent="0.25">
      <c r="D1399" s="40"/>
    </row>
    <row r="1400" spans="4:4" x14ac:dyDescent="0.25">
      <c r="D1400" s="40"/>
    </row>
    <row r="1401" spans="4:4" x14ac:dyDescent="0.25">
      <c r="D1401" s="40"/>
    </row>
    <row r="1402" spans="4:4" x14ac:dyDescent="0.25">
      <c r="D1402" s="40"/>
    </row>
    <row r="1403" spans="4:4" x14ac:dyDescent="0.25">
      <c r="D1403" s="40"/>
    </row>
    <row r="1404" spans="4:4" x14ac:dyDescent="0.25">
      <c r="D1404" s="40"/>
    </row>
    <row r="1405" spans="4:4" x14ac:dyDescent="0.25">
      <c r="D1405" s="40"/>
    </row>
    <row r="1406" spans="4:4" x14ac:dyDescent="0.25">
      <c r="D1406" s="40"/>
    </row>
    <row r="1407" spans="4:4" x14ac:dyDescent="0.25">
      <c r="D1407" s="40"/>
    </row>
    <row r="1408" spans="4:4" x14ac:dyDescent="0.25">
      <c r="D1408" s="40"/>
    </row>
    <row r="1409" spans="4:4" x14ac:dyDescent="0.25">
      <c r="D1409" s="40"/>
    </row>
    <row r="1410" spans="4:4" x14ac:dyDescent="0.25">
      <c r="D1410" s="40"/>
    </row>
    <row r="1411" spans="4:4" x14ac:dyDescent="0.25">
      <c r="D1411" s="40"/>
    </row>
    <row r="1412" spans="4:4" x14ac:dyDescent="0.25">
      <c r="D1412" s="40"/>
    </row>
    <row r="1413" spans="4:4" x14ac:dyDescent="0.25">
      <c r="D1413" s="40"/>
    </row>
    <row r="1414" spans="4:4" x14ac:dyDescent="0.25">
      <c r="D1414" s="40"/>
    </row>
    <row r="1415" spans="4:4" x14ac:dyDescent="0.25">
      <c r="D1415" s="40"/>
    </row>
    <row r="1416" spans="4:4" x14ac:dyDescent="0.25">
      <c r="D1416" s="40"/>
    </row>
    <row r="1417" spans="4:4" x14ac:dyDescent="0.25">
      <c r="D1417" s="40"/>
    </row>
    <row r="1418" spans="4:4" x14ac:dyDescent="0.25">
      <c r="D1418" s="40"/>
    </row>
    <row r="1419" spans="4:4" x14ac:dyDescent="0.25">
      <c r="D1419" s="40"/>
    </row>
    <row r="1420" spans="4:4" x14ac:dyDescent="0.25">
      <c r="D1420" s="40"/>
    </row>
    <row r="1421" spans="4:4" x14ac:dyDescent="0.25">
      <c r="D1421" s="40"/>
    </row>
    <row r="1422" spans="4:4" x14ac:dyDescent="0.25">
      <c r="D1422" s="40"/>
    </row>
    <row r="1423" spans="4:4" x14ac:dyDescent="0.25">
      <c r="D1423" s="40"/>
    </row>
    <row r="1424" spans="4:4" x14ac:dyDescent="0.25">
      <c r="D1424" s="40"/>
    </row>
    <row r="1425" spans="4:4" x14ac:dyDescent="0.25">
      <c r="D1425" s="40"/>
    </row>
    <row r="1426" spans="4:4" x14ac:dyDescent="0.25">
      <c r="D1426" s="40"/>
    </row>
    <row r="1427" spans="4:4" x14ac:dyDescent="0.25">
      <c r="D1427" s="40"/>
    </row>
    <row r="1428" spans="4:4" x14ac:dyDescent="0.25">
      <c r="D1428" s="40"/>
    </row>
    <row r="1429" spans="4:4" x14ac:dyDescent="0.25">
      <c r="D1429" s="40"/>
    </row>
    <row r="1430" spans="4:4" x14ac:dyDescent="0.25">
      <c r="D1430" s="40"/>
    </row>
    <row r="1431" spans="4:4" x14ac:dyDescent="0.25">
      <c r="D1431" s="40"/>
    </row>
    <row r="1432" spans="4:4" x14ac:dyDescent="0.25">
      <c r="D1432" s="40"/>
    </row>
    <row r="1433" spans="4:4" x14ac:dyDescent="0.25">
      <c r="D1433" s="40"/>
    </row>
    <row r="1434" spans="4:4" x14ac:dyDescent="0.25">
      <c r="D1434" s="40"/>
    </row>
    <row r="1435" spans="4:4" x14ac:dyDescent="0.25">
      <c r="D1435" s="40"/>
    </row>
    <row r="1436" spans="4:4" x14ac:dyDescent="0.25">
      <c r="D1436" s="40"/>
    </row>
    <row r="1437" spans="4:4" x14ac:dyDescent="0.25">
      <c r="D1437" s="40"/>
    </row>
    <row r="1438" spans="4:4" x14ac:dyDescent="0.25">
      <c r="D1438" s="40"/>
    </row>
    <row r="1439" spans="4:4" x14ac:dyDescent="0.25">
      <c r="D1439" s="40"/>
    </row>
    <row r="1440" spans="4:4" x14ac:dyDescent="0.25">
      <c r="D1440" s="40"/>
    </row>
    <row r="1441" spans="4:4" x14ac:dyDescent="0.25">
      <c r="D1441" s="40"/>
    </row>
    <row r="1442" spans="4:4" x14ac:dyDescent="0.25">
      <c r="D1442" s="40"/>
    </row>
    <row r="1443" spans="4:4" x14ac:dyDescent="0.25">
      <c r="D1443" s="40"/>
    </row>
    <row r="1444" spans="4:4" x14ac:dyDescent="0.25">
      <c r="D1444" s="40"/>
    </row>
    <row r="1445" spans="4:4" x14ac:dyDescent="0.25">
      <c r="D1445" s="40"/>
    </row>
    <row r="1446" spans="4:4" x14ac:dyDescent="0.25">
      <c r="D1446" s="40"/>
    </row>
    <row r="1447" spans="4:4" x14ac:dyDescent="0.25">
      <c r="D1447" s="40"/>
    </row>
    <row r="1448" spans="4:4" x14ac:dyDescent="0.25">
      <c r="D1448" s="40"/>
    </row>
    <row r="1449" spans="4:4" x14ac:dyDescent="0.25">
      <c r="D1449" s="40"/>
    </row>
    <row r="1450" spans="4:4" x14ac:dyDescent="0.25">
      <c r="D1450" s="40"/>
    </row>
    <row r="1451" spans="4:4" x14ac:dyDescent="0.25">
      <c r="D1451" s="40"/>
    </row>
    <row r="1452" spans="4:4" x14ac:dyDescent="0.25">
      <c r="D1452" s="40"/>
    </row>
    <row r="1453" spans="4:4" x14ac:dyDescent="0.25">
      <c r="D1453" s="40"/>
    </row>
    <row r="1454" spans="4:4" x14ac:dyDescent="0.25">
      <c r="D1454" s="40"/>
    </row>
    <row r="1455" spans="4:4" x14ac:dyDescent="0.25">
      <c r="D1455" s="40"/>
    </row>
    <row r="1456" spans="4:4" x14ac:dyDescent="0.25">
      <c r="D1456" s="40"/>
    </row>
    <row r="1457" spans="4:4" x14ac:dyDescent="0.25">
      <c r="D1457" s="40"/>
    </row>
    <row r="1458" spans="4:4" x14ac:dyDescent="0.25">
      <c r="D1458" s="40"/>
    </row>
    <row r="1459" spans="4:4" x14ac:dyDescent="0.25">
      <c r="D1459" s="40"/>
    </row>
    <row r="1460" spans="4:4" x14ac:dyDescent="0.25">
      <c r="D1460" s="40"/>
    </row>
    <row r="1461" spans="4:4" x14ac:dyDescent="0.25">
      <c r="D1461" s="40"/>
    </row>
    <row r="1462" spans="4:4" x14ac:dyDescent="0.25">
      <c r="D1462" s="40"/>
    </row>
    <row r="1463" spans="4:4" x14ac:dyDescent="0.25">
      <c r="D1463" s="40"/>
    </row>
    <row r="1464" spans="4:4" x14ac:dyDescent="0.25">
      <c r="D1464" s="40"/>
    </row>
    <row r="1465" spans="4:4" x14ac:dyDescent="0.25">
      <c r="D1465" s="40"/>
    </row>
    <row r="1466" spans="4:4" x14ac:dyDescent="0.25">
      <c r="D1466" s="40"/>
    </row>
    <row r="1467" spans="4:4" x14ac:dyDescent="0.25">
      <c r="D1467" s="40"/>
    </row>
    <row r="1468" spans="4:4" x14ac:dyDescent="0.25">
      <c r="D1468" s="40"/>
    </row>
    <row r="1469" spans="4:4" x14ac:dyDescent="0.25">
      <c r="D1469" s="40"/>
    </row>
    <row r="1470" spans="4:4" x14ac:dyDescent="0.25">
      <c r="D1470" s="40"/>
    </row>
    <row r="1471" spans="4:4" x14ac:dyDescent="0.25">
      <c r="D1471" s="40"/>
    </row>
    <row r="1472" spans="4:4" x14ac:dyDescent="0.25">
      <c r="D1472" s="40"/>
    </row>
    <row r="1473" spans="4:4" x14ac:dyDescent="0.25">
      <c r="D1473" s="40"/>
    </row>
    <row r="1474" spans="4:4" x14ac:dyDescent="0.25">
      <c r="D1474" s="40"/>
    </row>
    <row r="1475" spans="4:4" x14ac:dyDescent="0.25">
      <c r="D1475" s="40"/>
    </row>
    <row r="1476" spans="4:4" x14ac:dyDescent="0.25">
      <c r="D1476" s="40"/>
    </row>
    <row r="1477" spans="4:4" x14ac:dyDescent="0.25">
      <c r="D1477" s="40"/>
    </row>
    <row r="1478" spans="4:4" x14ac:dyDescent="0.25">
      <c r="D1478" s="40"/>
    </row>
    <row r="1479" spans="4:4" x14ac:dyDescent="0.25">
      <c r="D1479" s="40"/>
    </row>
    <row r="1480" spans="4:4" x14ac:dyDescent="0.25">
      <c r="D1480" s="40"/>
    </row>
    <row r="1481" spans="4:4" x14ac:dyDescent="0.25">
      <c r="D1481" s="40"/>
    </row>
    <row r="1482" spans="4:4" x14ac:dyDescent="0.25">
      <c r="D1482" s="40"/>
    </row>
    <row r="1483" spans="4:4" x14ac:dyDescent="0.25">
      <c r="D1483" s="40"/>
    </row>
    <row r="1484" spans="4:4" x14ac:dyDescent="0.25">
      <c r="D1484" s="40"/>
    </row>
    <row r="1485" spans="4:4" x14ac:dyDescent="0.25">
      <c r="D1485" s="40"/>
    </row>
    <row r="1486" spans="4:4" x14ac:dyDescent="0.25">
      <c r="D1486" s="40"/>
    </row>
    <row r="1487" spans="4:4" x14ac:dyDescent="0.25">
      <c r="D1487" s="40"/>
    </row>
    <row r="1488" spans="4:4" x14ac:dyDescent="0.25">
      <c r="D1488" s="40"/>
    </row>
    <row r="1489" spans="4:4" x14ac:dyDescent="0.25">
      <c r="D1489" s="40"/>
    </row>
    <row r="1490" spans="4:4" x14ac:dyDescent="0.25">
      <c r="D1490" s="40"/>
    </row>
    <row r="1491" spans="4:4" x14ac:dyDescent="0.25">
      <c r="D1491" s="40"/>
    </row>
    <row r="1492" spans="4:4" x14ac:dyDescent="0.25">
      <c r="D1492" s="40"/>
    </row>
    <row r="1493" spans="4:4" x14ac:dyDescent="0.25">
      <c r="D1493" s="40"/>
    </row>
    <row r="1494" spans="4:4" x14ac:dyDescent="0.25">
      <c r="D1494" s="40"/>
    </row>
    <row r="1495" spans="4:4" x14ac:dyDescent="0.25">
      <c r="D1495" s="40"/>
    </row>
    <row r="1496" spans="4:4" x14ac:dyDescent="0.25">
      <c r="D1496" s="40"/>
    </row>
    <row r="1497" spans="4:4" x14ac:dyDescent="0.25">
      <c r="D1497" s="40"/>
    </row>
    <row r="1498" spans="4:4" x14ac:dyDescent="0.25">
      <c r="D1498" s="40"/>
    </row>
    <row r="1499" spans="4:4" x14ac:dyDescent="0.25">
      <c r="D1499" s="40"/>
    </row>
    <row r="1500" spans="4:4" x14ac:dyDescent="0.25">
      <c r="D1500" s="40"/>
    </row>
    <row r="1501" spans="4:4" x14ac:dyDescent="0.25">
      <c r="D1501" s="40"/>
    </row>
    <row r="1502" spans="4:4" x14ac:dyDescent="0.25">
      <c r="D1502" s="40"/>
    </row>
    <row r="1503" spans="4:4" x14ac:dyDescent="0.25">
      <c r="D1503" s="40"/>
    </row>
    <row r="1504" spans="4:4" x14ac:dyDescent="0.25">
      <c r="D1504" s="40"/>
    </row>
    <row r="1505" spans="4:4" x14ac:dyDescent="0.25">
      <c r="D1505" s="40"/>
    </row>
    <row r="1506" spans="4:4" x14ac:dyDescent="0.25">
      <c r="D1506" s="40"/>
    </row>
    <row r="1507" spans="4:4" x14ac:dyDescent="0.25">
      <c r="D1507" s="40"/>
    </row>
    <row r="1508" spans="4:4" x14ac:dyDescent="0.25">
      <c r="D1508" s="40"/>
    </row>
    <row r="1509" spans="4:4" x14ac:dyDescent="0.25">
      <c r="D1509" s="40"/>
    </row>
    <row r="1510" spans="4:4" x14ac:dyDescent="0.25">
      <c r="D1510" s="40"/>
    </row>
    <row r="1511" spans="4:4" x14ac:dyDescent="0.25">
      <c r="D1511" s="40"/>
    </row>
    <row r="1512" spans="4:4" x14ac:dyDescent="0.25">
      <c r="D1512" s="40"/>
    </row>
    <row r="1513" spans="4:4" x14ac:dyDescent="0.25">
      <c r="D1513" s="40"/>
    </row>
    <row r="1514" spans="4:4" x14ac:dyDescent="0.25">
      <c r="D1514" s="40"/>
    </row>
    <row r="1515" spans="4:4" x14ac:dyDescent="0.25">
      <c r="D1515" s="40"/>
    </row>
    <row r="1516" spans="4:4" x14ac:dyDescent="0.25">
      <c r="D1516" s="40"/>
    </row>
    <row r="1517" spans="4:4" x14ac:dyDescent="0.25">
      <c r="D1517" s="40"/>
    </row>
    <row r="1518" spans="4:4" x14ac:dyDescent="0.25">
      <c r="D1518" s="40"/>
    </row>
    <row r="1519" spans="4:4" x14ac:dyDescent="0.25">
      <c r="D1519" s="40"/>
    </row>
    <row r="1520" spans="4:4" x14ac:dyDescent="0.25">
      <c r="D1520" s="40"/>
    </row>
    <row r="1521" spans="4:4" x14ac:dyDescent="0.25">
      <c r="D1521" s="40"/>
    </row>
    <row r="1522" spans="4:4" x14ac:dyDescent="0.25">
      <c r="D1522" s="40"/>
    </row>
    <row r="1523" spans="4:4" x14ac:dyDescent="0.25">
      <c r="D1523" s="40"/>
    </row>
    <row r="1524" spans="4:4" x14ac:dyDescent="0.25">
      <c r="D1524" s="40"/>
    </row>
    <row r="1525" spans="4:4" x14ac:dyDescent="0.25">
      <c r="D1525" s="40"/>
    </row>
    <row r="1526" spans="4:4" x14ac:dyDescent="0.25">
      <c r="D1526" s="40"/>
    </row>
    <row r="1527" spans="4:4" x14ac:dyDescent="0.25">
      <c r="D1527" s="40"/>
    </row>
    <row r="1528" spans="4:4" x14ac:dyDescent="0.25">
      <c r="D1528" s="40"/>
    </row>
    <row r="1529" spans="4:4" x14ac:dyDescent="0.25">
      <c r="D1529" s="40"/>
    </row>
    <row r="1530" spans="4:4" x14ac:dyDescent="0.25">
      <c r="D1530" s="40"/>
    </row>
    <row r="1531" spans="4:4" x14ac:dyDescent="0.25">
      <c r="D1531" s="40"/>
    </row>
    <row r="1532" spans="4:4" x14ac:dyDescent="0.25">
      <c r="D1532" s="40"/>
    </row>
    <row r="1533" spans="4:4" x14ac:dyDescent="0.25">
      <c r="D1533" s="40"/>
    </row>
    <row r="1534" spans="4:4" x14ac:dyDescent="0.25">
      <c r="D1534" s="40"/>
    </row>
    <row r="1535" spans="4:4" x14ac:dyDescent="0.25">
      <c r="D1535" s="40"/>
    </row>
    <row r="1536" spans="4:4" x14ac:dyDescent="0.25">
      <c r="D1536" s="40"/>
    </row>
    <row r="1537" spans="4:4" x14ac:dyDescent="0.25">
      <c r="D1537" s="40"/>
    </row>
    <row r="1538" spans="4:4" x14ac:dyDescent="0.25">
      <c r="D1538" s="40"/>
    </row>
    <row r="1539" spans="4:4" x14ac:dyDescent="0.25">
      <c r="D1539" s="40"/>
    </row>
    <row r="1540" spans="4:4" x14ac:dyDescent="0.25">
      <c r="D1540" s="40"/>
    </row>
    <row r="1541" spans="4:4" x14ac:dyDescent="0.25">
      <c r="D1541" s="40"/>
    </row>
    <row r="1542" spans="4:4" x14ac:dyDescent="0.25">
      <c r="D1542" s="40"/>
    </row>
    <row r="1543" spans="4:4" x14ac:dyDescent="0.25">
      <c r="D1543" s="40"/>
    </row>
    <row r="1544" spans="4:4" x14ac:dyDescent="0.25">
      <c r="D1544" s="40"/>
    </row>
    <row r="1545" spans="4:4" x14ac:dyDescent="0.25">
      <c r="D1545" s="40"/>
    </row>
    <row r="1546" spans="4:4" x14ac:dyDescent="0.25">
      <c r="D1546" s="40"/>
    </row>
    <row r="1547" spans="4:4" x14ac:dyDescent="0.25">
      <c r="D1547" s="40"/>
    </row>
    <row r="1548" spans="4:4" x14ac:dyDescent="0.25">
      <c r="D1548" s="40"/>
    </row>
    <row r="1549" spans="4:4" x14ac:dyDescent="0.25">
      <c r="D1549" s="40"/>
    </row>
    <row r="1550" spans="4:4" x14ac:dyDescent="0.25">
      <c r="D1550" s="40"/>
    </row>
    <row r="1551" spans="4:4" x14ac:dyDescent="0.25">
      <c r="D1551" s="40"/>
    </row>
    <row r="1552" spans="4:4" x14ac:dyDescent="0.25">
      <c r="D1552" s="40"/>
    </row>
    <row r="1553" spans="4:4" x14ac:dyDescent="0.25">
      <c r="D1553" s="40"/>
    </row>
    <row r="1554" spans="4:4" x14ac:dyDescent="0.25">
      <c r="D1554" s="40"/>
    </row>
    <row r="1555" spans="4:4" x14ac:dyDescent="0.25">
      <c r="D1555" s="40"/>
    </row>
    <row r="1556" spans="4:4" x14ac:dyDescent="0.25">
      <c r="D1556" s="40"/>
    </row>
    <row r="1557" spans="4:4" x14ac:dyDescent="0.25">
      <c r="D1557" s="40"/>
    </row>
    <row r="1558" spans="4:4" x14ac:dyDescent="0.25">
      <c r="D1558" s="40"/>
    </row>
    <row r="1559" spans="4:4" x14ac:dyDescent="0.25">
      <c r="D1559" s="40"/>
    </row>
    <row r="1560" spans="4:4" x14ac:dyDescent="0.25">
      <c r="D1560" s="40"/>
    </row>
    <row r="1561" spans="4:4" x14ac:dyDescent="0.25">
      <c r="D1561" s="40"/>
    </row>
    <row r="1562" spans="4:4" x14ac:dyDescent="0.25">
      <c r="D1562" s="40"/>
    </row>
    <row r="1563" spans="4:4" x14ac:dyDescent="0.25">
      <c r="D1563" s="40"/>
    </row>
    <row r="1564" spans="4:4" x14ac:dyDescent="0.25">
      <c r="D1564" s="40"/>
    </row>
    <row r="1565" spans="4:4" x14ac:dyDescent="0.25">
      <c r="D1565" s="40"/>
    </row>
    <row r="1566" spans="4:4" x14ac:dyDescent="0.25">
      <c r="D1566" s="40"/>
    </row>
    <row r="1567" spans="4:4" x14ac:dyDescent="0.25">
      <c r="D1567" s="40"/>
    </row>
    <row r="1568" spans="4:4" x14ac:dyDescent="0.25">
      <c r="D1568" s="40"/>
    </row>
    <row r="1569" spans="4:4" x14ac:dyDescent="0.25">
      <c r="D1569" s="40"/>
    </row>
    <row r="1570" spans="4:4" x14ac:dyDescent="0.25">
      <c r="D1570" s="40"/>
    </row>
    <row r="1571" spans="4:4" x14ac:dyDescent="0.25">
      <c r="D1571" s="40"/>
    </row>
    <row r="1572" spans="4:4" x14ac:dyDescent="0.25">
      <c r="D1572" s="40"/>
    </row>
    <row r="1573" spans="4:4" x14ac:dyDescent="0.25">
      <c r="D1573" s="40"/>
    </row>
    <row r="1574" spans="4:4" x14ac:dyDescent="0.25">
      <c r="D1574" s="40"/>
    </row>
    <row r="1575" spans="4:4" x14ac:dyDescent="0.25">
      <c r="D1575" s="40"/>
    </row>
    <row r="1576" spans="4:4" x14ac:dyDescent="0.25">
      <c r="D1576" s="40"/>
    </row>
    <row r="1577" spans="4:4" x14ac:dyDescent="0.25">
      <c r="D1577" s="40"/>
    </row>
    <row r="1578" spans="4:4" x14ac:dyDescent="0.25">
      <c r="D1578" s="40"/>
    </row>
    <row r="1579" spans="4:4" x14ac:dyDescent="0.25">
      <c r="D1579" s="40"/>
    </row>
    <row r="1580" spans="4:4" x14ac:dyDescent="0.25">
      <c r="D1580" s="40"/>
    </row>
    <row r="1581" spans="4:4" x14ac:dyDescent="0.25">
      <c r="D1581" s="40"/>
    </row>
    <row r="1582" spans="4:4" x14ac:dyDescent="0.25">
      <c r="D1582" s="40"/>
    </row>
    <row r="1583" spans="4:4" x14ac:dyDescent="0.25">
      <c r="D1583" s="40"/>
    </row>
    <row r="1584" spans="4:4" x14ac:dyDescent="0.25">
      <c r="D1584" s="40"/>
    </row>
    <row r="1585" spans="4:4" x14ac:dyDescent="0.25">
      <c r="D1585" s="40"/>
    </row>
    <row r="1586" spans="4:4" x14ac:dyDescent="0.25">
      <c r="D1586" s="40"/>
    </row>
    <row r="1587" spans="4:4" x14ac:dyDescent="0.25">
      <c r="D1587" s="40"/>
    </row>
    <row r="1588" spans="4:4" x14ac:dyDescent="0.25">
      <c r="D1588" s="40"/>
    </row>
    <row r="1589" spans="4:4" x14ac:dyDescent="0.25">
      <c r="D1589" s="40"/>
    </row>
    <row r="1590" spans="4:4" x14ac:dyDescent="0.25">
      <c r="D1590" s="40"/>
    </row>
    <row r="1591" spans="4:4" x14ac:dyDescent="0.25">
      <c r="D1591" s="40"/>
    </row>
    <row r="1592" spans="4:4" x14ac:dyDescent="0.25">
      <c r="D1592" s="40"/>
    </row>
    <row r="1593" spans="4:4" x14ac:dyDescent="0.25">
      <c r="D1593" s="40"/>
    </row>
    <row r="1594" spans="4:4" x14ac:dyDescent="0.25">
      <c r="D1594" s="40"/>
    </row>
    <row r="1595" spans="4:4" x14ac:dyDescent="0.25">
      <c r="D1595" s="40"/>
    </row>
    <row r="1596" spans="4:4" x14ac:dyDescent="0.25">
      <c r="D1596" s="40"/>
    </row>
    <row r="1597" spans="4:4" x14ac:dyDescent="0.25">
      <c r="D1597" s="40"/>
    </row>
    <row r="1598" spans="4:4" x14ac:dyDescent="0.25">
      <c r="D1598" s="40"/>
    </row>
    <row r="1599" spans="4:4" x14ac:dyDescent="0.25">
      <c r="D1599" s="40"/>
    </row>
    <row r="1600" spans="4:4" x14ac:dyDescent="0.25">
      <c r="D1600" s="40"/>
    </row>
    <row r="1601" spans="4:4" x14ac:dyDescent="0.25">
      <c r="D1601" s="40"/>
    </row>
    <row r="1602" spans="4:4" x14ac:dyDescent="0.25">
      <c r="D1602" s="40"/>
    </row>
    <row r="1603" spans="4:4" x14ac:dyDescent="0.25">
      <c r="D1603" s="40"/>
    </row>
    <row r="1604" spans="4:4" x14ac:dyDescent="0.25">
      <c r="D1604" s="40"/>
    </row>
    <row r="1605" spans="4:4" x14ac:dyDescent="0.25">
      <c r="D1605" s="40"/>
    </row>
    <row r="1606" spans="4:4" x14ac:dyDescent="0.25">
      <c r="D1606" s="40"/>
    </row>
    <row r="1607" spans="4:4" x14ac:dyDescent="0.25">
      <c r="D1607" s="40"/>
    </row>
    <row r="1608" spans="4:4" x14ac:dyDescent="0.25">
      <c r="D1608" s="40"/>
    </row>
    <row r="1609" spans="4:4" x14ac:dyDescent="0.25">
      <c r="D1609" s="40"/>
    </row>
    <row r="1610" spans="4:4" x14ac:dyDescent="0.25">
      <c r="D1610" s="40"/>
    </row>
    <row r="1611" spans="4:4" x14ac:dyDescent="0.25">
      <c r="D1611" s="40"/>
    </row>
    <row r="1612" spans="4:4" x14ac:dyDescent="0.25">
      <c r="D1612" s="40"/>
    </row>
    <row r="1613" spans="4:4" x14ac:dyDescent="0.25">
      <c r="D1613" s="40"/>
    </row>
    <row r="1614" spans="4:4" x14ac:dyDescent="0.25">
      <c r="D1614" s="40"/>
    </row>
    <row r="1615" spans="4:4" x14ac:dyDescent="0.25">
      <c r="D1615" s="40"/>
    </row>
    <row r="1616" spans="4:4" x14ac:dyDescent="0.25">
      <c r="D1616" s="40"/>
    </row>
    <row r="1617" spans="4:4" x14ac:dyDescent="0.25">
      <c r="D1617" s="40"/>
    </row>
    <row r="1618" spans="4:4" x14ac:dyDescent="0.25">
      <c r="D1618" s="40"/>
    </row>
    <row r="1619" spans="4:4" x14ac:dyDescent="0.25">
      <c r="D1619" s="40"/>
    </row>
    <row r="1620" spans="4:4" x14ac:dyDescent="0.25">
      <c r="D1620" s="40"/>
    </row>
    <row r="1621" spans="4:4" x14ac:dyDescent="0.25">
      <c r="D1621" s="40"/>
    </row>
    <row r="1622" spans="4:4" x14ac:dyDescent="0.25">
      <c r="D1622" s="40"/>
    </row>
    <row r="1623" spans="4:4" x14ac:dyDescent="0.25">
      <c r="D1623" s="40"/>
    </row>
    <row r="1624" spans="4:4" x14ac:dyDescent="0.25">
      <c r="D1624" s="40"/>
    </row>
    <row r="1625" spans="4:4" x14ac:dyDescent="0.25">
      <c r="D1625" s="40"/>
    </row>
    <row r="1626" spans="4:4" x14ac:dyDescent="0.25">
      <c r="D1626" s="40"/>
    </row>
    <row r="1627" spans="4:4" x14ac:dyDescent="0.25">
      <c r="D1627" s="40"/>
    </row>
    <row r="1628" spans="4:4" x14ac:dyDescent="0.25">
      <c r="D1628" s="40"/>
    </row>
    <row r="1629" spans="4:4" x14ac:dyDescent="0.25">
      <c r="D1629" s="40"/>
    </row>
    <row r="1630" spans="4:4" x14ac:dyDescent="0.25">
      <c r="D1630" s="40"/>
    </row>
    <row r="1631" spans="4:4" x14ac:dyDescent="0.25">
      <c r="D1631" s="40"/>
    </row>
    <row r="1632" spans="4:4" x14ac:dyDescent="0.25">
      <c r="D1632" s="40"/>
    </row>
    <row r="1633" spans="4:4" x14ac:dyDescent="0.25">
      <c r="D1633" s="40"/>
    </row>
    <row r="1634" spans="4:4" x14ac:dyDescent="0.25">
      <c r="D1634" s="40"/>
    </row>
    <row r="1635" spans="4:4" x14ac:dyDescent="0.25">
      <c r="D1635" s="40"/>
    </row>
    <row r="1636" spans="4:4" x14ac:dyDescent="0.25">
      <c r="D1636" s="40"/>
    </row>
    <row r="1637" spans="4:4" x14ac:dyDescent="0.25">
      <c r="D1637" s="40"/>
    </row>
    <row r="1638" spans="4:4" x14ac:dyDescent="0.25">
      <c r="D1638" s="40"/>
    </row>
    <row r="1639" spans="4:4" x14ac:dyDescent="0.25">
      <c r="D1639" s="40"/>
    </row>
    <row r="1640" spans="4:4" x14ac:dyDescent="0.25">
      <c r="D1640" s="40"/>
    </row>
    <row r="1641" spans="4:4" x14ac:dyDescent="0.25">
      <c r="D1641" s="40"/>
    </row>
    <row r="1642" spans="4:4" x14ac:dyDescent="0.25">
      <c r="D1642" s="40"/>
    </row>
    <row r="1643" spans="4:4" x14ac:dyDescent="0.25">
      <c r="D1643" s="40"/>
    </row>
    <row r="1644" spans="4:4" x14ac:dyDescent="0.25">
      <c r="D1644" s="40"/>
    </row>
    <row r="1645" spans="4:4" x14ac:dyDescent="0.25">
      <c r="D1645" s="40"/>
    </row>
    <row r="1646" spans="4:4" x14ac:dyDescent="0.25">
      <c r="D1646" s="40"/>
    </row>
    <row r="1647" spans="4:4" x14ac:dyDescent="0.25">
      <c r="D1647" s="40"/>
    </row>
    <row r="1648" spans="4:4" x14ac:dyDescent="0.25">
      <c r="D1648" s="40"/>
    </row>
    <row r="1649" spans="4:4" x14ac:dyDescent="0.25">
      <c r="D1649" s="40"/>
    </row>
    <row r="1650" spans="4:4" x14ac:dyDescent="0.25">
      <c r="D1650" s="40"/>
    </row>
    <row r="1651" spans="4:4" x14ac:dyDescent="0.25">
      <c r="D1651" s="40"/>
    </row>
    <row r="1652" spans="4:4" x14ac:dyDescent="0.25">
      <c r="D1652" s="40"/>
    </row>
    <row r="1653" spans="4:4" x14ac:dyDescent="0.25">
      <c r="D1653" s="40"/>
    </row>
    <row r="1654" spans="4:4" x14ac:dyDescent="0.25">
      <c r="D1654" s="40"/>
    </row>
    <row r="1655" spans="4:4" x14ac:dyDescent="0.25">
      <c r="D1655" s="40"/>
    </row>
    <row r="1656" spans="4:4" x14ac:dyDescent="0.25">
      <c r="D1656" s="40"/>
    </row>
    <row r="1657" spans="4:4" x14ac:dyDescent="0.25">
      <c r="D1657" s="40"/>
    </row>
    <row r="1658" spans="4:4" x14ac:dyDescent="0.25">
      <c r="D1658" s="40"/>
    </row>
    <row r="1659" spans="4:4" x14ac:dyDescent="0.25">
      <c r="D1659" s="40"/>
    </row>
    <row r="1660" spans="4:4" x14ac:dyDescent="0.25">
      <c r="D1660" s="40"/>
    </row>
    <row r="1661" spans="4:4" x14ac:dyDescent="0.25">
      <c r="D1661" s="40"/>
    </row>
    <row r="1662" spans="4:4" x14ac:dyDescent="0.25">
      <c r="D1662" s="40"/>
    </row>
    <row r="1663" spans="4:4" x14ac:dyDescent="0.25">
      <c r="D1663" s="40"/>
    </row>
    <row r="1664" spans="4:4" x14ac:dyDescent="0.25">
      <c r="D1664" s="40"/>
    </row>
    <row r="1665" spans="4:4" x14ac:dyDescent="0.25">
      <c r="D1665" s="40"/>
    </row>
    <row r="1666" spans="4:4" x14ac:dyDescent="0.25">
      <c r="D1666" s="40"/>
    </row>
    <row r="1667" spans="4:4" x14ac:dyDescent="0.25">
      <c r="D1667" s="40"/>
    </row>
    <row r="1668" spans="4:4" x14ac:dyDescent="0.25">
      <c r="D1668" s="40"/>
    </row>
    <row r="1669" spans="4:4" x14ac:dyDescent="0.25">
      <c r="D1669" s="40"/>
    </row>
    <row r="1670" spans="4:4" x14ac:dyDescent="0.25">
      <c r="D1670" s="40"/>
    </row>
    <row r="1671" spans="4:4" x14ac:dyDescent="0.25">
      <c r="D1671" s="40"/>
    </row>
    <row r="1672" spans="4:4" x14ac:dyDescent="0.25">
      <c r="D1672" s="40"/>
    </row>
    <row r="1673" spans="4:4" x14ac:dyDescent="0.25">
      <c r="D1673" s="40"/>
    </row>
    <row r="1674" spans="4:4" x14ac:dyDescent="0.25">
      <c r="D1674" s="40"/>
    </row>
    <row r="1675" spans="4:4" x14ac:dyDescent="0.25">
      <c r="D1675" s="40"/>
    </row>
    <row r="1676" spans="4:4" x14ac:dyDescent="0.25">
      <c r="D1676" s="40"/>
    </row>
    <row r="1677" spans="4:4" x14ac:dyDescent="0.25">
      <c r="D1677" s="40"/>
    </row>
    <row r="1678" spans="4:4" x14ac:dyDescent="0.25">
      <c r="D1678" s="40"/>
    </row>
    <row r="1679" spans="4:4" x14ac:dyDescent="0.25">
      <c r="D1679" s="40"/>
    </row>
    <row r="1680" spans="4:4" x14ac:dyDescent="0.25">
      <c r="D1680" s="40"/>
    </row>
    <row r="1681" spans="4:4" x14ac:dyDescent="0.25">
      <c r="D1681" s="40"/>
    </row>
    <row r="1682" spans="4:4" x14ac:dyDescent="0.25">
      <c r="D1682" s="40"/>
    </row>
    <row r="1683" spans="4:4" x14ac:dyDescent="0.25">
      <c r="D1683" s="40"/>
    </row>
    <row r="1684" spans="4:4" x14ac:dyDescent="0.25">
      <c r="D1684" s="40"/>
    </row>
    <row r="1685" spans="4:4" x14ac:dyDescent="0.25">
      <c r="D1685" s="40"/>
    </row>
    <row r="1686" spans="4:4" x14ac:dyDescent="0.25">
      <c r="D1686" s="40"/>
    </row>
    <row r="1687" spans="4:4" x14ac:dyDescent="0.25">
      <c r="D1687" s="40"/>
    </row>
    <row r="1688" spans="4:4" x14ac:dyDescent="0.25">
      <c r="D1688" s="40"/>
    </row>
    <row r="1689" spans="4:4" x14ac:dyDescent="0.25">
      <c r="D1689" s="40"/>
    </row>
    <row r="1690" spans="4:4" x14ac:dyDescent="0.25">
      <c r="D1690" s="40"/>
    </row>
    <row r="1691" spans="4:4" x14ac:dyDescent="0.25">
      <c r="D1691" s="40"/>
    </row>
    <row r="1692" spans="4:4" x14ac:dyDescent="0.25">
      <c r="D1692" s="40"/>
    </row>
    <row r="1693" spans="4:4" x14ac:dyDescent="0.25">
      <c r="D1693" s="40"/>
    </row>
    <row r="1694" spans="4:4" x14ac:dyDescent="0.25">
      <c r="D1694" s="40"/>
    </row>
    <row r="1695" spans="4:4" x14ac:dyDescent="0.25">
      <c r="D1695" s="40"/>
    </row>
    <row r="1696" spans="4:4" x14ac:dyDescent="0.25">
      <c r="D1696" s="40"/>
    </row>
    <row r="1697" spans="4:4" x14ac:dyDescent="0.25">
      <c r="D1697" s="40"/>
    </row>
    <row r="1698" spans="4:4" x14ac:dyDescent="0.25">
      <c r="D1698" s="40"/>
    </row>
    <row r="1699" spans="4:4" x14ac:dyDescent="0.25">
      <c r="D1699" s="40"/>
    </row>
    <row r="1700" spans="4:4" x14ac:dyDescent="0.25">
      <c r="D1700" s="40"/>
    </row>
    <row r="1701" spans="4:4" x14ac:dyDescent="0.25">
      <c r="D1701" s="40"/>
    </row>
    <row r="1702" spans="4:4" x14ac:dyDescent="0.25">
      <c r="D1702" s="40"/>
    </row>
    <row r="1703" spans="4:4" x14ac:dyDescent="0.25">
      <c r="D1703" s="40"/>
    </row>
    <row r="1704" spans="4:4" x14ac:dyDescent="0.25">
      <c r="D1704" s="40"/>
    </row>
    <row r="1705" spans="4:4" x14ac:dyDescent="0.25">
      <c r="D1705" s="40"/>
    </row>
    <row r="1706" spans="4:4" x14ac:dyDescent="0.25">
      <c r="D1706" s="40"/>
    </row>
    <row r="1707" spans="4:4" x14ac:dyDescent="0.25">
      <c r="D1707" s="40"/>
    </row>
    <row r="1708" spans="4:4" x14ac:dyDescent="0.25">
      <c r="D1708" s="40"/>
    </row>
    <row r="1709" spans="4:4" x14ac:dyDescent="0.25">
      <c r="D1709" s="40"/>
    </row>
    <row r="1710" spans="4:4" x14ac:dyDescent="0.25">
      <c r="D1710" s="40"/>
    </row>
    <row r="1711" spans="4:4" x14ac:dyDescent="0.25">
      <c r="D1711" s="40"/>
    </row>
    <row r="1712" spans="4:4" x14ac:dyDescent="0.25">
      <c r="D1712" s="40"/>
    </row>
    <row r="1713" spans="4:4" x14ac:dyDescent="0.25">
      <c r="D1713" s="40"/>
    </row>
    <row r="1714" spans="4:4" x14ac:dyDescent="0.25">
      <c r="D1714" s="40"/>
    </row>
    <row r="1715" spans="4:4" x14ac:dyDescent="0.25">
      <c r="D1715" s="40"/>
    </row>
    <row r="1716" spans="4:4" x14ac:dyDescent="0.25">
      <c r="D1716" s="40"/>
    </row>
    <row r="1717" spans="4:4" x14ac:dyDescent="0.25">
      <c r="D1717" s="40"/>
    </row>
    <row r="1718" spans="4:4" x14ac:dyDescent="0.25">
      <c r="D1718" s="40"/>
    </row>
    <row r="1719" spans="4:4" x14ac:dyDescent="0.25">
      <c r="D1719" s="40"/>
    </row>
    <row r="1720" spans="4:4" x14ac:dyDescent="0.25">
      <c r="D1720" s="40"/>
    </row>
    <row r="1721" spans="4:4" x14ac:dyDescent="0.25">
      <c r="D1721" s="40"/>
    </row>
    <row r="1722" spans="4:4" x14ac:dyDescent="0.25">
      <c r="D1722" s="40"/>
    </row>
    <row r="1723" spans="4:4" x14ac:dyDescent="0.25">
      <c r="D1723" s="40"/>
    </row>
    <row r="1724" spans="4:4" x14ac:dyDescent="0.25">
      <c r="D1724" s="40"/>
    </row>
    <row r="1725" spans="4:4" x14ac:dyDescent="0.25">
      <c r="D1725" s="40"/>
    </row>
    <row r="1726" spans="4:4" x14ac:dyDescent="0.25">
      <c r="D1726" s="40"/>
    </row>
    <row r="1727" spans="4:4" x14ac:dyDescent="0.25">
      <c r="D1727" s="40"/>
    </row>
    <row r="1728" spans="4:4" x14ac:dyDescent="0.25">
      <c r="D1728" s="40"/>
    </row>
    <row r="1729" spans="4:4" x14ac:dyDescent="0.25">
      <c r="D1729" s="40"/>
    </row>
    <row r="1730" spans="4:4" x14ac:dyDescent="0.25">
      <c r="D1730" s="40"/>
    </row>
    <row r="1731" spans="4:4" x14ac:dyDescent="0.25">
      <c r="D1731" s="40"/>
    </row>
    <row r="1732" spans="4:4" x14ac:dyDescent="0.25">
      <c r="D1732" s="40"/>
    </row>
    <row r="1733" spans="4:4" x14ac:dyDescent="0.25">
      <c r="D1733" s="40"/>
    </row>
    <row r="1734" spans="4:4" x14ac:dyDescent="0.25">
      <c r="D1734" s="40"/>
    </row>
    <row r="1735" spans="4:4" x14ac:dyDescent="0.25">
      <c r="D1735" s="40"/>
    </row>
    <row r="1736" spans="4:4" x14ac:dyDescent="0.25">
      <c r="D1736" s="40"/>
    </row>
    <row r="1737" spans="4:4" x14ac:dyDescent="0.25">
      <c r="D1737" s="40"/>
    </row>
    <row r="1738" spans="4:4" x14ac:dyDescent="0.25">
      <c r="D1738" s="40"/>
    </row>
    <row r="1739" spans="4:4" x14ac:dyDescent="0.25">
      <c r="D1739" s="40"/>
    </row>
    <row r="1740" spans="4:4" x14ac:dyDescent="0.25">
      <c r="D1740" s="40"/>
    </row>
    <row r="1741" spans="4:4" x14ac:dyDescent="0.25">
      <c r="D1741" s="40"/>
    </row>
    <row r="1742" spans="4:4" x14ac:dyDescent="0.25">
      <c r="D1742" s="40"/>
    </row>
    <row r="1743" spans="4:4" x14ac:dyDescent="0.25">
      <c r="D1743" s="40"/>
    </row>
    <row r="1744" spans="4:4" x14ac:dyDescent="0.25">
      <c r="D1744" s="40"/>
    </row>
    <row r="1745" spans="4:4" x14ac:dyDescent="0.25">
      <c r="D1745" s="40"/>
    </row>
    <row r="1746" spans="4:4" x14ac:dyDescent="0.25">
      <c r="D1746" s="40"/>
    </row>
    <row r="1747" spans="4:4" x14ac:dyDescent="0.25">
      <c r="D1747" s="40"/>
    </row>
    <row r="1748" spans="4:4" x14ac:dyDescent="0.25">
      <c r="D1748" s="40"/>
    </row>
    <row r="1749" spans="4:4" x14ac:dyDescent="0.25">
      <c r="D1749" s="40"/>
    </row>
    <row r="1750" spans="4:4" x14ac:dyDescent="0.25">
      <c r="D1750" s="40"/>
    </row>
    <row r="1751" spans="4:4" x14ac:dyDescent="0.25">
      <c r="D1751" s="40"/>
    </row>
    <row r="1752" spans="4:4" x14ac:dyDescent="0.25">
      <c r="D1752" s="40"/>
    </row>
    <row r="1753" spans="4:4" x14ac:dyDescent="0.25">
      <c r="D1753" s="40"/>
    </row>
    <row r="1754" spans="4:4" x14ac:dyDescent="0.25">
      <c r="D1754" s="40"/>
    </row>
    <row r="1755" spans="4:4" x14ac:dyDescent="0.25">
      <c r="D1755" s="40"/>
    </row>
    <row r="1756" spans="4:4" x14ac:dyDescent="0.25">
      <c r="D1756" s="40"/>
    </row>
    <row r="1757" spans="4:4" x14ac:dyDescent="0.25">
      <c r="D1757" s="40"/>
    </row>
    <row r="1758" spans="4:4" x14ac:dyDescent="0.25">
      <c r="D1758" s="40"/>
    </row>
    <row r="1759" spans="4:4" x14ac:dyDescent="0.25">
      <c r="D1759" s="40"/>
    </row>
    <row r="1760" spans="4:4" x14ac:dyDescent="0.25">
      <c r="D1760" s="40"/>
    </row>
    <row r="1761" spans="4:4" x14ac:dyDescent="0.25">
      <c r="D1761" s="40"/>
    </row>
    <row r="1762" spans="4:4" x14ac:dyDescent="0.25">
      <c r="D1762" s="40"/>
    </row>
    <row r="1763" spans="4:4" x14ac:dyDescent="0.25">
      <c r="D1763" s="40"/>
    </row>
    <row r="1764" spans="4:4" x14ac:dyDescent="0.25">
      <c r="D1764" s="40"/>
    </row>
    <row r="1765" spans="4:4" x14ac:dyDescent="0.25">
      <c r="D1765" s="40"/>
    </row>
    <row r="1766" spans="4:4" x14ac:dyDescent="0.25">
      <c r="D1766" s="40"/>
    </row>
    <row r="1767" spans="4:4" x14ac:dyDescent="0.25">
      <c r="D1767" s="40"/>
    </row>
    <row r="1768" spans="4:4" x14ac:dyDescent="0.25">
      <c r="D1768" s="40"/>
    </row>
    <row r="1769" spans="4:4" x14ac:dyDescent="0.25">
      <c r="D1769" s="40"/>
    </row>
    <row r="1770" spans="4:4" x14ac:dyDescent="0.25">
      <c r="D1770" s="40"/>
    </row>
    <row r="1771" spans="4:4" x14ac:dyDescent="0.25">
      <c r="D1771" s="40"/>
    </row>
    <row r="1772" spans="4:4" x14ac:dyDescent="0.25">
      <c r="D1772" s="40"/>
    </row>
    <row r="1773" spans="4:4" x14ac:dyDescent="0.25">
      <c r="D1773" s="40"/>
    </row>
    <row r="1774" spans="4:4" x14ac:dyDescent="0.25">
      <c r="D1774" s="40"/>
    </row>
    <row r="1775" spans="4:4" x14ac:dyDescent="0.25">
      <c r="D1775" s="40"/>
    </row>
    <row r="1776" spans="4:4" x14ac:dyDescent="0.25">
      <c r="D1776" s="40"/>
    </row>
    <row r="1777" spans="4:4" x14ac:dyDescent="0.25">
      <c r="D1777" s="40"/>
    </row>
    <row r="1778" spans="4:4" x14ac:dyDescent="0.25">
      <c r="D1778" s="40"/>
    </row>
    <row r="1779" spans="4:4" x14ac:dyDescent="0.25">
      <c r="D1779" s="40"/>
    </row>
    <row r="1780" spans="4:4" x14ac:dyDescent="0.25">
      <c r="D1780" s="40"/>
    </row>
    <row r="1781" spans="4:4" x14ac:dyDescent="0.25">
      <c r="D1781" s="40"/>
    </row>
    <row r="1782" spans="4:4" x14ac:dyDescent="0.25">
      <c r="D1782" s="40"/>
    </row>
    <row r="1783" spans="4:4" x14ac:dyDescent="0.25">
      <c r="D1783" s="40"/>
    </row>
    <row r="1784" spans="4:4" x14ac:dyDescent="0.25">
      <c r="D1784" s="40"/>
    </row>
    <row r="1785" spans="4:4" x14ac:dyDescent="0.25">
      <c r="D1785" s="40"/>
    </row>
    <row r="1786" spans="4:4" x14ac:dyDescent="0.25">
      <c r="D1786" s="40"/>
    </row>
    <row r="1787" spans="4:4" x14ac:dyDescent="0.25">
      <c r="D1787" s="40"/>
    </row>
    <row r="1788" spans="4:4" x14ac:dyDescent="0.25">
      <c r="D1788" s="40"/>
    </row>
    <row r="1789" spans="4:4" x14ac:dyDescent="0.25">
      <c r="D1789" s="40"/>
    </row>
    <row r="1790" spans="4:4" x14ac:dyDescent="0.25">
      <c r="D1790" s="40"/>
    </row>
    <row r="1791" spans="4:4" x14ac:dyDescent="0.25">
      <c r="D1791" s="40"/>
    </row>
    <row r="1792" spans="4:4" x14ac:dyDescent="0.25">
      <c r="D1792" s="40"/>
    </row>
    <row r="1793" spans="4:4" x14ac:dyDescent="0.25">
      <c r="D1793" s="40"/>
    </row>
    <row r="1794" spans="4:4" x14ac:dyDescent="0.25">
      <c r="D1794" s="40"/>
    </row>
    <row r="1795" spans="4:4" x14ac:dyDescent="0.25">
      <c r="D1795" s="40"/>
    </row>
    <row r="1796" spans="4:4" x14ac:dyDescent="0.25">
      <c r="D1796" s="40"/>
    </row>
    <row r="1797" spans="4:4" x14ac:dyDescent="0.25">
      <c r="D1797" s="40"/>
    </row>
    <row r="1798" spans="4:4" x14ac:dyDescent="0.25">
      <c r="D1798" s="40"/>
    </row>
    <row r="1799" spans="4:4" x14ac:dyDescent="0.25">
      <c r="D1799" s="40"/>
    </row>
    <row r="1800" spans="4:4" x14ac:dyDescent="0.25">
      <c r="D1800" s="40"/>
    </row>
    <row r="1801" spans="4:4" x14ac:dyDescent="0.25">
      <c r="D1801" s="40"/>
    </row>
    <row r="1802" spans="4:4" x14ac:dyDescent="0.25">
      <c r="D1802" s="40"/>
    </row>
    <row r="1803" spans="4:4" x14ac:dyDescent="0.25">
      <c r="D1803" s="40"/>
    </row>
    <row r="1804" spans="4:4" x14ac:dyDescent="0.25">
      <c r="D1804" s="40"/>
    </row>
    <row r="1805" spans="4:4" x14ac:dyDescent="0.25">
      <c r="D1805" s="40"/>
    </row>
    <row r="1806" spans="4:4" x14ac:dyDescent="0.25">
      <c r="D1806" s="40"/>
    </row>
    <row r="1807" spans="4:4" x14ac:dyDescent="0.25">
      <c r="D1807" s="40"/>
    </row>
    <row r="1808" spans="4:4" x14ac:dyDescent="0.25">
      <c r="D1808" s="40"/>
    </row>
    <row r="1809" spans="4:4" x14ac:dyDescent="0.25">
      <c r="D1809" s="40"/>
    </row>
    <row r="1810" spans="4:4" x14ac:dyDescent="0.25">
      <c r="D1810" s="40"/>
    </row>
    <row r="1811" spans="4:4" x14ac:dyDescent="0.25">
      <c r="D1811" s="40"/>
    </row>
    <row r="1812" spans="4:4" x14ac:dyDescent="0.25">
      <c r="D1812" s="40"/>
    </row>
    <row r="1813" spans="4:4" x14ac:dyDescent="0.25">
      <c r="D1813" s="40"/>
    </row>
    <row r="1814" spans="4:4" x14ac:dyDescent="0.25">
      <c r="D1814" s="40"/>
    </row>
    <row r="1815" spans="4:4" x14ac:dyDescent="0.25">
      <c r="D1815" s="40"/>
    </row>
    <row r="1816" spans="4:4" x14ac:dyDescent="0.25">
      <c r="D1816" s="40"/>
    </row>
    <row r="1817" spans="4:4" x14ac:dyDescent="0.25">
      <c r="D1817" s="40"/>
    </row>
    <row r="1818" spans="4:4" x14ac:dyDescent="0.25">
      <c r="D1818" s="40"/>
    </row>
    <row r="1819" spans="4:4" x14ac:dyDescent="0.25">
      <c r="D1819" s="40"/>
    </row>
    <row r="1820" spans="4:4" x14ac:dyDescent="0.25">
      <c r="D1820" s="40"/>
    </row>
    <row r="1821" spans="4:4" x14ac:dyDescent="0.25">
      <c r="D1821" s="40"/>
    </row>
    <row r="1822" spans="4:4" x14ac:dyDescent="0.25">
      <c r="D1822" s="40"/>
    </row>
    <row r="1823" spans="4:4" x14ac:dyDescent="0.25">
      <c r="D1823" s="40"/>
    </row>
    <row r="1824" spans="4:4" x14ac:dyDescent="0.25">
      <c r="D1824" s="40"/>
    </row>
    <row r="1825" spans="4:4" x14ac:dyDescent="0.25">
      <c r="D1825" s="40"/>
    </row>
    <row r="1826" spans="4:4" x14ac:dyDescent="0.25">
      <c r="D1826" s="40"/>
    </row>
    <row r="1827" spans="4:4" x14ac:dyDescent="0.25">
      <c r="D1827" s="40"/>
    </row>
    <row r="1828" spans="4:4" x14ac:dyDescent="0.25">
      <c r="D1828" s="40"/>
    </row>
    <row r="1829" spans="4:4" x14ac:dyDescent="0.25">
      <c r="D1829" s="40"/>
    </row>
    <row r="1830" spans="4:4" x14ac:dyDescent="0.25">
      <c r="D1830" s="40"/>
    </row>
    <row r="1831" spans="4:4" x14ac:dyDescent="0.25">
      <c r="D1831" s="40"/>
    </row>
    <row r="1832" spans="4:4" x14ac:dyDescent="0.25">
      <c r="D1832" s="40"/>
    </row>
    <row r="1833" spans="4:4" x14ac:dyDescent="0.25">
      <c r="D1833" s="40"/>
    </row>
    <row r="1834" spans="4:4" x14ac:dyDescent="0.25">
      <c r="D1834" s="40"/>
    </row>
    <row r="1835" spans="4:4" x14ac:dyDescent="0.25">
      <c r="D1835" s="40"/>
    </row>
    <row r="1836" spans="4:4" x14ac:dyDescent="0.25">
      <c r="D1836" s="40"/>
    </row>
    <row r="1837" spans="4:4" x14ac:dyDescent="0.25">
      <c r="D1837" s="40"/>
    </row>
    <row r="1838" spans="4:4" x14ac:dyDescent="0.25">
      <c r="D1838" s="40"/>
    </row>
    <row r="1839" spans="4:4" x14ac:dyDescent="0.25">
      <c r="D1839" s="40"/>
    </row>
    <row r="1840" spans="4:4" x14ac:dyDescent="0.25">
      <c r="D1840" s="40"/>
    </row>
    <row r="1841" spans="4:4" x14ac:dyDescent="0.25">
      <c r="D1841" s="40"/>
    </row>
    <row r="1842" spans="4:4" x14ac:dyDescent="0.25">
      <c r="D1842" s="40"/>
    </row>
    <row r="1843" spans="4:4" x14ac:dyDescent="0.25">
      <c r="D1843" s="40"/>
    </row>
    <row r="1844" spans="4:4" x14ac:dyDescent="0.25">
      <c r="D1844" s="40"/>
    </row>
    <row r="1845" spans="4:4" x14ac:dyDescent="0.25">
      <c r="D1845" s="40"/>
    </row>
    <row r="1846" spans="4:4" x14ac:dyDescent="0.25">
      <c r="D1846" s="40"/>
    </row>
    <row r="1847" spans="4:4" x14ac:dyDescent="0.25">
      <c r="D1847" s="40"/>
    </row>
    <row r="1848" spans="4:4" x14ac:dyDescent="0.25">
      <c r="D1848" s="40"/>
    </row>
    <row r="1849" spans="4:4" x14ac:dyDescent="0.25">
      <c r="D1849" s="40"/>
    </row>
    <row r="1850" spans="4:4" x14ac:dyDescent="0.25">
      <c r="D1850" s="40"/>
    </row>
    <row r="1851" spans="4:4" x14ac:dyDescent="0.25">
      <c r="D1851" s="40"/>
    </row>
    <row r="1852" spans="4:4" x14ac:dyDescent="0.25">
      <c r="D1852" s="40"/>
    </row>
    <row r="1853" spans="4:4" x14ac:dyDescent="0.25">
      <c r="D1853" s="40"/>
    </row>
    <row r="1854" spans="4:4" x14ac:dyDescent="0.25">
      <c r="D1854" s="40"/>
    </row>
    <row r="1855" spans="4:4" x14ac:dyDescent="0.25">
      <c r="D1855" s="40"/>
    </row>
    <row r="1856" spans="4:4" x14ac:dyDescent="0.25">
      <c r="D1856" s="40"/>
    </row>
    <row r="1857" spans="4:4" x14ac:dyDescent="0.25">
      <c r="D1857" s="40"/>
    </row>
    <row r="1858" spans="4:4" x14ac:dyDescent="0.25">
      <c r="D1858" s="40"/>
    </row>
    <row r="1859" spans="4:4" x14ac:dyDescent="0.25">
      <c r="D1859" s="40"/>
    </row>
    <row r="1860" spans="4:4" x14ac:dyDescent="0.25">
      <c r="D1860" s="40"/>
    </row>
    <row r="1861" spans="4:4" x14ac:dyDescent="0.25">
      <c r="D1861" s="40"/>
    </row>
    <row r="1862" spans="4:4" x14ac:dyDescent="0.25">
      <c r="D1862" s="40"/>
    </row>
    <row r="1863" spans="4:4" x14ac:dyDescent="0.25">
      <c r="D1863" s="40"/>
    </row>
    <row r="1864" spans="4:4" x14ac:dyDescent="0.25">
      <c r="D1864" s="40"/>
    </row>
    <row r="1865" spans="4:4" x14ac:dyDescent="0.25">
      <c r="D1865" s="40"/>
    </row>
    <row r="1866" spans="4:4" x14ac:dyDescent="0.25">
      <c r="D1866" s="40"/>
    </row>
    <row r="1867" spans="4:4" x14ac:dyDescent="0.25">
      <c r="D1867" s="40"/>
    </row>
    <row r="1868" spans="4:4" x14ac:dyDescent="0.25">
      <c r="D1868" s="40"/>
    </row>
    <row r="1869" spans="4:4" x14ac:dyDescent="0.25">
      <c r="D1869" s="40"/>
    </row>
    <row r="1870" spans="4:4" x14ac:dyDescent="0.25">
      <c r="D1870" s="40"/>
    </row>
    <row r="1871" spans="4:4" x14ac:dyDescent="0.25">
      <c r="D1871" s="40"/>
    </row>
    <row r="1872" spans="4:4" x14ac:dyDescent="0.25">
      <c r="D1872" s="40"/>
    </row>
    <row r="1873" spans="4:4" x14ac:dyDescent="0.25">
      <c r="D1873" s="40"/>
    </row>
    <row r="1874" spans="4:4" x14ac:dyDescent="0.25">
      <c r="D1874" s="40"/>
    </row>
    <row r="1875" spans="4:4" x14ac:dyDescent="0.25">
      <c r="D1875" s="40"/>
    </row>
    <row r="1876" spans="4:4" x14ac:dyDescent="0.25">
      <c r="D1876" s="40"/>
    </row>
    <row r="1877" spans="4:4" x14ac:dyDescent="0.25">
      <c r="D1877" s="40"/>
    </row>
    <row r="1878" spans="4:4" x14ac:dyDescent="0.25">
      <c r="D1878" s="40"/>
    </row>
    <row r="1879" spans="4:4" x14ac:dyDescent="0.25">
      <c r="D1879" s="40"/>
    </row>
    <row r="1880" spans="4:4" x14ac:dyDescent="0.25">
      <c r="D1880" s="40"/>
    </row>
    <row r="1881" spans="4:4" x14ac:dyDescent="0.25">
      <c r="D1881" s="40"/>
    </row>
    <row r="1882" spans="4:4" x14ac:dyDescent="0.25">
      <c r="D1882" s="40"/>
    </row>
    <row r="1883" spans="4:4" x14ac:dyDescent="0.25">
      <c r="D1883" s="40"/>
    </row>
    <row r="1884" spans="4:4" x14ac:dyDescent="0.25">
      <c r="D1884" s="40"/>
    </row>
    <row r="1885" spans="4:4" x14ac:dyDescent="0.25">
      <c r="D1885" s="40"/>
    </row>
    <row r="1886" spans="4:4" x14ac:dyDescent="0.25">
      <c r="D1886" s="40"/>
    </row>
    <row r="1887" spans="4:4" x14ac:dyDescent="0.25">
      <c r="D1887" s="40"/>
    </row>
    <row r="1888" spans="4:4" x14ac:dyDescent="0.25">
      <c r="D1888" s="40"/>
    </row>
    <row r="1889" spans="4:4" x14ac:dyDescent="0.25">
      <c r="D1889" s="40"/>
    </row>
    <row r="1890" spans="4:4" x14ac:dyDescent="0.25">
      <c r="D1890" s="40"/>
    </row>
    <row r="1891" spans="4:4" x14ac:dyDescent="0.25">
      <c r="D1891" s="40"/>
    </row>
    <row r="1892" spans="4:4" x14ac:dyDescent="0.25">
      <c r="D1892" s="40"/>
    </row>
    <row r="1893" spans="4:4" x14ac:dyDescent="0.25">
      <c r="D1893" s="40"/>
    </row>
    <row r="1894" spans="4:4" x14ac:dyDescent="0.25">
      <c r="D1894" s="40"/>
    </row>
    <row r="1895" spans="4:4" x14ac:dyDescent="0.25">
      <c r="D1895" s="40"/>
    </row>
    <row r="1896" spans="4:4" x14ac:dyDescent="0.25">
      <c r="D1896" s="40"/>
    </row>
    <row r="1897" spans="4:4" x14ac:dyDescent="0.25">
      <c r="D1897" s="40"/>
    </row>
    <row r="1898" spans="4:4" x14ac:dyDescent="0.25">
      <c r="D1898" s="40"/>
    </row>
    <row r="1899" spans="4:4" x14ac:dyDescent="0.25">
      <c r="D1899" s="40"/>
    </row>
    <row r="1900" spans="4:4" x14ac:dyDescent="0.25">
      <c r="D1900" s="40"/>
    </row>
    <row r="1901" spans="4:4" x14ac:dyDescent="0.25">
      <c r="D1901" s="40"/>
    </row>
    <row r="1902" spans="4:4" x14ac:dyDescent="0.25">
      <c r="D1902" s="40"/>
    </row>
    <row r="1903" spans="4:4" x14ac:dyDescent="0.25">
      <c r="D1903" s="40"/>
    </row>
    <row r="1904" spans="4:4" x14ac:dyDescent="0.25">
      <c r="D1904" s="40"/>
    </row>
    <row r="1905" spans="4:4" x14ac:dyDescent="0.25">
      <c r="D1905" s="40"/>
    </row>
    <row r="1906" spans="4:4" x14ac:dyDescent="0.25">
      <c r="D1906" s="40"/>
    </row>
    <row r="1907" spans="4:4" x14ac:dyDescent="0.25">
      <c r="D1907" s="40"/>
    </row>
    <row r="1908" spans="4:4" x14ac:dyDescent="0.25">
      <c r="D1908" s="40"/>
    </row>
    <row r="1909" spans="4:4" x14ac:dyDescent="0.25">
      <c r="D1909" s="40"/>
    </row>
    <row r="1910" spans="4:4" x14ac:dyDescent="0.25">
      <c r="D1910" s="40"/>
    </row>
    <row r="1911" spans="4:4" x14ac:dyDescent="0.25">
      <c r="D1911" s="40"/>
    </row>
    <row r="1912" spans="4:4" x14ac:dyDescent="0.25">
      <c r="D1912" s="40"/>
    </row>
    <row r="1913" spans="4:4" x14ac:dyDescent="0.25">
      <c r="D1913" s="40"/>
    </row>
    <row r="1914" spans="4:4" x14ac:dyDescent="0.25">
      <c r="D1914" s="40"/>
    </row>
    <row r="1915" spans="4:4" x14ac:dyDescent="0.25">
      <c r="D1915" s="40"/>
    </row>
    <row r="1916" spans="4:4" x14ac:dyDescent="0.25">
      <c r="D1916" s="40"/>
    </row>
    <row r="1917" spans="4:4" x14ac:dyDescent="0.25">
      <c r="D1917" s="40"/>
    </row>
    <row r="1918" spans="4:4" x14ac:dyDescent="0.25">
      <c r="D1918" s="40"/>
    </row>
    <row r="1919" spans="4:4" x14ac:dyDescent="0.25">
      <c r="D1919" s="40"/>
    </row>
    <row r="1920" spans="4:4" x14ac:dyDescent="0.25">
      <c r="D1920" s="40"/>
    </row>
    <row r="1921" spans="4:4" x14ac:dyDescent="0.25">
      <c r="D1921" s="40"/>
    </row>
    <row r="1922" spans="4:4" x14ac:dyDescent="0.25">
      <c r="D1922" s="40"/>
    </row>
    <row r="1923" spans="4:4" x14ac:dyDescent="0.25">
      <c r="D1923" s="40"/>
    </row>
    <row r="1924" spans="4:4" x14ac:dyDescent="0.25">
      <c r="D1924" s="40"/>
    </row>
    <row r="1925" spans="4:4" x14ac:dyDescent="0.25">
      <c r="D1925" s="40"/>
    </row>
    <row r="1926" spans="4:4" x14ac:dyDescent="0.25">
      <c r="D1926" s="40"/>
    </row>
    <row r="1927" spans="4:4" x14ac:dyDescent="0.25">
      <c r="D1927" s="40"/>
    </row>
    <row r="1928" spans="4:4" x14ac:dyDescent="0.25">
      <c r="D1928" s="40"/>
    </row>
    <row r="1929" spans="4:4" x14ac:dyDescent="0.25">
      <c r="D1929" s="40"/>
    </row>
    <row r="1930" spans="4:4" x14ac:dyDescent="0.25">
      <c r="D1930" s="40"/>
    </row>
    <row r="1931" spans="4:4" x14ac:dyDescent="0.25">
      <c r="D1931" s="40"/>
    </row>
    <row r="1932" spans="4:4" x14ac:dyDescent="0.25">
      <c r="D1932" s="40"/>
    </row>
    <row r="1933" spans="4:4" x14ac:dyDescent="0.25">
      <c r="D1933" s="40"/>
    </row>
    <row r="1934" spans="4:4" x14ac:dyDescent="0.25">
      <c r="D1934" s="40"/>
    </row>
    <row r="1935" spans="4:4" x14ac:dyDescent="0.25">
      <c r="D1935" s="40"/>
    </row>
    <row r="1936" spans="4:4" x14ac:dyDescent="0.25">
      <c r="D1936" s="40"/>
    </row>
    <row r="1937" spans="4:4" x14ac:dyDescent="0.25">
      <c r="D1937" s="40"/>
    </row>
    <row r="1938" spans="4:4" x14ac:dyDescent="0.25">
      <c r="D1938" s="40"/>
    </row>
    <row r="1939" spans="4:4" x14ac:dyDescent="0.25">
      <c r="D1939" s="40"/>
    </row>
    <row r="1940" spans="4:4" x14ac:dyDescent="0.25">
      <c r="D1940" s="40"/>
    </row>
    <row r="1941" spans="4:4" x14ac:dyDescent="0.25">
      <c r="D1941" s="40"/>
    </row>
    <row r="1942" spans="4:4" x14ac:dyDescent="0.25">
      <c r="D1942" s="40"/>
    </row>
    <row r="1943" spans="4:4" x14ac:dyDescent="0.25">
      <c r="D1943" s="40"/>
    </row>
    <row r="1944" spans="4:4" x14ac:dyDescent="0.25">
      <c r="D1944" s="40"/>
    </row>
    <row r="1945" spans="4:4" x14ac:dyDescent="0.25">
      <c r="D1945" s="40"/>
    </row>
    <row r="1946" spans="4:4" x14ac:dyDescent="0.25">
      <c r="D1946" s="40"/>
    </row>
    <row r="1947" spans="4:4" x14ac:dyDescent="0.25">
      <c r="D1947" s="40"/>
    </row>
    <row r="1948" spans="4:4" x14ac:dyDescent="0.25">
      <c r="D1948" s="40"/>
    </row>
    <row r="1949" spans="4:4" x14ac:dyDescent="0.25">
      <c r="D1949" s="40"/>
    </row>
    <row r="1950" spans="4:4" x14ac:dyDescent="0.25">
      <c r="D1950" s="40"/>
    </row>
    <row r="1951" spans="4:4" x14ac:dyDescent="0.25">
      <c r="D1951" s="40"/>
    </row>
    <row r="1952" spans="4:4" x14ac:dyDescent="0.25">
      <c r="D1952" s="40"/>
    </row>
    <row r="1953" spans="4:4" x14ac:dyDescent="0.25">
      <c r="D1953" s="40"/>
    </row>
    <row r="1954" spans="4:4" x14ac:dyDescent="0.25">
      <c r="D1954" s="40"/>
    </row>
    <row r="1955" spans="4:4" x14ac:dyDescent="0.25">
      <c r="D1955" s="40"/>
    </row>
    <row r="1956" spans="4:4" x14ac:dyDescent="0.25">
      <c r="D1956" s="40"/>
    </row>
    <row r="1957" spans="4:4" x14ac:dyDescent="0.25">
      <c r="D1957" s="40"/>
    </row>
    <row r="1958" spans="4:4" x14ac:dyDescent="0.25">
      <c r="D1958" s="40"/>
    </row>
    <row r="1959" spans="4:4" x14ac:dyDescent="0.25">
      <c r="D1959" s="40"/>
    </row>
    <row r="1960" spans="4:4" x14ac:dyDescent="0.25">
      <c r="D1960" s="40"/>
    </row>
    <row r="1961" spans="4:4" x14ac:dyDescent="0.25">
      <c r="D1961" s="40"/>
    </row>
    <row r="1962" spans="4:4" x14ac:dyDescent="0.25">
      <c r="D1962" s="40"/>
    </row>
    <row r="1963" spans="4:4" x14ac:dyDescent="0.25">
      <c r="D1963" s="40"/>
    </row>
    <row r="1964" spans="4:4" x14ac:dyDescent="0.25">
      <c r="D1964" s="40"/>
    </row>
    <row r="1965" spans="4:4" x14ac:dyDescent="0.25">
      <c r="D1965" s="40"/>
    </row>
    <row r="1966" spans="4:4" x14ac:dyDescent="0.25">
      <c r="D1966" s="40"/>
    </row>
    <row r="1967" spans="4:4" x14ac:dyDescent="0.25">
      <c r="D1967" s="40"/>
    </row>
    <row r="1968" spans="4:4" x14ac:dyDescent="0.25">
      <c r="D1968" s="40"/>
    </row>
    <row r="1969" spans="4:4" x14ac:dyDescent="0.25">
      <c r="D1969" s="40"/>
    </row>
    <row r="1970" spans="4:4" x14ac:dyDescent="0.25">
      <c r="D1970" s="40"/>
    </row>
    <row r="1971" spans="4:4" x14ac:dyDescent="0.25">
      <c r="D1971" s="40"/>
    </row>
    <row r="1972" spans="4:4" x14ac:dyDescent="0.25">
      <c r="D1972" s="40"/>
    </row>
    <row r="1973" spans="4:4" x14ac:dyDescent="0.25">
      <c r="D1973" s="40"/>
    </row>
    <row r="1974" spans="4:4" x14ac:dyDescent="0.25">
      <c r="D1974" s="40"/>
    </row>
    <row r="1975" spans="4:4" x14ac:dyDescent="0.25">
      <c r="D1975" s="40"/>
    </row>
    <row r="1976" spans="4:4" x14ac:dyDescent="0.25">
      <c r="D1976" s="40"/>
    </row>
    <row r="1977" spans="4:4" x14ac:dyDescent="0.25">
      <c r="D1977" s="40"/>
    </row>
    <row r="1978" spans="4:4" x14ac:dyDescent="0.25">
      <c r="D1978" s="40"/>
    </row>
    <row r="1979" spans="4:4" x14ac:dyDescent="0.25">
      <c r="D1979" s="40"/>
    </row>
    <row r="1980" spans="4:4" x14ac:dyDescent="0.25">
      <c r="D1980" s="40"/>
    </row>
    <row r="1981" spans="4:4" x14ac:dyDescent="0.25">
      <c r="D1981" s="40"/>
    </row>
    <row r="1982" spans="4:4" x14ac:dyDescent="0.25">
      <c r="D1982" s="40"/>
    </row>
    <row r="1983" spans="4:4" x14ac:dyDescent="0.25">
      <c r="D1983" s="40"/>
    </row>
    <row r="1984" spans="4:4" x14ac:dyDescent="0.25">
      <c r="D1984" s="40"/>
    </row>
    <row r="1985" spans="4:4" x14ac:dyDescent="0.25">
      <c r="D1985" s="40"/>
    </row>
    <row r="1986" spans="4:4" x14ac:dyDescent="0.25">
      <c r="D1986" s="40"/>
    </row>
    <row r="1987" spans="4:4" x14ac:dyDescent="0.25">
      <c r="D1987" s="40"/>
    </row>
    <row r="1988" spans="4:4" x14ac:dyDescent="0.25">
      <c r="D1988" s="40"/>
    </row>
    <row r="1989" spans="4:4" x14ac:dyDescent="0.25">
      <c r="D1989" s="40"/>
    </row>
    <row r="1990" spans="4:4" x14ac:dyDescent="0.25">
      <c r="D1990" s="40"/>
    </row>
    <row r="1991" spans="4:4" x14ac:dyDescent="0.25">
      <c r="D1991" s="40"/>
    </row>
    <row r="1992" spans="4:4" x14ac:dyDescent="0.25">
      <c r="D1992" s="40"/>
    </row>
    <row r="1993" spans="4:4" x14ac:dyDescent="0.25">
      <c r="D1993" s="40"/>
    </row>
    <row r="1994" spans="4:4" x14ac:dyDescent="0.25">
      <c r="D1994" s="40"/>
    </row>
    <row r="1995" spans="4:4" x14ac:dyDescent="0.25">
      <c r="D1995" s="40"/>
    </row>
    <row r="1996" spans="4:4" x14ac:dyDescent="0.25">
      <c r="D1996" s="40"/>
    </row>
    <row r="1997" spans="4:4" x14ac:dyDescent="0.25">
      <c r="D1997" s="40"/>
    </row>
    <row r="1998" spans="4:4" x14ac:dyDescent="0.25">
      <c r="D1998" s="40"/>
    </row>
    <row r="1999" spans="4:4" x14ac:dyDescent="0.25">
      <c r="D1999" s="40"/>
    </row>
    <row r="2000" spans="4:4" x14ac:dyDescent="0.25">
      <c r="D2000" s="40"/>
    </row>
    <row r="2001" spans="4:4" x14ac:dyDescent="0.25">
      <c r="D2001" s="40"/>
    </row>
    <row r="2002" spans="4:4" x14ac:dyDescent="0.25">
      <c r="D2002" s="40"/>
    </row>
    <row r="2003" spans="4:4" x14ac:dyDescent="0.25">
      <c r="D2003" s="40"/>
    </row>
    <row r="2004" spans="4:4" x14ac:dyDescent="0.25">
      <c r="D2004" s="40"/>
    </row>
    <row r="2005" spans="4:4" x14ac:dyDescent="0.25">
      <c r="D2005" s="40"/>
    </row>
    <row r="2006" spans="4:4" x14ac:dyDescent="0.25">
      <c r="D2006" s="40"/>
    </row>
    <row r="2007" spans="4:4" x14ac:dyDescent="0.25">
      <c r="D2007" s="40"/>
    </row>
    <row r="2008" spans="4:4" x14ac:dyDescent="0.25">
      <c r="D2008" s="40"/>
    </row>
    <row r="2009" spans="4:4" x14ac:dyDescent="0.25">
      <c r="D2009" s="40"/>
    </row>
    <row r="2010" spans="4:4" x14ac:dyDescent="0.25">
      <c r="D2010" s="40"/>
    </row>
    <row r="2011" spans="4:4" x14ac:dyDescent="0.25">
      <c r="D2011" s="40"/>
    </row>
    <row r="2012" spans="4:4" x14ac:dyDescent="0.25">
      <c r="D2012" s="40"/>
    </row>
    <row r="2013" spans="4:4" x14ac:dyDescent="0.25">
      <c r="D2013" s="40"/>
    </row>
    <row r="2014" spans="4:4" x14ac:dyDescent="0.25">
      <c r="D2014" s="40"/>
    </row>
    <row r="2015" spans="4:4" x14ac:dyDescent="0.25">
      <c r="D2015" s="40"/>
    </row>
  </sheetData>
  <sheetProtection password="DD83" sheet="1"/>
  <mergeCells count="13">
    <mergeCell ref="J5:O6"/>
    <mergeCell ref="P5:U6"/>
    <mergeCell ref="B1:I1"/>
    <mergeCell ref="B2:I2"/>
    <mergeCell ref="D3:G3"/>
    <mergeCell ref="B4:I4"/>
    <mergeCell ref="P4:U4"/>
    <mergeCell ref="I5:I6"/>
    <mergeCell ref="A5:A8"/>
    <mergeCell ref="B5:B8"/>
    <mergeCell ref="C5:C8"/>
    <mergeCell ref="D5:E6"/>
    <mergeCell ref="F5:G6"/>
  </mergeCells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>
    <tabColor theme="2" tint="-0.499984740745262"/>
  </sheetPr>
  <dimension ref="A1:U2011"/>
  <sheetViews>
    <sheetView topLeftCell="G102" zoomScale="85" zoomScaleNormal="85" workbookViewId="0">
      <selection activeCell="P5" sqref="P5:U5"/>
    </sheetView>
  </sheetViews>
  <sheetFormatPr defaultColWidth="17.140625" defaultRowHeight="15.75" x14ac:dyDescent="0.25"/>
  <cols>
    <col min="1" max="1" width="7.7109375" style="1" bestFit="1" customWidth="1"/>
    <col min="2" max="2" width="32.42578125" style="2" bestFit="1" customWidth="1"/>
    <col min="3" max="3" width="14.28515625" style="37" bestFit="1" customWidth="1"/>
    <col min="4" max="4" width="10.140625" style="1" customWidth="1"/>
    <col min="5" max="5" width="11.140625" style="1" customWidth="1"/>
    <col min="6" max="6" width="12.28515625" style="37" customWidth="1"/>
    <col min="7" max="7" width="12" style="1" customWidth="1"/>
    <col min="8" max="10" width="13.140625" style="37" customWidth="1"/>
    <col min="11" max="13" width="17.140625" style="1" customWidth="1"/>
    <col min="14" max="14" width="17.140625" style="48" customWidth="1"/>
    <col min="15" max="16" width="17.140625" style="1" customWidth="1"/>
    <col min="17" max="21" width="17.140625" style="2" customWidth="1"/>
    <col min="22" max="16384" width="17.140625" style="2"/>
  </cols>
  <sheetData>
    <row r="1" spans="1:21" ht="20.25" x14ac:dyDescent="0.3">
      <c r="B1" s="293"/>
      <c r="C1" s="293"/>
      <c r="D1" s="295"/>
      <c r="E1" s="295"/>
      <c r="F1" s="295"/>
      <c r="G1" s="295"/>
      <c r="H1" s="295"/>
      <c r="I1" s="44"/>
      <c r="J1" s="44"/>
      <c r="P1" s="296" t="s">
        <v>181</v>
      </c>
      <c r="Q1" s="296"/>
      <c r="R1" s="296"/>
      <c r="S1" s="296"/>
      <c r="T1" s="296"/>
    </row>
    <row r="2" spans="1:21" ht="15.75" customHeight="1" x14ac:dyDescent="0.25">
      <c r="A2" s="271" t="s">
        <v>162</v>
      </c>
      <c r="B2" s="271" t="s">
        <v>156</v>
      </c>
      <c r="C2" s="274" t="s">
        <v>157</v>
      </c>
      <c r="D2" s="299" t="s">
        <v>184</v>
      </c>
      <c r="E2" s="299"/>
      <c r="F2" s="299"/>
      <c r="G2" s="299"/>
      <c r="H2" s="299"/>
      <c r="I2" s="299"/>
      <c r="J2" s="297" t="s">
        <v>197</v>
      </c>
      <c r="K2" s="297"/>
      <c r="L2" s="297"/>
      <c r="M2" s="297"/>
      <c r="N2" s="297"/>
      <c r="O2" s="298"/>
      <c r="P2" s="300" t="s">
        <v>175</v>
      </c>
      <c r="Q2" s="300"/>
      <c r="R2" s="300"/>
      <c r="S2" s="300"/>
      <c r="T2" s="300"/>
    </row>
    <row r="3" spans="1:21" ht="15.75" customHeight="1" x14ac:dyDescent="0.25">
      <c r="A3" s="272"/>
      <c r="B3" s="272"/>
      <c r="C3" s="275"/>
      <c r="D3" s="299"/>
      <c r="E3" s="299"/>
      <c r="F3" s="299"/>
      <c r="G3" s="299"/>
      <c r="H3" s="299"/>
      <c r="I3" s="299"/>
      <c r="J3" s="297"/>
      <c r="K3" s="297"/>
      <c r="L3" s="297"/>
      <c r="M3" s="297"/>
      <c r="N3" s="297"/>
      <c r="O3" s="298"/>
      <c r="P3" s="300"/>
      <c r="Q3" s="300"/>
      <c r="R3" s="300"/>
      <c r="S3" s="300"/>
      <c r="T3" s="300"/>
    </row>
    <row r="4" spans="1:21" ht="15.75" customHeight="1" x14ac:dyDescent="0.25">
      <c r="A4" s="272"/>
      <c r="B4" s="272"/>
      <c r="C4" s="27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</row>
    <row r="5" spans="1:21" x14ac:dyDescent="0.25">
      <c r="A5" s="273"/>
      <c r="B5" s="273"/>
      <c r="C5" s="276"/>
      <c r="D5" s="63" t="s">
        <v>23</v>
      </c>
      <c r="E5" s="64" t="s">
        <v>24</v>
      </c>
      <c r="F5" s="65" t="s">
        <v>25</v>
      </c>
      <c r="G5" s="66" t="s">
        <v>26</v>
      </c>
      <c r="H5" s="67" t="s">
        <v>169</v>
      </c>
      <c r="I5" s="68" t="s">
        <v>191</v>
      </c>
      <c r="J5" s="63" t="s">
        <v>23</v>
      </c>
      <c r="K5" s="64" t="s">
        <v>24</v>
      </c>
      <c r="L5" s="65" t="s">
        <v>25</v>
      </c>
      <c r="M5" s="66" t="s">
        <v>26</v>
      </c>
      <c r="N5" s="67" t="s">
        <v>169</v>
      </c>
      <c r="O5" s="68" t="s">
        <v>191</v>
      </c>
      <c r="P5" s="63" t="s">
        <v>23</v>
      </c>
      <c r="Q5" s="64" t="s">
        <v>24</v>
      </c>
      <c r="R5" s="65" t="s">
        <v>25</v>
      </c>
      <c r="S5" s="66" t="s">
        <v>26</v>
      </c>
      <c r="T5" s="67" t="s">
        <v>169</v>
      </c>
      <c r="U5" s="68" t="s">
        <v>191</v>
      </c>
    </row>
    <row r="6" spans="1:21" x14ac:dyDescent="0.25">
      <c r="A6" s="39">
        <f>'FINAL EXAM'!A10</f>
        <v>1</v>
      </c>
      <c r="B6" s="39" t="str">
        <f>'FINAL EXAM'!B10</f>
        <v>ABHILASH Y</v>
      </c>
      <c r="C6" s="39" t="str">
        <f>'FINAL EXAM'!C10</f>
        <v>1SG15EE001</v>
      </c>
      <c r="D6" s="39" t="e">
        <f>'FINAL EXAM'!#REF!</f>
        <v>#REF!</v>
      </c>
      <c r="E6" s="39" t="e">
        <f>D6</f>
        <v>#REF!</v>
      </c>
      <c r="F6" s="39" t="e">
        <f>E6</f>
        <v>#REF!</v>
      </c>
      <c r="G6" s="39" t="e">
        <f>F6</f>
        <v>#REF!</v>
      </c>
      <c r="H6" s="39" t="e">
        <f>G6</f>
        <v>#REF!</v>
      </c>
      <c r="I6" s="39" t="e">
        <f>H6</f>
        <v>#REF!</v>
      </c>
      <c r="J6" s="87" t="e">
        <f>D6/'FINAL EXAM'!$D$118*100</f>
        <v>#REF!</v>
      </c>
      <c r="K6" s="87" t="e">
        <f>E6/'FINAL EXAM'!$D$118*100</f>
        <v>#REF!</v>
      </c>
      <c r="L6" s="87" t="e">
        <f>F6/'FINAL EXAM'!$D$118*100</f>
        <v>#REF!</v>
      </c>
      <c r="M6" s="87" t="e">
        <f>G6/'FINAL EXAM'!$D$118*100</f>
        <v>#REF!</v>
      </c>
      <c r="N6" s="87" t="e">
        <f>H6/'FINAL EXAM'!$D$118*100</f>
        <v>#REF!</v>
      </c>
      <c r="O6" s="87" t="e">
        <f>I6/'FINAL EXAM'!$D$118*100</f>
        <v>#REF!</v>
      </c>
      <c r="P6" s="50" t="e">
        <f>IF(J6&lt;'FINAL EXAM'!$D$116,"N","Y")</f>
        <v>#REF!</v>
      </c>
      <c r="Q6" s="50" t="e">
        <f>IF(K6&lt;'FINAL EXAM'!$D$116,"N","Y")</f>
        <v>#REF!</v>
      </c>
      <c r="R6" s="50" t="e">
        <f>IF(L6&lt;'FINAL EXAM'!$D$116,"N","Y")</f>
        <v>#REF!</v>
      </c>
      <c r="S6" s="50" t="e">
        <f>IF(M6&lt;'FINAL EXAM'!$D$116,"N","Y")</f>
        <v>#REF!</v>
      </c>
      <c r="T6" s="50" t="e">
        <f>IF(N6&lt;'FINAL EXAM'!$D$116,"N","Y")</f>
        <v>#REF!</v>
      </c>
      <c r="U6" s="50" t="e">
        <f>IF(O6&lt;'FINAL EXAM'!$D$116,"N","Y")</f>
        <v>#REF!</v>
      </c>
    </row>
    <row r="7" spans="1:21" x14ac:dyDescent="0.25">
      <c r="A7" s="39">
        <f>'FINAL EXAM'!A11</f>
        <v>2</v>
      </c>
      <c r="B7" s="39" t="str">
        <f>'FINAL EXAM'!B11</f>
        <v>ADITHYA G.T</v>
      </c>
      <c r="C7" s="39" t="str">
        <f>'FINAL EXAM'!C11</f>
        <v>1SG15EE002</v>
      </c>
      <c r="D7" s="39" t="e">
        <f>'FINAL EXAM'!#REF!</f>
        <v>#REF!</v>
      </c>
      <c r="E7" s="39" t="e">
        <f t="shared" ref="E7:F70" si="0">D7</f>
        <v>#REF!</v>
      </c>
      <c r="F7" s="39" t="e">
        <f t="shared" si="0"/>
        <v>#REF!</v>
      </c>
      <c r="G7" s="39" t="e">
        <f t="shared" ref="G7:I26" si="1">F7</f>
        <v>#REF!</v>
      </c>
      <c r="H7" s="39" t="e">
        <f t="shared" si="1"/>
        <v>#REF!</v>
      </c>
      <c r="I7" s="39" t="e">
        <f t="shared" si="1"/>
        <v>#REF!</v>
      </c>
      <c r="J7" s="87" t="e">
        <f>D7/'FINAL EXAM'!$D$118*100</f>
        <v>#REF!</v>
      </c>
      <c r="K7" s="87" t="e">
        <f>E7/'FINAL EXAM'!$D$118*100</f>
        <v>#REF!</v>
      </c>
      <c r="L7" s="87" t="e">
        <f>F7/'FINAL EXAM'!$D$118*100</f>
        <v>#REF!</v>
      </c>
      <c r="M7" s="87" t="e">
        <f>G7/'FINAL EXAM'!$D$118*100</f>
        <v>#REF!</v>
      </c>
      <c r="N7" s="87" t="e">
        <f>H7/'FINAL EXAM'!$D$118*100</f>
        <v>#REF!</v>
      </c>
      <c r="O7" s="87" t="e">
        <f>I7/'FINAL EXAM'!$D$118*100</f>
        <v>#REF!</v>
      </c>
      <c r="P7" s="50" t="e">
        <f>IF(J7&lt;'FINAL EXAM'!$D$116,"N","Y")</f>
        <v>#REF!</v>
      </c>
      <c r="Q7" s="50" t="e">
        <f>IF(K7&lt;'FINAL EXAM'!$D$116,"N","Y")</f>
        <v>#REF!</v>
      </c>
      <c r="R7" s="50" t="e">
        <f>IF(L7&lt;'FINAL EXAM'!$D$116,"N","Y")</f>
        <v>#REF!</v>
      </c>
      <c r="S7" s="50" t="e">
        <f>IF(M7&lt;'FINAL EXAM'!$D$116,"N","Y")</f>
        <v>#REF!</v>
      </c>
      <c r="T7" s="50" t="e">
        <f>IF(N7&lt;'FINAL EXAM'!$D$116,"N","Y")</f>
        <v>#REF!</v>
      </c>
      <c r="U7" s="50" t="e">
        <f>IF(O7&lt;'FINAL EXAM'!$D$116,"N","Y")</f>
        <v>#REF!</v>
      </c>
    </row>
    <row r="8" spans="1:21" x14ac:dyDescent="0.25">
      <c r="A8" s="39">
        <f>'FINAL EXAM'!A12</f>
        <v>3</v>
      </c>
      <c r="B8" s="39" t="str">
        <f>'FINAL EXAM'!B12</f>
        <v>AJAY M</v>
      </c>
      <c r="C8" s="39" t="str">
        <f>'FINAL EXAM'!C12</f>
        <v>1SG15EE003</v>
      </c>
      <c r="D8" s="39" t="e">
        <f>'FINAL EXAM'!#REF!</f>
        <v>#REF!</v>
      </c>
      <c r="E8" s="39" t="e">
        <f t="shared" si="0"/>
        <v>#REF!</v>
      </c>
      <c r="F8" s="39" t="e">
        <f t="shared" si="0"/>
        <v>#REF!</v>
      </c>
      <c r="G8" s="39" t="e">
        <f t="shared" si="1"/>
        <v>#REF!</v>
      </c>
      <c r="H8" s="39" t="e">
        <f t="shared" si="1"/>
        <v>#REF!</v>
      </c>
      <c r="I8" s="39" t="e">
        <f t="shared" si="1"/>
        <v>#REF!</v>
      </c>
      <c r="J8" s="87" t="e">
        <f>D8/'FINAL EXAM'!$D$118*100</f>
        <v>#REF!</v>
      </c>
      <c r="K8" s="87" t="e">
        <f>E8/'FINAL EXAM'!$D$118*100</f>
        <v>#REF!</v>
      </c>
      <c r="L8" s="87" t="e">
        <f>F8/'FINAL EXAM'!$D$118*100</f>
        <v>#REF!</v>
      </c>
      <c r="M8" s="87" t="e">
        <f>G8/'FINAL EXAM'!$D$118*100</f>
        <v>#REF!</v>
      </c>
      <c r="N8" s="87" t="e">
        <f>H8/'FINAL EXAM'!$D$118*100</f>
        <v>#REF!</v>
      </c>
      <c r="O8" s="87" t="e">
        <f>I8/'FINAL EXAM'!$D$118*100</f>
        <v>#REF!</v>
      </c>
      <c r="P8" s="50" t="e">
        <f>IF(J8&lt;'FINAL EXAM'!$D$116,"N","Y")</f>
        <v>#REF!</v>
      </c>
      <c r="Q8" s="50" t="e">
        <f>IF(K8&lt;'FINAL EXAM'!$D$116,"N","Y")</f>
        <v>#REF!</v>
      </c>
      <c r="R8" s="50" t="e">
        <f>IF(L8&lt;'FINAL EXAM'!$D$116,"N","Y")</f>
        <v>#REF!</v>
      </c>
      <c r="S8" s="50" t="e">
        <f>IF(M8&lt;'FINAL EXAM'!$D$116,"N","Y")</f>
        <v>#REF!</v>
      </c>
      <c r="T8" s="50" t="e">
        <f>IF(N8&lt;'FINAL EXAM'!$D$116,"N","Y")</f>
        <v>#REF!</v>
      </c>
      <c r="U8" s="50" t="e">
        <f>IF(O8&lt;'FINAL EXAM'!$D$116,"N","Y")</f>
        <v>#REF!</v>
      </c>
    </row>
    <row r="9" spans="1:21" x14ac:dyDescent="0.25">
      <c r="A9" s="39">
        <f>'FINAL EXAM'!A13</f>
        <v>4</v>
      </c>
      <c r="B9" s="39" t="str">
        <f>'FINAL EXAM'!B13</f>
        <v>AMITH RAUNIYAR</v>
      </c>
      <c r="C9" s="39" t="str">
        <f>'FINAL EXAM'!C13</f>
        <v>1SG15EE004</v>
      </c>
      <c r="D9" s="39" t="e">
        <f>'FINAL EXAM'!#REF!</f>
        <v>#REF!</v>
      </c>
      <c r="E9" s="39" t="e">
        <f t="shared" si="0"/>
        <v>#REF!</v>
      </c>
      <c r="F9" s="39" t="e">
        <f t="shared" si="0"/>
        <v>#REF!</v>
      </c>
      <c r="G9" s="39" t="e">
        <f t="shared" si="1"/>
        <v>#REF!</v>
      </c>
      <c r="H9" s="39" t="e">
        <f t="shared" si="1"/>
        <v>#REF!</v>
      </c>
      <c r="I9" s="39" t="e">
        <f t="shared" si="1"/>
        <v>#REF!</v>
      </c>
      <c r="J9" s="87" t="e">
        <f>D9/'FINAL EXAM'!$D$118*100</f>
        <v>#REF!</v>
      </c>
      <c r="K9" s="87" t="e">
        <f>E9/'FINAL EXAM'!$D$118*100</f>
        <v>#REF!</v>
      </c>
      <c r="L9" s="87" t="e">
        <f>F9/'FINAL EXAM'!$D$118*100</f>
        <v>#REF!</v>
      </c>
      <c r="M9" s="87" t="e">
        <f>G9/'FINAL EXAM'!$D$118*100</f>
        <v>#REF!</v>
      </c>
      <c r="N9" s="87" t="e">
        <f>H9/'FINAL EXAM'!$D$118*100</f>
        <v>#REF!</v>
      </c>
      <c r="O9" s="87" t="e">
        <f>I9/'FINAL EXAM'!$D$118*100</f>
        <v>#REF!</v>
      </c>
      <c r="P9" s="50" t="e">
        <f>IF(J9&lt;'FINAL EXAM'!$D$116,"N","Y")</f>
        <v>#REF!</v>
      </c>
      <c r="Q9" s="50" t="e">
        <f>IF(K9&lt;'FINAL EXAM'!$D$116,"N","Y")</f>
        <v>#REF!</v>
      </c>
      <c r="R9" s="50" t="e">
        <f>IF(L9&lt;'FINAL EXAM'!$D$116,"N","Y")</f>
        <v>#REF!</v>
      </c>
      <c r="S9" s="50" t="e">
        <f>IF(M9&lt;'FINAL EXAM'!$D$116,"N","Y")</f>
        <v>#REF!</v>
      </c>
      <c r="T9" s="50" t="e">
        <f>IF(N9&lt;'FINAL EXAM'!$D$116,"N","Y")</f>
        <v>#REF!</v>
      </c>
      <c r="U9" s="50" t="e">
        <f>IF(O9&lt;'FINAL EXAM'!$D$116,"N","Y")</f>
        <v>#REF!</v>
      </c>
    </row>
    <row r="10" spans="1:21" x14ac:dyDescent="0.25">
      <c r="A10" s="39">
        <f>'FINAL EXAM'!A14</f>
        <v>5</v>
      </c>
      <c r="B10" s="39" t="str">
        <f>'FINAL EXAM'!B14</f>
        <v>ANNAPURNA SINGH</v>
      </c>
      <c r="C10" s="39" t="str">
        <f>'FINAL EXAM'!C14</f>
        <v>1SG15EE005</v>
      </c>
      <c r="D10" s="39" t="e">
        <f>'FINAL EXAM'!#REF!</f>
        <v>#REF!</v>
      </c>
      <c r="E10" s="39" t="e">
        <f t="shared" si="0"/>
        <v>#REF!</v>
      </c>
      <c r="F10" s="39" t="e">
        <f t="shared" si="0"/>
        <v>#REF!</v>
      </c>
      <c r="G10" s="39" t="e">
        <f t="shared" si="1"/>
        <v>#REF!</v>
      </c>
      <c r="H10" s="39" t="e">
        <f t="shared" si="1"/>
        <v>#REF!</v>
      </c>
      <c r="I10" s="39" t="e">
        <f t="shared" si="1"/>
        <v>#REF!</v>
      </c>
      <c r="J10" s="87" t="e">
        <f>D10/'FINAL EXAM'!$D$118*100</f>
        <v>#REF!</v>
      </c>
      <c r="K10" s="87" t="e">
        <f>E10/'FINAL EXAM'!$D$118*100</f>
        <v>#REF!</v>
      </c>
      <c r="L10" s="87" t="e">
        <f>F10/'FINAL EXAM'!$D$118*100</f>
        <v>#REF!</v>
      </c>
      <c r="M10" s="87" t="e">
        <f>G10/'FINAL EXAM'!$D$118*100</f>
        <v>#REF!</v>
      </c>
      <c r="N10" s="87" t="e">
        <f>H10/'FINAL EXAM'!$D$118*100</f>
        <v>#REF!</v>
      </c>
      <c r="O10" s="87" t="e">
        <f>I10/'FINAL EXAM'!$D$118*100</f>
        <v>#REF!</v>
      </c>
      <c r="P10" s="50" t="e">
        <f>IF(J10&lt;'FINAL EXAM'!$D$116,"N","Y")</f>
        <v>#REF!</v>
      </c>
      <c r="Q10" s="50" t="e">
        <f>IF(K10&lt;'FINAL EXAM'!$D$116,"N","Y")</f>
        <v>#REF!</v>
      </c>
      <c r="R10" s="50" t="e">
        <f>IF(L10&lt;'FINAL EXAM'!$D$116,"N","Y")</f>
        <v>#REF!</v>
      </c>
      <c r="S10" s="50" t="e">
        <f>IF(M10&lt;'FINAL EXAM'!$D$116,"N","Y")</f>
        <v>#REF!</v>
      </c>
      <c r="T10" s="50" t="e">
        <f>IF(N10&lt;'FINAL EXAM'!$D$116,"N","Y")</f>
        <v>#REF!</v>
      </c>
      <c r="U10" s="50" t="e">
        <f>IF(O10&lt;'FINAL EXAM'!$D$116,"N","Y")</f>
        <v>#REF!</v>
      </c>
    </row>
    <row r="11" spans="1:21" x14ac:dyDescent="0.25">
      <c r="A11" s="39">
        <f>'FINAL EXAM'!A15</f>
        <v>6</v>
      </c>
      <c r="B11" s="39" t="str">
        <f>'FINAL EXAM'!B15</f>
        <v>ANTONY ROSHAN J D</v>
      </c>
      <c r="C11" s="39" t="str">
        <f>'FINAL EXAM'!C15</f>
        <v>1SG15EE006</v>
      </c>
      <c r="D11" s="39" t="e">
        <f>'FINAL EXAM'!#REF!</f>
        <v>#REF!</v>
      </c>
      <c r="E11" s="39" t="e">
        <f t="shared" si="0"/>
        <v>#REF!</v>
      </c>
      <c r="F11" s="39" t="e">
        <f t="shared" si="0"/>
        <v>#REF!</v>
      </c>
      <c r="G11" s="39" t="e">
        <f t="shared" si="1"/>
        <v>#REF!</v>
      </c>
      <c r="H11" s="39" t="e">
        <f t="shared" si="1"/>
        <v>#REF!</v>
      </c>
      <c r="I11" s="39" t="e">
        <f t="shared" si="1"/>
        <v>#REF!</v>
      </c>
      <c r="J11" s="87" t="e">
        <f>D11/'FINAL EXAM'!$D$118*100</f>
        <v>#REF!</v>
      </c>
      <c r="K11" s="87" t="e">
        <f>E11/'FINAL EXAM'!$D$118*100</f>
        <v>#REF!</v>
      </c>
      <c r="L11" s="87" t="e">
        <f>F11/'FINAL EXAM'!$D$118*100</f>
        <v>#REF!</v>
      </c>
      <c r="M11" s="87" t="e">
        <f>G11/'FINAL EXAM'!$D$118*100</f>
        <v>#REF!</v>
      </c>
      <c r="N11" s="87" t="e">
        <f>H11/'FINAL EXAM'!$D$118*100</f>
        <v>#REF!</v>
      </c>
      <c r="O11" s="87" t="e">
        <f>I11/'FINAL EXAM'!$D$118*100</f>
        <v>#REF!</v>
      </c>
      <c r="P11" s="50" t="e">
        <f>IF(J11&lt;'FINAL EXAM'!$D$116,"N","Y")</f>
        <v>#REF!</v>
      </c>
      <c r="Q11" s="50" t="e">
        <f>IF(K11&lt;'FINAL EXAM'!$D$116,"N","Y")</f>
        <v>#REF!</v>
      </c>
      <c r="R11" s="50" t="e">
        <f>IF(L11&lt;'FINAL EXAM'!$D$116,"N","Y")</f>
        <v>#REF!</v>
      </c>
      <c r="S11" s="50" t="e">
        <f>IF(M11&lt;'FINAL EXAM'!$D$116,"N","Y")</f>
        <v>#REF!</v>
      </c>
      <c r="T11" s="50" t="e">
        <f>IF(N11&lt;'FINAL EXAM'!$D$116,"N","Y")</f>
        <v>#REF!</v>
      </c>
      <c r="U11" s="50" t="e">
        <f>IF(O11&lt;'FINAL EXAM'!$D$116,"N","Y")</f>
        <v>#REF!</v>
      </c>
    </row>
    <row r="12" spans="1:21" x14ac:dyDescent="0.25">
      <c r="A12" s="39">
        <f>'FINAL EXAM'!A16</f>
        <v>7</v>
      </c>
      <c r="B12" s="39" t="str">
        <f>'FINAL EXAM'!B16</f>
        <v>ANUP H V</v>
      </c>
      <c r="C12" s="39" t="str">
        <f>'FINAL EXAM'!C16</f>
        <v>1SG15EE007</v>
      </c>
      <c r="D12" s="39" t="e">
        <f>'FINAL EXAM'!#REF!</f>
        <v>#REF!</v>
      </c>
      <c r="E12" s="39" t="e">
        <f t="shared" si="0"/>
        <v>#REF!</v>
      </c>
      <c r="F12" s="39" t="e">
        <f t="shared" si="0"/>
        <v>#REF!</v>
      </c>
      <c r="G12" s="39" t="e">
        <f t="shared" si="1"/>
        <v>#REF!</v>
      </c>
      <c r="H12" s="39" t="e">
        <f t="shared" si="1"/>
        <v>#REF!</v>
      </c>
      <c r="I12" s="39" t="e">
        <f t="shared" si="1"/>
        <v>#REF!</v>
      </c>
      <c r="J12" s="87" t="e">
        <f>D12/'FINAL EXAM'!$D$118*100</f>
        <v>#REF!</v>
      </c>
      <c r="K12" s="87" t="e">
        <f>E12/'FINAL EXAM'!$D$118*100</f>
        <v>#REF!</v>
      </c>
      <c r="L12" s="87" t="e">
        <f>F12/'FINAL EXAM'!$D$118*100</f>
        <v>#REF!</v>
      </c>
      <c r="M12" s="87" t="e">
        <f>G12/'FINAL EXAM'!$D$118*100</f>
        <v>#REF!</v>
      </c>
      <c r="N12" s="87" t="e">
        <f>H12/'FINAL EXAM'!$D$118*100</f>
        <v>#REF!</v>
      </c>
      <c r="O12" s="87" t="e">
        <f>I12/'FINAL EXAM'!$D$118*100</f>
        <v>#REF!</v>
      </c>
      <c r="P12" s="50" t="e">
        <f>IF(J12&lt;'FINAL EXAM'!$D$116,"N","Y")</f>
        <v>#REF!</v>
      </c>
      <c r="Q12" s="50" t="e">
        <f>IF(K12&lt;'FINAL EXAM'!$D$116,"N","Y")</f>
        <v>#REF!</v>
      </c>
      <c r="R12" s="50" t="e">
        <f>IF(L12&lt;'FINAL EXAM'!$D$116,"N","Y")</f>
        <v>#REF!</v>
      </c>
      <c r="S12" s="50" t="e">
        <f>IF(M12&lt;'FINAL EXAM'!$D$116,"N","Y")</f>
        <v>#REF!</v>
      </c>
      <c r="T12" s="50" t="e">
        <f>IF(N12&lt;'FINAL EXAM'!$D$116,"N","Y")</f>
        <v>#REF!</v>
      </c>
      <c r="U12" s="50" t="e">
        <f>IF(O12&lt;'FINAL EXAM'!$D$116,"N","Y")</f>
        <v>#REF!</v>
      </c>
    </row>
    <row r="13" spans="1:21" x14ac:dyDescent="0.25">
      <c r="A13" s="39">
        <f>'FINAL EXAM'!A17</f>
        <v>8</v>
      </c>
      <c r="B13" s="39" t="str">
        <f>'FINAL EXAM'!B17</f>
        <v>ANUSHA B</v>
      </c>
      <c r="C13" s="39" t="str">
        <f>'FINAL EXAM'!C17</f>
        <v>1SG15EE008</v>
      </c>
      <c r="D13" s="39" t="e">
        <f>'FINAL EXAM'!#REF!</f>
        <v>#REF!</v>
      </c>
      <c r="E13" s="39" t="e">
        <f t="shared" si="0"/>
        <v>#REF!</v>
      </c>
      <c r="F13" s="39" t="e">
        <f t="shared" si="0"/>
        <v>#REF!</v>
      </c>
      <c r="G13" s="39" t="e">
        <f t="shared" si="1"/>
        <v>#REF!</v>
      </c>
      <c r="H13" s="39" t="e">
        <f t="shared" si="1"/>
        <v>#REF!</v>
      </c>
      <c r="I13" s="39" t="e">
        <f t="shared" si="1"/>
        <v>#REF!</v>
      </c>
      <c r="J13" s="87" t="e">
        <f>D13/'FINAL EXAM'!$D$118*100</f>
        <v>#REF!</v>
      </c>
      <c r="K13" s="87" t="e">
        <f>E13/'FINAL EXAM'!$D$118*100</f>
        <v>#REF!</v>
      </c>
      <c r="L13" s="87" t="e">
        <f>F13/'FINAL EXAM'!$D$118*100</f>
        <v>#REF!</v>
      </c>
      <c r="M13" s="87" t="e">
        <f>G13/'FINAL EXAM'!$D$118*100</f>
        <v>#REF!</v>
      </c>
      <c r="N13" s="87" t="e">
        <f>H13/'FINAL EXAM'!$D$118*100</f>
        <v>#REF!</v>
      </c>
      <c r="O13" s="87" t="e">
        <f>I13/'FINAL EXAM'!$D$118*100</f>
        <v>#REF!</v>
      </c>
      <c r="P13" s="50" t="e">
        <f>IF(J13&lt;'FINAL EXAM'!$D$116,"N","Y")</f>
        <v>#REF!</v>
      </c>
      <c r="Q13" s="50" t="e">
        <f>IF(K13&lt;'FINAL EXAM'!$D$116,"N","Y")</f>
        <v>#REF!</v>
      </c>
      <c r="R13" s="50" t="e">
        <f>IF(L13&lt;'FINAL EXAM'!$D$116,"N","Y")</f>
        <v>#REF!</v>
      </c>
      <c r="S13" s="50" t="e">
        <f>IF(M13&lt;'FINAL EXAM'!$D$116,"N","Y")</f>
        <v>#REF!</v>
      </c>
      <c r="T13" s="50" t="e">
        <f>IF(N13&lt;'FINAL EXAM'!$D$116,"N","Y")</f>
        <v>#REF!</v>
      </c>
      <c r="U13" s="50" t="e">
        <f>IF(O13&lt;'FINAL EXAM'!$D$116,"N","Y")</f>
        <v>#REF!</v>
      </c>
    </row>
    <row r="14" spans="1:21" x14ac:dyDescent="0.25">
      <c r="A14" s="39">
        <f>'FINAL EXAM'!A18</f>
        <v>9</v>
      </c>
      <c r="B14" s="39" t="str">
        <f>'FINAL EXAM'!B18</f>
        <v>ANUSHA K</v>
      </c>
      <c r="C14" s="39" t="str">
        <f>'FINAL EXAM'!C18</f>
        <v>1SG15EE009</v>
      </c>
      <c r="D14" s="39" t="e">
        <f>'FINAL EXAM'!#REF!</f>
        <v>#REF!</v>
      </c>
      <c r="E14" s="39" t="e">
        <f t="shared" si="0"/>
        <v>#REF!</v>
      </c>
      <c r="F14" s="39" t="e">
        <f t="shared" si="0"/>
        <v>#REF!</v>
      </c>
      <c r="G14" s="39" t="e">
        <f t="shared" si="1"/>
        <v>#REF!</v>
      </c>
      <c r="H14" s="39" t="e">
        <f t="shared" si="1"/>
        <v>#REF!</v>
      </c>
      <c r="I14" s="39" t="e">
        <f t="shared" si="1"/>
        <v>#REF!</v>
      </c>
      <c r="J14" s="87" t="e">
        <f>D14/'FINAL EXAM'!$D$118*100</f>
        <v>#REF!</v>
      </c>
      <c r="K14" s="87" t="e">
        <f>E14/'FINAL EXAM'!$D$118*100</f>
        <v>#REF!</v>
      </c>
      <c r="L14" s="87" t="e">
        <f>F14/'FINAL EXAM'!$D$118*100</f>
        <v>#REF!</v>
      </c>
      <c r="M14" s="87" t="e">
        <f>G14/'FINAL EXAM'!$D$118*100</f>
        <v>#REF!</v>
      </c>
      <c r="N14" s="87" t="e">
        <f>H14/'FINAL EXAM'!$D$118*100</f>
        <v>#REF!</v>
      </c>
      <c r="O14" s="87" t="e">
        <f>I14/'FINAL EXAM'!$D$118*100</f>
        <v>#REF!</v>
      </c>
      <c r="P14" s="50" t="e">
        <f>IF(J14&lt;'FINAL EXAM'!$D$116,"N","Y")</f>
        <v>#REF!</v>
      </c>
      <c r="Q14" s="50" t="e">
        <f>IF(K14&lt;'FINAL EXAM'!$D$116,"N","Y")</f>
        <v>#REF!</v>
      </c>
      <c r="R14" s="50" t="e">
        <f>IF(L14&lt;'FINAL EXAM'!$D$116,"N","Y")</f>
        <v>#REF!</v>
      </c>
      <c r="S14" s="50" t="e">
        <f>IF(M14&lt;'FINAL EXAM'!$D$116,"N","Y")</f>
        <v>#REF!</v>
      </c>
      <c r="T14" s="50" t="e">
        <f>IF(N14&lt;'FINAL EXAM'!$D$116,"N","Y")</f>
        <v>#REF!</v>
      </c>
      <c r="U14" s="50" t="e">
        <f>IF(O14&lt;'FINAL EXAM'!$D$116,"N","Y")</f>
        <v>#REF!</v>
      </c>
    </row>
    <row r="15" spans="1:21" x14ac:dyDescent="0.25">
      <c r="A15" s="39">
        <f>'FINAL EXAM'!A19</f>
        <v>10</v>
      </c>
      <c r="B15" s="39" t="str">
        <f>'FINAL EXAM'!B19</f>
        <v>APOORVA K.G</v>
      </c>
      <c r="C15" s="39" t="str">
        <f>'FINAL EXAM'!C19</f>
        <v>1SG15EE010</v>
      </c>
      <c r="D15" s="39" t="e">
        <f>'FINAL EXAM'!#REF!</f>
        <v>#REF!</v>
      </c>
      <c r="E15" s="39" t="e">
        <f t="shared" si="0"/>
        <v>#REF!</v>
      </c>
      <c r="F15" s="39" t="e">
        <f t="shared" si="0"/>
        <v>#REF!</v>
      </c>
      <c r="G15" s="39" t="e">
        <f t="shared" si="1"/>
        <v>#REF!</v>
      </c>
      <c r="H15" s="39" t="e">
        <f t="shared" si="1"/>
        <v>#REF!</v>
      </c>
      <c r="I15" s="39" t="e">
        <f t="shared" si="1"/>
        <v>#REF!</v>
      </c>
      <c r="J15" s="87" t="e">
        <f>D15/'FINAL EXAM'!$D$118*100</f>
        <v>#REF!</v>
      </c>
      <c r="K15" s="87" t="e">
        <f>E15/'FINAL EXAM'!$D$118*100</f>
        <v>#REF!</v>
      </c>
      <c r="L15" s="87" t="e">
        <f>F15/'FINAL EXAM'!$D$118*100</f>
        <v>#REF!</v>
      </c>
      <c r="M15" s="87" t="e">
        <f>G15/'FINAL EXAM'!$D$118*100</f>
        <v>#REF!</v>
      </c>
      <c r="N15" s="87" t="e">
        <f>H15/'FINAL EXAM'!$D$118*100</f>
        <v>#REF!</v>
      </c>
      <c r="O15" s="87" t="e">
        <f>I15/'FINAL EXAM'!$D$118*100</f>
        <v>#REF!</v>
      </c>
      <c r="P15" s="50" t="e">
        <f>IF(J15&lt;'FINAL EXAM'!$D$116,"N","Y")</f>
        <v>#REF!</v>
      </c>
      <c r="Q15" s="50" t="e">
        <f>IF(K15&lt;'FINAL EXAM'!$D$116,"N","Y")</f>
        <v>#REF!</v>
      </c>
      <c r="R15" s="50" t="e">
        <f>IF(L15&lt;'FINAL EXAM'!$D$116,"N","Y")</f>
        <v>#REF!</v>
      </c>
      <c r="S15" s="50" t="e">
        <f>IF(M15&lt;'FINAL EXAM'!$D$116,"N","Y")</f>
        <v>#REF!</v>
      </c>
      <c r="T15" s="50" t="e">
        <f>IF(N15&lt;'FINAL EXAM'!$D$116,"N","Y")</f>
        <v>#REF!</v>
      </c>
      <c r="U15" s="50" t="e">
        <f>IF(O15&lt;'FINAL EXAM'!$D$116,"N","Y")</f>
        <v>#REF!</v>
      </c>
    </row>
    <row r="16" spans="1:21" x14ac:dyDescent="0.25">
      <c r="A16" s="39">
        <f>'FINAL EXAM'!A20</f>
        <v>11</v>
      </c>
      <c r="B16" s="39" t="str">
        <f>'FINAL EXAM'!B20</f>
        <v>ARPITHA SHARMA</v>
      </c>
      <c r="C16" s="39" t="str">
        <f>'FINAL EXAM'!C20</f>
        <v>1SG15EE011</v>
      </c>
      <c r="D16" s="39" t="e">
        <f>'FINAL EXAM'!#REF!</f>
        <v>#REF!</v>
      </c>
      <c r="E16" s="39" t="e">
        <f t="shared" si="0"/>
        <v>#REF!</v>
      </c>
      <c r="F16" s="39" t="e">
        <f t="shared" si="0"/>
        <v>#REF!</v>
      </c>
      <c r="G16" s="39" t="e">
        <f t="shared" si="1"/>
        <v>#REF!</v>
      </c>
      <c r="H16" s="39" t="e">
        <f t="shared" si="1"/>
        <v>#REF!</v>
      </c>
      <c r="I16" s="39" t="e">
        <f t="shared" si="1"/>
        <v>#REF!</v>
      </c>
      <c r="J16" s="87" t="e">
        <f>D16/'FINAL EXAM'!$D$118*100</f>
        <v>#REF!</v>
      </c>
      <c r="K16" s="87" t="e">
        <f>E16/'FINAL EXAM'!$D$118*100</f>
        <v>#REF!</v>
      </c>
      <c r="L16" s="87" t="e">
        <f>F16/'FINAL EXAM'!$D$118*100</f>
        <v>#REF!</v>
      </c>
      <c r="M16" s="87" t="e">
        <f>G16/'FINAL EXAM'!$D$118*100</f>
        <v>#REF!</v>
      </c>
      <c r="N16" s="87" t="e">
        <f>H16/'FINAL EXAM'!$D$118*100</f>
        <v>#REF!</v>
      </c>
      <c r="O16" s="87" t="e">
        <f>I16/'FINAL EXAM'!$D$118*100</f>
        <v>#REF!</v>
      </c>
      <c r="P16" s="50" t="e">
        <f>IF(J16&lt;'FINAL EXAM'!$D$116,"N","Y")</f>
        <v>#REF!</v>
      </c>
      <c r="Q16" s="50" t="e">
        <f>IF(K16&lt;'FINAL EXAM'!$D$116,"N","Y")</f>
        <v>#REF!</v>
      </c>
      <c r="R16" s="50" t="e">
        <f>IF(L16&lt;'FINAL EXAM'!$D$116,"N","Y")</f>
        <v>#REF!</v>
      </c>
      <c r="S16" s="50" t="e">
        <f>IF(M16&lt;'FINAL EXAM'!$D$116,"N","Y")</f>
        <v>#REF!</v>
      </c>
      <c r="T16" s="50" t="e">
        <f>IF(N16&lt;'FINAL EXAM'!$D$116,"N","Y")</f>
        <v>#REF!</v>
      </c>
      <c r="U16" s="50" t="e">
        <f>IF(O16&lt;'FINAL EXAM'!$D$116,"N","Y")</f>
        <v>#REF!</v>
      </c>
    </row>
    <row r="17" spans="1:21" ht="31.5" x14ac:dyDescent="0.25">
      <c r="A17" s="39">
        <f>'FINAL EXAM'!A21</f>
        <v>12</v>
      </c>
      <c r="B17" s="39" t="str">
        <f>'FINAL EXAM'!B21</f>
        <v>ARPITHA SRINIVASA MURTHY</v>
      </c>
      <c r="C17" s="39" t="str">
        <f>'FINAL EXAM'!C21</f>
        <v>1SG15EE012</v>
      </c>
      <c r="D17" s="39" t="e">
        <f>'FINAL EXAM'!#REF!</f>
        <v>#REF!</v>
      </c>
      <c r="E17" s="39" t="e">
        <f t="shared" si="0"/>
        <v>#REF!</v>
      </c>
      <c r="F17" s="39" t="e">
        <f t="shared" si="0"/>
        <v>#REF!</v>
      </c>
      <c r="G17" s="39" t="e">
        <f t="shared" si="1"/>
        <v>#REF!</v>
      </c>
      <c r="H17" s="39" t="e">
        <f t="shared" si="1"/>
        <v>#REF!</v>
      </c>
      <c r="I17" s="39" t="e">
        <f t="shared" si="1"/>
        <v>#REF!</v>
      </c>
      <c r="J17" s="87" t="e">
        <f>D17/'FINAL EXAM'!$D$118*100</f>
        <v>#REF!</v>
      </c>
      <c r="K17" s="87" t="e">
        <f>E17/'FINAL EXAM'!$D$118*100</f>
        <v>#REF!</v>
      </c>
      <c r="L17" s="87" t="e">
        <f>F17/'FINAL EXAM'!$D$118*100</f>
        <v>#REF!</v>
      </c>
      <c r="M17" s="87" t="e">
        <f>G17/'FINAL EXAM'!$D$118*100</f>
        <v>#REF!</v>
      </c>
      <c r="N17" s="87" t="e">
        <f>H17/'FINAL EXAM'!$D$118*100</f>
        <v>#REF!</v>
      </c>
      <c r="O17" s="87" t="e">
        <f>I17/'FINAL EXAM'!$D$118*100</f>
        <v>#REF!</v>
      </c>
      <c r="P17" s="50" t="e">
        <f>IF(J17&lt;'FINAL EXAM'!$D$116,"N","Y")</f>
        <v>#REF!</v>
      </c>
      <c r="Q17" s="50" t="e">
        <f>IF(K17&lt;'FINAL EXAM'!$D$116,"N","Y")</f>
        <v>#REF!</v>
      </c>
      <c r="R17" s="50" t="e">
        <f>IF(L17&lt;'FINAL EXAM'!$D$116,"N","Y")</f>
        <v>#REF!</v>
      </c>
      <c r="S17" s="50" t="e">
        <f>IF(M17&lt;'FINAL EXAM'!$D$116,"N","Y")</f>
        <v>#REF!</v>
      </c>
      <c r="T17" s="50" t="e">
        <f>IF(N17&lt;'FINAL EXAM'!$D$116,"N","Y")</f>
        <v>#REF!</v>
      </c>
      <c r="U17" s="50" t="e">
        <f>IF(O17&lt;'FINAL EXAM'!$D$116,"N","Y")</f>
        <v>#REF!</v>
      </c>
    </row>
    <row r="18" spans="1:21" x14ac:dyDescent="0.25">
      <c r="A18" s="39">
        <f>'FINAL EXAM'!A22</f>
        <v>13</v>
      </c>
      <c r="B18" s="39" t="str">
        <f>'FINAL EXAM'!B22</f>
        <v>ARUNA B.P</v>
      </c>
      <c r="C18" s="39" t="str">
        <f>'FINAL EXAM'!C22</f>
        <v>1SG15EE013</v>
      </c>
      <c r="D18" s="39" t="e">
        <f>'FINAL EXAM'!#REF!</f>
        <v>#REF!</v>
      </c>
      <c r="E18" s="39" t="e">
        <f t="shared" si="0"/>
        <v>#REF!</v>
      </c>
      <c r="F18" s="39" t="e">
        <f t="shared" si="0"/>
        <v>#REF!</v>
      </c>
      <c r="G18" s="39" t="e">
        <f t="shared" si="1"/>
        <v>#REF!</v>
      </c>
      <c r="H18" s="39" t="e">
        <f t="shared" si="1"/>
        <v>#REF!</v>
      </c>
      <c r="I18" s="39" t="e">
        <f t="shared" si="1"/>
        <v>#REF!</v>
      </c>
      <c r="J18" s="87" t="e">
        <f>D18/'FINAL EXAM'!$D$118*100</f>
        <v>#REF!</v>
      </c>
      <c r="K18" s="87" t="e">
        <f>E18/'FINAL EXAM'!$D$118*100</f>
        <v>#REF!</v>
      </c>
      <c r="L18" s="87" t="e">
        <f>F18/'FINAL EXAM'!$D$118*100</f>
        <v>#REF!</v>
      </c>
      <c r="M18" s="87" t="e">
        <f>G18/'FINAL EXAM'!$D$118*100</f>
        <v>#REF!</v>
      </c>
      <c r="N18" s="87" t="e">
        <f>H18/'FINAL EXAM'!$D$118*100</f>
        <v>#REF!</v>
      </c>
      <c r="O18" s="87" t="e">
        <f>I18/'FINAL EXAM'!$D$118*100</f>
        <v>#REF!</v>
      </c>
      <c r="P18" s="50" t="e">
        <f>IF(J18&lt;'FINAL EXAM'!$D$116,"N","Y")</f>
        <v>#REF!</v>
      </c>
      <c r="Q18" s="50" t="e">
        <f>IF(K18&lt;'FINAL EXAM'!$D$116,"N","Y")</f>
        <v>#REF!</v>
      </c>
      <c r="R18" s="50" t="e">
        <f>IF(L18&lt;'FINAL EXAM'!$D$116,"N","Y")</f>
        <v>#REF!</v>
      </c>
      <c r="S18" s="50" t="e">
        <f>IF(M18&lt;'FINAL EXAM'!$D$116,"N","Y")</f>
        <v>#REF!</v>
      </c>
      <c r="T18" s="50" t="e">
        <f>IF(N18&lt;'FINAL EXAM'!$D$116,"N","Y")</f>
        <v>#REF!</v>
      </c>
      <c r="U18" s="50" t="e">
        <f>IF(O18&lt;'FINAL EXAM'!$D$116,"N","Y")</f>
        <v>#REF!</v>
      </c>
    </row>
    <row r="19" spans="1:21" x14ac:dyDescent="0.25">
      <c r="A19" s="39">
        <f>'FINAL EXAM'!A23</f>
        <v>14</v>
      </c>
      <c r="B19" s="39" t="str">
        <f>'FINAL EXAM'!B23</f>
        <v>ATHIYA MOHAMMADI</v>
      </c>
      <c r="C19" s="39" t="str">
        <f>'FINAL EXAM'!C23</f>
        <v>1SG15EE014</v>
      </c>
      <c r="D19" s="39" t="e">
        <f>'FINAL EXAM'!#REF!</f>
        <v>#REF!</v>
      </c>
      <c r="E19" s="39" t="e">
        <f t="shared" si="0"/>
        <v>#REF!</v>
      </c>
      <c r="F19" s="39" t="e">
        <f t="shared" si="0"/>
        <v>#REF!</v>
      </c>
      <c r="G19" s="39" t="e">
        <f t="shared" si="1"/>
        <v>#REF!</v>
      </c>
      <c r="H19" s="39" t="e">
        <f t="shared" si="1"/>
        <v>#REF!</v>
      </c>
      <c r="I19" s="39" t="e">
        <f t="shared" si="1"/>
        <v>#REF!</v>
      </c>
      <c r="J19" s="87" t="e">
        <f>D19/'FINAL EXAM'!$D$118*100</f>
        <v>#REF!</v>
      </c>
      <c r="K19" s="87" t="e">
        <f>E19/'FINAL EXAM'!$D$118*100</f>
        <v>#REF!</v>
      </c>
      <c r="L19" s="87" t="e">
        <f>F19/'FINAL EXAM'!$D$118*100</f>
        <v>#REF!</v>
      </c>
      <c r="M19" s="87" t="e">
        <f>G19/'FINAL EXAM'!$D$118*100</f>
        <v>#REF!</v>
      </c>
      <c r="N19" s="87" t="e">
        <f>H19/'FINAL EXAM'!$D$118*100</f>
        <v>#REF!</v>
      </c>
      <c r="O19" s="87" t="e">
        <f>I19/'FINAL EXAM'!$D$118*100</f>
        <v>#REF!</v>
      </c>
      <c r="P19" s="50" t="e">
        <f>IF(J19&lt;'FINAL EXAM'!$D$116,"N","Y")</f>
        <v>#REF!</v>
      </c>
      <c r="Q19" s="50" t="e">
        <f>IF(K19&lt;'FINAL EXAM'!$D$116,"N","Y")</f>
        <v>#REF!</v>
      </c>
      <c r="R19" s="50" t="e">
        <f>IF(L19&lt;'FINAL EXAM'!$D$116,"N","Y")</f>
        <v>#REF!</v>
      </c>
      <c r="S19" s="50" t="e">
        <f>IF(M19&lt;'FINAL EXAM'!$D$116,"N","Y")</f>
        <v>#REF!</v>
      </c>
      <c r="T19" s="50" t="e">
        <f>IF(N19&lt;'FINAL EXAM'!$D$116,"N","Y")</f>
        <v>#REF!</v>
      </c>
      <c r="U19" s="50" t="e">
        <f>IF(O19&lt;'FINAL EXAM'!$D$116,"N","Y")</f>
        <v>#REF!</v>
      </c>
    </row>
    <row r="20" spans="1:21" x14ac:dyDescent="0.25">
      <c r="A20" s="39">
        <f>'FINAL EXAM'!A24</f>
        <v>15</v>
      </c>
      <c r="B20" s="39" t="str">
        <f>'FINAL EXAM'!B24</f>
        <v>BALAJI VENKATESH K</v>
      </c>
      <c r="C20" s="39" t="str">
        <f>'FINAL EXAM'!C24</f>
        <v>1SG15EE015</v>
      </c>
      <c r="D20" s="39" t="e">
        <f>'FINAL EXAM'!#REF!</f>
        <v>#REF!</v>
      </c>
      <c r="E20" s="39" t="e">
        <f t="shared" si="0"/>
        <v>#REF!</v>
      </c>
      <c r="F20" s="39" t="e">
        <f t="shared" si="0"/>
        <v>#REF!</v>
      </c>
      <c r="G20" s="39" t="e">
        <f t="shared" si="1"/>
        <v>#REF!</v>
      </c>
      <c r="H20" s="39" t="e">
        <f t="shared" si="1"/>
        <v>#REF!</v>
      </c>
      <c r="I20" s="39" t="e">
        <f t="shared" si="1"/>
        <v>#REF!</v>
      </c>
      <c r="J20" s="87" t="e">
        <f>D20/'FINAL EXAM'!$D$118*100</f>
        <v>#REF!</v>
      </c>
      <c r="K20" s="87" t="e">
        <f>E20/'FINAL EXAM'!$D$118*100</f>
        <v>#REF!</v>
      </c>
      <c r="L20" s="87" t="e">
        <f>F20/'FINAL EXAM'!$D$118*100</f>
        <v>#REF!</v>
      </c>
      <c r="M20" s="87" t="e">
        <f>G20/'FINAL EXAM'!$D$118*100</f>
        <v>#REF!</v>
      </c>
      <c r="N20" s="87" t="e">
        <f>H20/'FINAL EXAM'!$D$118*100</f>
        <v>#REF!</v>
      </c>
      <c r="O20" s="87" t="e">
        <f>I20/'FINAL EXAM'!$D$118*100</f>
        <v>#REF!</v>
      </c>
      <c r="P20" s="50" t="e">
        <f>IF(J20&lt;'FINAL EXAM'!$D$116,"N","Y")</f>
        <v>#REF!</v>
      </c>
      <c r="Q20" s="50" t="e">
        <f>IF(K20&lt;'FINAL EXAM'!$D$116,"N","Y")</f>
        <v>#REF!</v>
      </c>
      <c r="R20" s="50" t="e">
        <f>IF(L20&lt;'FINAL EXAM'!$D$116,"N","Y")</f>
        <v>#REF!</v>
      </c>
      <c r="S20" s="50" t="e">
        <f>IF(M20&lt;'FINAL EXAM'!$D$116,"N","Y")</f>
        <v>#REF!</v>
      </c>
      <c r="T20" s="50" t="e">
        <f>IF(N20&lt;'FINAL EXAM'!$D$116,"N","Y")</f>
        <v>#REF!</v>
      </c>
      <c r="U20" s="50" t="e">
        <f>IF(O20&lt;'FINAL EXAM'!$D$116,"N","Y")</f>
        <v>#REF!</v>
      </c>
    </row>
    <row r="21" spans="1:21" x14ac:dyDescent="0.25">
      <c r="A21" s="39">
        <f>'FINAL EXAM'!A25</f>
        <v>16</v>
      </c>
      <c r="B21" s="39" t="str">
        <f>'FINAL EXAM'!B25</f>
        <v>BALRAJ M</v>
      </c>
      <c r="C21" s="39" t="str">
        <f>'FINAL EXAM'!C25</f>
        <v>1SG15EE016</v>
      </c>
      <c r="D21" s="39" t="e">
        <f>'FINAL EXAM'!#REF!</f>
        <v>#REF!</v>
      </c>
      <c r="E21" s="39" t="e">
        <f t="shared" si="0"/>
        <v>#REF!</v>
      </c>
      <c r="F21" s="39" t="e">
        <f t="shared" si="0"/>
        <v>#REF!</v>
      </c>
      <c r="G21" s="39" t="e">
        <f t="shared" si="1"/>
        <v>#REF!</v>
      </c>
      <c r="H21" s="39" t="e">
        <f t="shared" si="1"/>
        <v>#REF!</v>
      </c>
      <c r="I21" s="39" t="e">
        <f t="shared" si="1"/>
        <v>#REF!</v>
      </c>
      <c r="J21" s="87" t="e">
        <f>D21/'FINAL EXAM'!$D$118*100</f>
        <v>#REF!</v>
      </c>
      <c r="K21" s="87" t="e">
        <f>E21/'FINAL EXAM'!$D$118*100</f>
        <v>#REF!</v>
      </c>
      <c r="L21" s="87" t="e">
        <f>F21/'FINAL EXAM'!$D$118*100</f>
        <v>#REF!</v>
      </c>
      <c r="M21" s="87" t="e">
        <f>G21/'FINAL EXAM'!$D$118*100</f>
        <v>#REF!</v>
      </c>
      <c r="N21" s="87" t="e">
        <f>H21/'FINAL EXAM'!$D$118*100</f>
        <v>#REF!</v>
      </c>
      <c r="O21" s="87" t="e">
        <f>I21/'FINAL EXAM'!$D$118*100</f>
        <v>#REF!</v>
      </c>
      <c r="P21" s="50" t="e">
        <f>IF(J21&lt;'FINAL EXAM'!$D$116,"N","Y")</f>
        <v>#REF!</v>
      </c>
      <c r="Q21" s="50" t="e">
        <f>IF(K21&lt;'FINAL EXAM'!$D$116,"N","Y")</f>
        <v>#REF!</v>
      </c>
      <c r="R21" s="50" t="e">
        <f>IF(L21&lt;'FINAL EXAM'!$D$116,"N","Y")</f>
        <v>#REF!</v>
      </c>
      <c r="S21" s="50" t="e">
        <f>IF(M21&lt;'FINAL EXAM'!$D$116,"N","Y")</f>
        <v>#REF!</v>
      </c>
      <c r="T21" s="50" t="e">
        <f>IF(N21&lt;'FINAL EXAM'!$D$116,"N","Y")</f>
        <v>#REF!</v>
      </c>
      <c r="U21" s="50" t="e">
        <f>IF(O21&lt;'FINAL EXAM'!$D$116,"N","Y")</f>
        <v>#REF!</v>
      </c>
    </row>
    <row r="22" spans="1:21" x14ac:dyDescent="0.25">
      <c r="A22" s="39">
        <f>'FINAL EXAM'!A26</f>
        <v>17</v>
      </c>
      <c r="B22" s="39" t="str">
        <f>'FINAL EXAM'!B26</f>
        <v>C.S.MOHANA</v>
      </c>
      <c r="C22" s="39" t="str">
        <f>'FINAL EXAM'!C26</f>
        <v>1SG15EE017</v>
      </c>
      <c r="D22" s="39" t="e">
        <f>'FINAL EXAM'!#REF!</f>
        <v>#REF!</v>
      </c>
      <c r="E22" s="39" t="e">
        <f t="shared" si="0"/>
        <v>#REF!</v>
      </c>
      <c r="F22" s="39" t="e">
        <f t="shared" si="0"/>
        <v>#REF!</v>
      </c>
      <c r="G22" s="39" t="e">
        <f t="shared" si="1"/>
        <v>#REF!</v>
      </c>
      <c r="H22" s="39" t="e">
        <f t="shared" si="1"/>
        <v>#REF!</v>
      </c>
      <c r="I22" s="39" t="e">
        <f t="shared" si="1"/>
        <v>#REF!</v>
      </c>
      <c r="J22" s="87" t="e">
        <f>D22/'FINAL EXAM'!$D$118*100</f>
        <v>#REF!</v>
      </c>
      <c r="K22" s="87" t="e">
        <f>E22/'FINAL EXAM'!$D$118*100</f>
        <v>#REF!</v>
      </c>
      <c r="L22" s="87" t="e">
        <f>F22/'FINAL EXAM'!$D$118*100</f>
        <v>#REF!</v>
      </c>
      <c r="M22" s="87" t="e">
        <f>G22/'FINAL EXAM'!$D$118*100</f>
        <v>#REF!</v>
      </c>
      <c r="N22" s="87" t="e">
        <f>H22/'FINAL EXAM'!$D$118*100</f>
        <v>#REF!</v>
      </c>
      <c r="O22" s="87" t="e">
        <f>I22/'FINAL EXAM'!$D$118*100</f>
        <v>#REF!</v>
      </c>
      <c r="P22" s="50" t="e">
        <f>IF(J22&lt;'FINAL EXAM'!$D$116,"N","Y")</f>
        <v>#REF!</v>
      </c>
      <c r="Q22" s="50" t="e">
        <f>IF(K22&lt;'FINAL EXAM'!$D$116,"N","Y")</f>
        <v>#REF!</v>
      </c>
      <c r="R22" s="50" t="e">
        <f>IF(L22&lt;'FINAL EXAM'!$D$116,"N","Y")</f>
        <v>#REF!</v>
      </c>
      <c r="S22" s="50" t="e">
        <f>IF(M22&lt;'FINAL EXAM'!$D$116,"N","Y")</f>
        <v>#REF!</v>
      </c>
      <c r="T22" s="50" t="e">
        <f>IF(N22&lt;'FINAL EXAM'!$D$116,"N","Y")</f>
        <v>#REF!</v>
      </c>
      <c r="U22" s="50" t="e">
        <f>IF(O22&lt;'FINAL EXAM'!$D$116,"N","Y")</f>
        <v>#REF!</v>
      </c>
    </row>
    <row r="23" spans="1:21" x14ac:dyDescent="0.25">
      <c r="A23" s="39">
        <f>'FINAL EXAM'!A27</f>
        <v>18</v>
      </c>
      <c r="B23" s="39" t="str">
        <f>'FINAL EXAM'!B27</f>
        <v>CHAITHRA K.R</v>
      </c>
      <c r="C23" s="39" t="str">
        <f>'FINAL EXAM'!C27</f>
        <v>1SG15EE018</v>
      </c>
      <c r="D23" s="39" t="e">
        <f>'FINAL EXAM'!#REF!</f>
        <v>#REF!</v>
      </c>
      <c r="E23" s="39" t="e">
        <f t="shared" si="0"/>
        <v>#REF!</v>
      </c>
      <c r="F23" s="39" t="e">
        <f t="shared" si="0"/>
        <v>#REF!</v>
      </c>
      <c r="G23" s="39" t="e">
        <f t="shared" si="1"/>
        <v>#REF!</v>
      </c>
      <c r="H23" s="39" t="e">
        <f t="shared" si="1"/>
        <v>#REF!</v>
      </c>
      <c r="I23" s="39" t="e">
        <f t="shared" si="1"/>
        <v>#REF!</v>
      </c>
      <c r="J23" s="87" t="e">
        <f>D23/'FINAL EXAM'!$D$118*100</f>
        <v>#REF!</v>
      </c>
      <c r="K23" s="87" t="e">
        <f>E23/'FINAL EXAM'!$D$118*100</f>
        <v>#REF!</v>
      </c>
      <c r="L23" s="87" t="e">
        <f>F23/'FINAL EXAM'!$D$118*100</f>
        <v>#REF!</v>
      </c>
      <c r="M23" s="87" t="e">
        <f>G23/'FINAL EXAM'!$D$118*100</f>
        <v>#REF!</v>
      </c>
      <c r="N23" s="87" t="e">
        <f>H23/'FINAL EXAM'!$D$118*100</f>
        <v>#REF!</v>
      </c>
      <c r="O23" s="87" t="e">
        <f>I23/'FINAL EXAM'!$D$118*100</f>
        <v>#REF!</v>
      </c>
      <c r="P23" s="50" t="e">
        <f>IF(J23&lt;'FINAL EXAM'!$D$116,"N","Y")</f>
        <v>#REF!</v>
      </c>
      <c r="Q23" s="50" t="e">
        <f>IF(K23&lt;'FINAL EXAM'!$D$116,"N","Y")</f>
        <v>#REF!</v>
      </c>
      <c r="R23" s="50" t="e">
        <f>IF(L23&lt;'FINAL EXAM'!$D$116,"N","Y")</f>
        <v>#REF!</v>
      </c>
      <c r="S23" s="50" t="e">
        <f>IF(M23&lt;'FINAL EXAM'!$D$116,"N","Y")</f>
        <v>#REF!</v>
      </c>
      <c r="T23" s="50" t="e">
        <f>IF(N23&lt;'FINAL EXAM'!$D$116,"N","Y")</f>
        <v>#REF!</v>
      </c>
      <c r="U23" s="50" t="e">
        <f>IF(O23&lt;'FINAL EXAM'!$D$116,"N","Y")</f>
        <v>#REF!</v>
      </c>
    </row>
    <row r="24" spans="1:21" x14ac:dyDescent="0.25">
      <c r="A24" s="39">
        <f>'FINAL EXAM'!A28</f>
        <v>19</v>
      </c>
      <c r="B24" s="39" t="str">
        <f>'FINAL EXAM'!B28</f>
        <v>CHAITRA S</v>
      </c>
      <c r="C24" s="39" t="str">
        <f>'FINAL EXAM'!C28</f>
        <v>1SG15EE019</v>
      </c>
      <c r="D24" s="39" t="e">
        <f>'FINAL EXAM'!#REF!</f>
        <v>#REF!</v>
      </c>
      <c r="E24" s="39" t="e">
        <f t="shared" si="0"/>
        <v>#REF!</v>
      </c>
      <c r="F24" s="39" t="e">
        <f t="shared" si="0"/>
        <v>#REF!</v>
      </c>
      <c r="G24" s="39" t="e">
        <f t="shared" si="1"/>
        <v>#REF!</v>
      </c>
      <c r="H24" s="39" t="e">
        <f t="shared" si="1"/>
        <v>#REF!</v>
      </c>
      <c r="I24" s="39" t="e">
        <f t="shared" si="1"/>
        <v>#REF!</v>
      </c>
      <c r="J24" s="87" t="e">
        <f>D24/'FINAL EXAM'!$D$118*100</f>
        <v>#REF!</v>
      </c>
      <c r="K24" s="87" t="e">
        <f>E24/'FINAL EXAM'!$D$118*100</f>
        <v>#REF!</v>
      </c>
      <c r="L24" s="87" t="e">
        <f>F24/'FINAL EXAM'!$D$118*100</f>
        <v>#REF!</v>
      </c>
      <c r="M24" s="87" t="e">
        <f>G24/'FINAL EXAM'!$D$118*100</f>
        <v>#REF!</v>
      </c>
      <c r="N24" s="87" t="e">
        <f>H24/'FINAL EXAM'!$D$118*100</f>
        <v>#REF!</v>
      </c>
      <c r="O24" s="87" t="e">
        <f>I24/'FINAL EXAM'!$D$118*100</f>
        <v>#REF!</v>
      </c>
      <c r="P24" s="50" t="e">
        <f>IF(J24&lt;'FINAL EXAM'!$D$116,"N","Y")</f>
        <v>#REF!</v>
      </c>
      <c r="Q24" s="50" t="e">
        <f>IF(K24&lt;'FINAL EXAM'!$D$116,"N","Y")</f>
        <v>#REF!</v>
      </c>
      <c r="R24" s="50" t="e">
        <f>IF(L24&lt;'FINAL EXAM'!$D$116,"N","Y")</f>
        <v>#REF!</v>
      </c>
      <c r="S24" s="50" t="e">
        <f>IF(M24&lt;'FINAL EXAM'!$D$116,"N","Y")</f>
        <v>#REF!</v>
      </c>
      <c r="T24" s="50" t="e">
        <f>IF(N24&lt;'FINAL EXAM'!$D$116,"N","Y")</f>
        <v>#REF!</v>
      </c>
      <c r="U24" s="50" t="e">
        <f>IF(O24&lt;'FINAL EXAM'!$D$116,"N","Y")</f>
        <v>#REF!</v>
      </c>
    </row>
    <row r="25" spans="1:21" x14ac:dyDescent="0.25">
      <c r="A25" s="39">
        <f>'FINAL EXAM'!A29</f>
        <v>20</v>
      </c>
      <c r="B25" s="39" t="str">
        <f>'FINAL EXAM'!B29</f>
        <v>CHANDAN.G</v>
      </c>
      <c r="C25" s="39" t="str">
        <f>'FINAL EXAM'!C29</f>
        <v>1SG15EE020</v>
      </c>
      <c r="D25" s="39" t="e">
        <f>'FINAL EXAM'!#REF!</f>
        <v>#REF!</v>
      </c>
      <c r="E25" s="39" t="e">
        <f t="shared" si="0"/>
        <v>#REF!</v>
      </c>
      <c r="F25" s="39" t="e">
        <f t="shared" si="0"/>
        <v>#REF!</v>
      </c>
      <c r="G25" s="39" t="e">
        <f t="shared" si="1"/>
        <v>#REF!</v>
      </c>
      <c r="H25" s="39" t="e">
        <f t="shared" si="1"/>
        <v>#REF!</v>
      </c>
      <c r="I25" s="39" t="e">
        <f t="shared" si="1"/>
        <v>#REF!</v>
      </c>
      <c r="J25" s="87" t="e">
        <f>D25/'FINAL EXAM'!$D$118*100</f>
        <v>#REF!</v>
      </c>
      <c r="K25" s="87" t="e">
        <f>E25/'FINAL EXAM'!$D$118*100</f>
        <v>#REF!</v>
      </c>
      <c r="L25" s="87" t="e">
        <f>F25/'FINAL EXAM'!$D$118*100</f>
        <v>#REF!</v>
      </c>
      <c r="M25" s="87" t="e">
        <f>G25/'FINAL EXAM'!$D$118*100</f>
        <v>#REF!</v>
      </c>
      <c r="N25" s="87" t="e">
        <f>H25/'FINAL EXAM'!$D$118*100</f>
        <v>#REF!</v>
      </c>
      <c r="O25" s="87" t="e">
        <f>I25/'FINAL EXAM'!$D$118*100</f>
        <v>#REF!</v>
      </c>
      <c r="P25" s="50" t="e">
        <f>IF(J25&lt;'FINAL EXAM'!$D$116,"N","Y")</f>
        <v>#REF!</v>
      </c>
      <c r="Q25" s="50" t="e">
        <f>IF(K25&lt;'FINAL EXAM'!$D$116,"N","Y")</f>
        <v>#REF!</v>
      </c>
      <c r="R25" s="50" t="e">
        <f>IF(L25&lt;'FINAL EXAM'!$D$116,"N","Y")</f>
        <v>#REF!</v>
      </c>
      <c r="S25" s="50" t="e">
        <f>IF(M25&lt;'FINAL EXAM'!$D$116,"N","Y")</f>
        <v>#REF!</v>
      </c>
      <c r="T25" s="50" t="e">
        <f>IF(N25&lt;'FINAL EXAM'!$D$116,"N","Y")</f>
        <v>#REF!</v>
      </c>
      <c r="U25" s="50" t="e">
        <f>IF(O25&lt;'FINAL EXAM'!$D$116,"N","Y")</f>
        <v>#REF!</v>
      </c>
    </row>
    <row r="26" spans="1:21" x14ac:dyDescent="0.25">
      <c r="A26" s="39">
        <f>'FINAL EXAM'!A30</f>
        <v>21</v>
      </c>
      <c r="B26" s="39" t="str">
        <f>'FINAL EXAM'!B30</f>
        <v>CHANDAN GOWDA P</v>
      </c>
      <c r="C26" s="39" t="str">
        <f>'FINAL EXAM'!C30</f>
        <v>1SG15EE021</v>
      </c>
      <c r="D26" s="39" t="e">
        <f>'FINAL EXAM'!#REF!</f>
        <v>#REF!</v>
      </c>
      <c r="E26" s="39" t="e">
        <f t="shared" si="0"/>
        <v>#REF!</v>
      </c>
      <c r="F26" s="39" t="e">
        <f t="shared" si="0"/>
        <v>#REF!</v>
      </c>
      <c r="G26" s="39" t="e">
        <f t="shared" si="1"/>
        <v>#REF!</v>
      </c>
      <c r="H26" s="39" t="e">
        <f t="shared" si="1"/>
        <v>#REF!</v>
      </c>
      <c r="I26" s="39" t="e">
        <f t="shared" si="1"/>
        <v>#REF!</v>
      </c>
      <c r="J26" s="87" t="e">
        <f>D26/'FINAL EXAM'!$D$118*100</f>
        <v>#REF!</v>
      </c>
      <c r="K26" s="87" t="e">
        <f>E26/'FINAL EXAM'!$D$118*100</f>
        <v>#REF!</v>
      </c>
      <c r="L26" s="87" t="e">
        <f>F26/'FINAL EXAM'!$D$118*100</f>
        <v>#REF!</v>
      </c>
      <c r="M26" s="87" t="e">
        <f>G26/'FINAL EXAM'!$D$118*100</f>
        <v>#REF!</v>
      </c>
      <c r="N26" s="87" t="e">
        <f>H26/'FINAL EXAM'!$D$118*100</f>
        <v>#REF!</v>
      </c>
      <c r="O26" s="87" t="e">
        <f>I26/'FINAL EXAM'!$D$118*100</f>
        <v>#REF!</v>
      </c>
      <c r="P26" s="50" t="e">
        <f>IF(J26&lt;'FINAL EXAM'!$D$116,"N","Y")</f>
        <v>#REF!</v>
      </c>
      <c r="Q26" s="50" t="e">
        <f>IF(K26&lt;'FINAL EXAM'!$D$116,"N","Y")</f>
        <v>#REF!</v>
      </c>
      <c r="R26" s="50" t="e">
        <f>IF(L26&lt;'FINAL EXAM'!$D$116,"N","Y")</f>
        <v>#REF!</v>
      </c>
      <c r="S26" s="50" t="e">
        <f>IF(M26&lt;'FINAL EXAM'!$D$116,"N","Y")</f>
        <v>#REF!</v>
      </c>
      <c r="T26" s="50" t="e">
        <f>IF(N26&lt;'FINAL EXAM'!$D$116,"N","Y")</f>
        <v>#REF!</v>
      </c>
      <c r="U26" s="50" t="e">
        <f>IF(O26&lt;'FINAL EXAM'!$D$116,"N","Y")</f>
        <v>#REF!</v>
      </c>
    </row>
    <row r="27" spans="1:21" x14ac:dyDescent="0.25">
      <c r="A27" s="39">
        <f>'FINAL EXAM'!A31</f>
        <v>22</v>
      </c>
      <c r="B27" s="39" t="str">
        <f>'FINAL EXAM'!B31</f>
        <v>CHANDAN KUMAR</v>
      </c>
      <c r="C27" s="39" t="str">
        <f>'FINAL EXAM'!C31</f>
        <v>1SG15EE022</v>
      </c>
      <c r="D27" s="39" t="e">
        <f>'FINAL EXAM'!#REF!</f>
        <v>#REF!</v>
      </c>
      <c r="E27" s="39" t="e">
        <f t="shared" si="0"/>
        <v>#REF!</v>
      </c>
      <c r="F27" s="39" t="e">
        <f t="shared" si="0"/>
        <v>#REF!</v>
      </c>
      <c r="G27" s="39" t="e">
        <f t="shared" ref="G27:I46" si="2">F27</f>
        <v>#REF!</v>
      </c>
      <c r="H27" s="39" t="e">
        <f t="shared" si="2"/>
        <v>#REF!</v>
      </c>
      <c r="I27" s="39" t="e">
        <f t="shared" si="2"/>
        <v>#REF!</v>
      </c>
      <c r="J27" s="87" t="e">
        <f>D27/'FINAL EXAM'!$D$118*100</f>
        <v>#REF!</v>
      </c>
      <c r="K27" s="87" t="e">
        <f>E27/'FINAL EXAM'!$D$118*100</f>
        <v>#REF!</v>
      </c>
      <c r="L27" s="87" t="e">
        <f>F27/'FINAL EXAM'!$D$118*100</f>
        <v>#REF!</v>
      </c>
      <c r="M27" s="87" t="e">
        <f>G27/'FINAL EXAM'!$D$118*100</f>
        <v>#REF!</v>
      </c>
      <c r="N27" s="87" t="e">
        <f>H27/'FINAL EXAM'!$D$118*100</f>
        <v>#REF!</v>
      </c>
      <c r="O27" s="87" t="e">
        <f>I27/'FINAL EXAM'!$D$118*100</f>
        <v>#REF!</v>
      </c>
      <c r="P27" s="50" t="e">
        <f>IF(J27&lt;'FINAL EXAM'!$D$116,"N","Y")</f>
        <v>#REF!</v>
      </c>
      <c r="Q27" s="50" t="e">
        <f>IF(K27&lt;'FINAL EXAM'!$D$116,"N","Y")</f>
        <v>#REF!</v>
      </c>
      <c r="R27" s="50" t="e">
        <f>IF(L27&lt;'FINAL EXAM'!$D$116,"N","Y")</f>
        <v>#REF!</v>
      </c>
      <c r="S27" s="50" t="e">
        <f>IF(M27&lt;'FINAL EXAM'!$D$116,"N","Y")</f>
        <v>#REF!</v>
      </c>
      <c r="T27" s="50" t="e">
        <f>IF(N27&lt;'FINAL EXAM'!$D$116,"N","Y")</f>
        <v>#REF!</v>
      </c>
      <c r="U27" s="50" t="e">
        <f>IF(O27&lt;'FINAL EXAM'!$D$116,"N","Y")</f>
        <v>#REF!</v>
      </c>
    </row>
    <row r="28" spans="1:21" x14ac:dyDescent="0.25">
      <c r="A28" s="39">
        <f>'FINAL EXAM'!A32</f>
        <v>23</v>
      </c>
      <c r="B28" s="39" t="str">
        <f>'FINAL EXAM'!B32</f>
        <v>CHANDAN B</v>
      </c>
      <c r="C28" s="39" t="str">
        <f>'FINAL EXAM'!C32</f>
        <v>1SG15EE023</v>
      </c>
      <c r="D28" s="39" t="e">
        <f>'FINAL EXAM'!#REF!</f>
        <v>#REF!</v>
      </c>
      <c r="E28" s="39" t="e">
        <f t="shared" si="0"/>
        <v>#REF!</v>
      </c>
      <c r="F28" s="39" t="e">
        <f t="shared" si="0"/>
        <v>#REF!</v>
      </c>
      <c r="G28" s="39" t="e">
        <f t="shared" si="2"/>
        <v>#REF!</v>
      </c>
      <c r="H28" s="39" t="e">
        <f t="shared" si="2"/>
        <v>#REF!</v>
      </c>
      <c r="I28" s="39" t="e">
        <f t="shared" si="2"/>
        <v>#REF!</v>
      </c>
      <c r="J28" s="87" t="e">
        <f>D28/'FINAL EXAM'!$D$118*100</f>
        <v>#REF!</v>
      </c>
      <c r="K28" s="87" t="e">
        <f>E28/'FINAL EXAM'!$D$118*100</f>
        <v>#REF!</v>
      </c>
      <c r="L28" s="87" t="e">
        <f>F28/'FINAL EXAM'!$D$118*100</f>
        <v>#REF!</v>
      </c>
      <c r="M28" s="87" t="e">
        <f>G28/'FINAL EXAM'!$D$118*100</f>
        <v>#REF!</v>
      </c>
      <c r="N28" s="87" t="e">
        <f>H28/'FINAL EXAM'!$D$118*100</f>
        <v>#REF!</v>
      </c>
      <c r="O28" s="87" t="e">
        <f>I28/'FINAL EXAM'!$D$118*100</f>
        <v>#REF!</v>
      </c>
      <c r="P28" s="50" t="e">
        <f>IF(J28&lt;'FINAL EXAM'!$D$116,"N","Y")</f>
        <v>#REF!</v>
      </c>
      <c r="Q28" s="50" t="e">
        <f>IF(K28&lt;'FINAL EXAM'!$D$116,"N","Y")</f>
        <v>#REF!</v>
      </c>
      <c r="R28" s="50" t="e">
        <f>IF(L28&lt;'FINAL EXAM'!$D$116,"N","Y")</f>
        <v>#REF!</v>
      </c>
      <c r="S28" s="50" t="e">
        <f>IF(M28&lt;'FINAL EXAM'!$D$116,"N","Y")</f>
        <v>#REF!</v>
      </c>
      <c r="T28" s="50" t="e">
        <f>IF(N28&lt;'FINAL EXAM'!$D$116,"N","Y")</f>
        <v>#REF!</v>
      </c>
      <c r="U28" s="50" t="e">
        <f>IF(O28&lt;'FINAL EXAM'!$D$116,"N","Y")</f>
        <v>#REF!</v>
      </c>
    </row>
    <row r="29" spans="1:21" x14ac:dyDescent="0.25">
      <c r="A29" s="39">
        <f>'FINAL EXAM'!A33</f>
        <v>24</v>
      </c>
      <c r="B29" s="39" t="str">
        <f>'FINAL EXAM'!B33</f>
        <v>CHARITHA M C</v>
      </c>
      <c r="C29" s="39" t="str">
        <f>'FINAL EXAM'!C33</f>
        <v>1SG15EE024</v>
      </c>
      <c r="D29" s="39" t="e">
        <f>'FINAL EXAM'!#REF!</f>
        <v>#REF!</v>
      </c>
      <c r="E29" s="39" t="e">
        <f t="shared" si="0"/>
        <v>#REF!</v>
      </c>
      <c r="F29" s="39" t="e">
        <f t="shared" si="0"/>
        <v>#REF!</v>
      </c>
      <c r="G29" s="39" t="e">
        <f t="shared" si="2"/>
        <v>#REF!</v>
      </c>
      <c r="H29" s="39" t="e">
        <f t="shared" si="2"/>
        <v>#REF!</v>
      </c>
      <c r="I29" s="39" t="e">
        <f t="shared" si="2"/>
        <v>#REF!</v>
      </c>
      <c r="J29" s="87" t="e">
        <f>D29/'FINAL EXAM'!$D$118*100</f>
        <v>#REF!</v>
      </c>
      <c r="K29" s="87" t="e">
        <f>E29/'FINAL EXAM'!$D$118*100</f>
        <v>#REF!</v>
      </c>
      <c r="L29" s="87" t="e">
        <f>F29/'FINAL EXAM'!$D$118*100</f>
        <v>#REF!</v>
      </c>
      <c r="M29" s="87" t="e">
        <f>G29/'FINAL EXAM'!$D$118*100</f>
        <v>#REF!</v>
      </c>
      <c r="N29" s="87" t="e">
        <f>H29/'FINAL EXAM'!$D$118*100</f>
        <v>#REF!</v>
      </c>
      <c r="O29" s="87" t="e">
        <f>I29/'FINAL EXAM'!$D$118*100</f>
        <v>#REF!</v>
      </c>
      <c r="P29" s="50" t="e">
        <f>IF(J29&lt;'FINAL EXAM'!$D$116,"N","Y")</f>
        <v>#REF!</v>
      </c>
      <c r="Q29" s="50" t="e">
        <f>IF(K29&lt;'FINAL EXAM'!$D$116,"N","Y")</f>
        <v>#REF!</v>
      </c>
      <c r="R29" s="50" t="e">
        <f>IF(L29&lt;'FINAL EXAM'!$D$116,"N","Y")</f>
        <v>#REF!</v>
      </c>
      <c r="S29" s="50" t="e">
        <f>IF(M29&lt;'FINAL EXAM'!$D$116,"N","Y")</f>
        <v>#REF!</v>
      </c>
      <c r="T29" s="50" t="e">
        <f>IF(N29&lt;'FINAL EXAM'!$D$116,"N","Y")</f>
        <v>#REF!</v>
      </c>
      <c r="U29" s="50" t="e">
        <f>IF(O29&lt;'FINAL EXAM'!$D$116,"N","Y")</f>
        <v>#REF!</v>
      </c>
    </row>
    <row r="30" spans="1:21" x14ac:dyDescent="0.25">
      <c r="A30" s="39">
        <f>'FINAL EXAM'!A34</f>
        <v>25</v>
      </c>
      <c r="B30" s="39" t="str">
        <f>'FINAL EXAM'!B34</f>
        <v>CHAYA K</v>
      </c>
      <c r="C30" s="39" t="str">
        <f>'FINAL EXAM'!C34</f>
        <v>1SG15EE025</v>
      </c>
      <c r="D30" s="39" t="e">
        <f>'FINAL EXAM'!#REF!</f>
        <v>#REF!</v>
      </c>
      <c r="E30" s="39" t="e">
        <f t="shared" si="0"/>
        <v>#REF!</v>
      </c>
      <c r="F30" s="39" t="e">
        <f t="shared" si="0"/>
        <v>#REF!</v>
      </c>
      <c r="G30" s="39" t="e">
        <f t="shared" si="2"/>
        <v>#REF!</v>
      </c>
      <c r="H30" s="39" t="e">
        <f t="shared" si="2"/>
        <v>#REF!</v>
      </c>
      <c r="I30" s="39" t="e">
        <f t="shared" si="2"/>
        <v>#REF!</v>
      </c>
      <c r="J30" s="87" t="e">
        <f>D30/'FINAL EXAM'!$D$118*100</f>
        <v>#REF!</v>
      </c>
      <c r="K30" s="87" t="e">
        <f>E30/'FINAL EXAM'!$D$118*100</f>
        <v>#REF!</v>
      </c>
      <c r="L30" s="87" t="e">
        <f>F30/'FINAL EXAM'!$D$118*100</f>
        <v>#REF!</v>
      </c>
      <c r="M30" s="87" t="e">
        <f>G30/'FINAL EXAM'!$D$118*100</f>
        <v>#REF!</v>
      </c>
      <c r="N30" s="87" t="e">
        <f>H30/'FINAL EXAM'!$D$118*100</f>
        <v>#REF!</v>
      </c>
      <c r="O30" s="87" t="e">
        <f>I30/'FINAL EXAM'!$D$118*100</f>
        <v>#REF!</v>
      </c>
      <c r="P30" s="50" t="e">
        <f>IF(J30&lt;'FINAL EXAM'!$D$116,"N","Y")</f>
        <v>#REF!</v>
      </c>
      <c r="Q30" s="50" t="e">
        <f>IF(K30&lt;'FINAL EXAM'!$D$116,"N","Y")</f>
        <v>#REF!</v>
      </c>
      <c r="R30" s="50" t="e">
        <f>IF(L30&lt;'FINAL EXAM'!$D$116,"N","Y")</f>
        <v>#REF!</v>
      </c>
      <c r="S30" s="50" t="e">
        <f>IF(M30&lt;'FINAL EXAM'!$D$116,"N","Y")</f>
        <v>#REF!</v>
      </c>
      <c r="T30" s="50" t="e">
        <f>IF(N30&lt;'FINAL EXAM'!$D$116,"N","Y")</f>
        <v>#REF!</v>
      </c>
      <c r="U30" s="50" t="e">
        <f>IF(O30&lt;'FINAL EXAM'!$D$116,"N","Y")</f>
        <v>#REF!</v>
      </c>
    </row>
    <row r="31" spans="1:21" x14ac:dyDescent="0.25">
      <c r="A31" s="39">
        <f>'FINAL EXAM'!A35</f>
        <v>26</v>
      </c>
      <c r="B31" s="39" t="str">
        <f>'FINAL EXAM'!B35</f>
        <v>D.MANISH NAICKER</v>
      </c>
      <c r="C31" s="39" t="str">
        <f>'FINAL EXAM'!C35</f>
        <v>1SG15EE026</v>
      </c>
      <c r="D31" s="39" t="e">
        <f>'FINAL EXAM'!#REF!</f>
        <v>#REF!</v>
      </c>
      <c r="E31" s="39" t="e">
        <f t="shared" si="0"/>
        <v>#REF!</v>
      </c>
      <c r="F31" s="39" t="e">
        <f t="shared" si="0"/>
        <v>#REF!</v>
      </c>
      <c r="G31" s="39" t="e">
        <f t="shared" si="2"/>
        <v>#REF!</v>
      </c>
      <c r="H31" s="39" t="e">
        <f t="shared" si="2"/>
        <v>#REF!</v>
      </c>
      <c r="I31" s="39" t="e">
        <f t="shared" si="2"/>
        <v>#REF!</v>
      </c>
      <c r="J31" s="87" t="e">
        <f>D31/'FINAL EXAM'!$D$118*100</f>
        <v>#REF!</v>
      </c>
      <c r="K31" s="87" t="e">
        <f>E31/'FINAL EXAM'!$D$118*100</f>
        <v>#REF!</v>
      </c>
      <c r="L31" s="87" t="e">
        <f>F31/'FINAL EXAM'!$D$118*100</f>
        <v>#REF!</v>
      </c>
      <c r="M31" s="87" t="e">
        <f>G31/'FINAL EXAM'!$D$118*100</f>
        <v>#REF!</v>
      </c>
      <c r="N31" s="87" t="e">
        <f>H31/'FINAL EXAM'!$D$118*100</f>
        <v>#REF!</v>
      </c>
      <c r="O31" s="87" t="e">
        <f>I31/'FINAL EXAM'!$D$118*100</f>
        <v>#REF!</v>
      </c>
      <c r="P31" s="50" t="e">
        <f>IF(J31&lt;'FINAL EXAM'!$D$116,"N","Y")</f>
        <v>#REF!</v>
      </c>
      <c r="Q31" s="50" t="e">
        <f>IF(K31&lt;'FINAL EXAM'!$D$116,"N","Y")</f>
        <v>#REF!</v>
      </c>
      <c r="R31" s="50" t="e">
        <f>IF(L31&lt;'FINAL EXAM'!$D$116,"N","Y")</f>
        <v>#REF!</v>
      </c>
      <c r="S31" s="50" t="e">
        <f>IF(M31&lt;'FINAL EXAM'!$D$116,"N","Y")</f>
        <v>#REF!</v>
      </c>
      <c r="T31" s="50" t="e">
        <f>IF(N31&lt;'FINAL EXAM'!$D$116,"N","Y")</f>
        <v>#REF!</v>
      </c>
      <c r="U31" s="50" t="e">
        <f>IF(O31&lt;'FINAL EXAM'!$D$116,"N","Y")</f>
        <v>#REF!</v>
      </c>
    </row>
    <row r="32" spans="1:21" x14ac:dyDescent="0.25">
      <c r="A32" s="39">
        <f>'FINAL EXAM'!A36</f>
        <v>27</v>
      </c>
      <c r="B32" s="39" t="str">
        <f>'FINAL EXAM'!B36</f>
        <v>DARSHAN N</v>
      </c>
      <c r="C32" s="39" t="str">
        <f>'FINAL EXAM'!C36</f>
        <v>1SG15EE027</v>
      </c>
      <c r="D32" s="39" t="e">
        <f>'FINAL EXAM'!#REF!</f>
        <v>#REF!</v>
      </c>
      <c r="E32" s="39" t="e">
        <f t="shared" si="0"/>
        <v>#REF!</v>
      </c>
      <c r="F32" s="39" t="e">
        <f t="shared" si="0"/>
        <v>#REF!</v>
      </c>
      <c r="G32" s="39" t="e">
        <f t="shared" si="2"/>
        <v>#REF!</v>
      </c>
      <c r="H32" s="39" t="e">
        <f t="shared" si="2"/>
        <v>#REF!</v>
      </c>
      <c r="I32" s="39" t="e">
        <f t="shared" si="2"/>
        <v>#REF!</v>
      </c>
      <c r="J32" s="87" t="e">
        <f>D32/'FINAL EXAM'!$D$118*100</f>
        <v>#REF!</v>
      </c>
      <c r="K32" s="87" t="e">
        <f>E32/'FINAL EXAM'!$D$118*100</f>
        <v>#REF!</v>
      </c>
      <c r="L32" s="87" t="e">
        <f>F32/'FINAL EXAM'!$D$118*100</f>
        <v>#REF!</v>
      </c>
      <c r="M32" s="87" t="e">
        <f>G32/'FINAL EXAM'!$D$118*100</f>
        <v>#REF!</v>
      </c>
      <c r="N32" s="87" t="e">
        <f>H32/'FINAL EXAM'!$D$118*100</f>
        <v>#REF!</v>
      </c>
      <c r="O32" s="87" t="e">
        <f>I32/'FINAL EXAM'!$D$118*100</f>
        <v>#REF!</v>
      </c>
      <c r="P32" s="50" t="e">
        <f>IF(J32&lt;'FINAL EXAM'!$D$116,"N","Y")</f>
        <v>#REF!</v>
      </c>
      <c r="Q32" s="50" t="e">
        <f>IF(K32&lt;'FINAL EXAM'!$D$116,"N","Y")</f>
        <v>#REF!</v>
      </c>
      <c r="R32" s="50" t="e">
        <f>IF(L32&lt;'FINAL EXAM'!$D$116,"N","Y")</f>
        <v>#REF!</v>
      </c>
      <c r="S32" s="50" t="e">
        <f>IF(M32&lt;'FINAL EXAM'!$D$116,"N","Y")</f>
        <v>#REF!</v>
      </c>
      <c r="T32" s="50" t="e">
        <f>IF(N32&lt;'FINAL EXAM'!$D$116,"N","Y")</f>
        <v>#REF!</v>
      </c>
      <c r="U32" s="50" t="e">
        <f>IF(O32&lt;'FINAL EXAM'!$D$116,"N","Y")</f>
        <v>#REF!</v>
      </c>
    </row>
    <row r="33" spans="1:21" x14ac:dyDescent="0.25">
      <c r="A33" s="39">
        <f>'FINAL EXAM'!A37</f>
        <v>28</v>
      </c>
      <c r="B33" s="39" t="str">
        <f>'FINAL EXAM'!B37</f>
        <v>DHANUSH P</v>
      </c>
      <c r="C33" s="39" t="str">
        <f>'FINAL EXAM'!C37</f>
        <v>1SG15EE028</v>
      </c>
      <c r="D33" s="39" t="e">
        <f>'FINAL EXAM'!#REF!</f>
        <v>#REF!</v>
      </c>
      <c r="E33" s="39" t="e">
        <f t="shared" si="0"/>
        <v>#REF!</v>
      </c>
      <c r="F33" s="39" t="e">
        <f t="shared" si="0"/>
        <v>#REF!</v>
      </c>
      <c r="G33" s="39" t="e">
        <f t="shared" si="2"/>
        <v>#REF!</v>
      </c>
      <c r="H33" s="39" t="e">
        <f t="shared" si="2"/>
        <v>#REF!</v>
      </c>
      <c r="I33" s="39" t="e">
        <f t="shared" si="2"/>
        <v>#REF!</v>
      </c>
      <c r="J33" s="87" t="e">
        <f>D33/'FINAL EXAM'!$D$118*100</f>
        <v>#REF!</v>
      </c>
      <c r="K33" s="87" t="e">
        <f>E33/'FINAL EXAM'!$D$118*100</f>
        <v>#REF!</v>
      </c>
      <c r="L33" s="87" t="e">
        <f>F33/'FINAL EXAM'!$D$118*100</f>
        <v>#REF!</v>
      </c>
      <c r="M33" s="87" t="e">
        <f>G33/'FINAL EXAM'!$D$118*100</f>
        <v>#REF!</v>
      </c>
      <c r="N33" s="87" t="e">
        <f>H33/'FINAL EXAM'!$D$118*100</f>
        <v>#REF!</v>
      </c>
      <c r="O33" s="87" t="e">
        <f>I33/'FINAL EXAM'!$D$118*100</f>
        <v>#REF!</v>
      </c>
      <c r="P33" s="50" t="e">
        <f>IF(J33&lt;'FINAL EXAM'!$D$116,"N","Y")</f>
        <v>#REF!</v>
      </c>
      <c r="Q33" s="50" t="e">
        <f>IF(K33&lt;'FINAL EXAM'!$D$116,"N","Y")</f>
        <v>#REF!</v>
      </c>
      <c r="R33" s="50" t="e">
        <f>IF(L33&lt;'FINAL EXAM'!$D$116,"N","Y")</f>
        <v>#REF!</v>
      </c>
      <c r="S33" s="50" t="e">
        <f>IF(M33&lt;'FINAL EXAM'!$D$116,"N","Y")</f>
        <v>#REF!</v>
      </c>
      <c r="T33" s="50" t="e">
        <f>IF(N33&lt;'FINAL EXAM'!$D$116,"N","Y")</f>
        <v>#REF!</v>
      </c>
      <c r="U33" s="50" t="e">
        <f>IF(O33&lt;'FINAL EXAM'!$D$116,"N","Y")</f>
        <v>#REF!</v>
      </c>
    </row>
    <row r="34" spans="1:21" x14ac:dyDescent="0.25">
      <c r="A34" s="39">
        <f>'FINAL EXAM'!A38</f>
        <v>29</v>
      </c>
      <c r="B34" s="39" t="str">
        <f>'FINAL EXAM'!B38</f>
        <v>G.TEJASHREE</v>
      </c>
      <c r="C34" s="39" t="str">
        <f>'FINAL EXAM'!C38</f>
        <v>1SG15EE029</v>
      </c>
      <c r="D34" s="39" t="e">
        <f>'FINAL EXAM'!#REF!</f>
        <v>#REF!</v>
      </c>
      <c r="E34" s="39" t="e">
        <f t="shared" si="0"/>
        <v>#REF!</v>
      </c>
      <c r="F34" s="39" t="e">
        <f t="shared" si="0"/>
        <v>#REF!</v>
      </c>
      <c r="G34" s="39" t="e">
        <f t="shared" si="2"/>
        <v>#REF!</v>
      </c>
      <c r="H34" s="39" t="e">
        <f t="shared" si="2"/>
        <v>#REF!</v>
      </c>
      <c r="I34" s="39" t="e">
        <f t="shared" si="2"/>
        <v>#REF!</v>
      </c>
      <c r="J34" s="87" t="e">
        <f>D34/'FINAL EXAM'!$D$118*100</f>
        <v>#REF!</v>
      </c>
      <c r="K34" s="87" t="e">
        <f>E34/'FINAL EXAM'!$D$118*100</f>
        <v>#REF!</v>
      </c>
      <c r="L34" s="87" t="e">
        <f>F34/'FINAL EXAM'!$D$118*100</f>
        <v>#REF!</v>
      </c>
      <c r="M34" s="87" t="e">
        <f>G34/'FINAL EXAM'!$D$118*100</f>
        <v>#REF!</v>
      </c>
      <c r="N34" s="87" t="e">
        <f>H34/'FINAL EXAM'!$D$118*100</f>
        <v>#REF!</v>
      </c>
      <c r="O34" s="87" t="e">
        <f>I34/'FINAL EXAM'!$D$118*100</f>
        <v>#REF!</v>
      </c>
      <c r="P34" s="50" t="e">
        <f>IF(J34&lt;'FINAL EXAM'!$D$116,"N","Y")</f>
        <v>#REF!</v>
      </c>
      <c r="Q34" s="50" t="e">
        <f>IF(K34&lt;'FINAL EXAM'!$D$116,"N","Y")</f>
        <v>#REF!</v>
      </c>
      <c r="R34" s="50" t="e">
        <f>IF(L34&lt;'FINAL EXAM'!$D$116,"N","Y")</f>
        <v>#REF!</v>
      </c>
      <c r="S34" s="50" t="e">
        <f>IF(M34&lt;'FINAL EXAM'!$D$116,"N","Y")</f>
        <v>#REF!</v>
      </c>
      <c r="T34" s="50" t="e">
        <f>IF(N34&lt;'FINAL EXAM'!$D$116,"N","Y")</f>
        <v>#REF!</v>
      </c>
      <c r="U34" s="50" t="e">
        <f>IF(O34&lt;'FINAL EXAM'!$D$116,"N","Y")</f>
        <v>#REF!</v>
      </c>
    </row>
    <row r="35" spans="1:21" x14ac:dyDescent="0.25">
      <c r="A35" s="39">
        <f>'FINAL EXAM'!A39</f>
        <v>30</v>
      </c>
      <c r="B35" s="39" t="str">
        <f>'FINAL EXAM'!B39</f>
        <v>GAJENDRA N</v>
      </c>
      <c r="C35" s="39" t="str">
        <f>'FINAL EXAM'!C39</f>
        <v>1SG15EE030</v>
      </c>
      <c r="D35" s="39" t="e">
        <f>'FINAL EXAM'!#REF!</f>
        <v>#REF!</v>
      </c>
      <c r="E35" s="39" t="e">
        <f t="shared" si="0"/>
        <v>#REF!</v>
      </c>
      <c r="F35" s="39" t="e">
        <f t="shared" si="0"/>
        <v>#REF!</v>
      </c>
      <c r="G35" s="39" t="e">
        <f t="shared" si="2"/>
        <v>#REF!</v>
      </c>
      <c r="H35" s="39" t="e">
        <f t="shared" si="2"/>
        <v>#REF!</v>
      </c>
      <c r="I35" s="39" t="e">
        <f t="shared" si="2"/>
        <v>#REF!</v>
      </c>
      <c r="J35" s="87" t="e">
        <f>D35/'FINAL EXAM'!$D$118*100</f>
        <v>#REF!</v>
      </c>
      <c r="K35" s="87" t="e">
        <f>E35/'FINAL EXAM'!$D$118*100</f>
        <v>#REF!</v>
      </c>
      <c r="L35" s="87" t="e">
        <f>F35/'FINAL EXAM'!$D$118*100</f>
        <v>#REF!</v>
      </c>
      <c r="M35" s="87" t="e">
        <f>G35/'FINAL EXAM'!$D$118*100</f>
        <v>#REF!</v>
      </c>
      <c r="N35" s="87" t="e">
        <f>H35/'FINAL EXAM'!$D$118*100</f>
        <v>#REF!</v>
      </c>
      <c r="O35" s="87" t="e">
        <f>I35/'FINAL EXAM'!$D$118*100</f>
        <v>#REF!</v>
      </c>
      <c r="P35" s="50" t="e">
        <f>IF(J35&lt;'FINAL EXAM'!$D$116,"N","Y")</f>
        <v>#REF!</v>
      </c>
      <c r="Q35" s="50" t="e">
        <f>IF(K35&lt;'FINAL EXAM'!$D$116,"N","Y")</f>
        <v>#REF!</v>
      </c>
      <c r="R35" s="50" t="e">
        <f>IF(L35&lt;'FINAL EXAM'!$D$116,"N","Y")</f>
        <v>#REF!</v>
      </c>
      <c r="S35" s="50" t="e">
        <f>IF(M35&lt;'FINAL EXAM'!$D$116,"N","Y")</f>
        <v>#REF!</v>
      </c>
      <c r="T35" s="50" t="e">
        <f>IF(N35&lt;'FINAL EXAM'!$D$116,"N","Y")</f>
        <v>#REF!</v>
      </c>
      <c r="U35" s="50" t="e">
        <f>IF(O35&lt;'FINAL EXAM'!$D$116,"N","Y")</f>
        <v>#REF!</v>
      </c>
    </row>
    <row r="36" spans="1:21" x14ac:dyDescent="0.25">
      <c r="A36" s="39">
        <f>'FINAL EXAM'!A40</f>
        <v>31</v>
      </c>
      <c r="B36" s="39" t="str">
        <f>'FINAL EXAM'!B40</f>
        <v>GANESH RAO S</v>
      </c>
      <c r="C36" s="39" t="str">
        <f>'FINAL EXAM'!C40</f>
        <v>1SG15EE031</v>
      </c>
      <c r="D36" s="39" t="e">
        <f>'FINAL EXAM'!#REF!</f>
        <v>#REF!</v>
      </c>
      <c r="E36" s="39" t="e">
        <f t="shared" si="0"/>
        <v>#REF!</v>
      </c>
      <c r="F36" s="39" t="e">
        <f t="shared" si="0"/>
        <v>#REF!</v>
      </c>
      <c r="G36" s="39" t="e">
        <f t="shared" si="2"/>
        <v>#REF!</v>
      </c>
      <c r="H36" s="39" t="e">
        <f t="shared" si="2"/>
        <v>#REF!</v>
      </c>
      <c r="I36" s="39" t="e">
        <f t="shared" si="2"/>
        <v>#REF!</v>
      </c>
      <c r="J36" s="87" t="e">
        <f>D36/'FINAL EXAM'!$D$118*100</f>
        <v>#REF!</v>
      </c>
      <c r="K36" s="87" t="e">
        <f>E36/'FINAL EXAM'!$D$118*100</f>
        <v>#REF!</v>
      </c>
      <c r="L36" s="87" t="e">
        <f>F36/'FINAL EXAM'!$D$118*100</f>
        <v>#REF!</v>
      </c>
      <c r="M36" s="87" t="e">
        <f>G36/'FINAL EXAM'!$D$118*100</f>
        <v>#REF!</v>
      </c>
      <c r="N36" s="87" t="e">
        <f>H36/'FINAL EXAM'!$D$118*100</f>
        <v>#REF!</v>
      </c>
      <c r="O36" s="87" t="e">
        <f>I36/'FINAL EXAM'!$D$118*100</f>
        <v>#REF!</v>
      </c>
      <c r="P36" s="50" t="e">
        <f>IF(J36&lt;'FINAL EXAM'!$D$116,"N","Y")</f>
        <v>#REF!</v>
      </c>
      <c r="Q36" s="50" t="e">
        <f>IF(K36&lt;'FINAL EXAM'!$D$116,"N","Y")</f>
        <v>#REF!</v>
      </c>
      <c r="R36" s="50" t="e">
        <f>IF(L36&lt;'FINAL EXAM'!$D$116,"N","Y")</f>
        <v>#REF!</v>
      </c>
      <c r="S36" s="50" t="e">
        <f>IF(M36&lt;'FINAL EXAM'!$D$116,"N","Y")</f>
        <v>#REF!</v>
      </c>
      <c r="T36" s="50" t="e">
        <f>IF(N36&lt;'FINAL EXAM'!$D$116,"N","Y")</f>
        <v>#REF!</v>
      </c>
      <c r="U36" s="50" t="e">
        <f>IF(O36&lt;'FINAL EXAM'!$D$116,"N","Y")</f>
        <v>#REF!</v>
      </c>
    </row>
    <row r="37" spans="1:21" x14ac:dyDescent="0.25">
      <c r="A37" s="39">
        <f>'FINAL EXAM'!A41</f>
        <v>32</v>
      </c>
      <c r="B37" s="39" t="str">
        <f>'FINAL EXAM'!B41</f>
        <v>GAHANSHYAM N.G</v>
      </c>
      <c r="C37" s="39" t="str">
        <f>'FINAL EXAM'!C41</f>
        <v>1SG15EE032</v>
      </c>
      <c r="D37" s="39" t="e">
        <f>'FINAL EXAM'!#REF!</f>
        <v>#REF!</v>
      </c>
      <c r="E37" s="39" t="e">
        <f t="shared" si="0"/>
        <v>#REF!</v>
      </c>
      <c r="F37" s="39" t="e">
        <f t="shared" si="0"/>
        <v>#REF!</v>
      </c>
      <c r="G37" s="39" t="e">
        <f t="shared" si="2"/>
        <v>#REF!</v>
      </c>
      <c r="H37" s="39" t="e">
        <f t="shared" si="2"/>
        <v>#REF!</v>
      </c>
      <c r="I37" s="39" t="e">
        <f t="shared" si="2"/>
        <v>#REF!</v>
      </c>
      <c r="J37" s="87" t="e">
        <f>D37/'FINAL EXAM'!$D$118*100</f>
        <v>#REF!</v>
      </c>
      <c r="K37" s="87" t="e">
        <f>E37/'FINAL EXAM'!$D$118*100</f>
        <v>#REF!</v>
      </c>
      <c r="L37" s="87" t="e">
        <f>F37/'FINAL EXAM'!$D$118*100</f>
        <v>#REF!</v>
      </c>
      <c r="M37" s="87" t="e">
        <f>G37/'FINAL EXAM'!$D$118*100</f>
        <v>#REF!</v>
      </c>
      <c r="N37" s="87" t="e">
        <f>H37/'FINAL EXAM'!$D$118*100</f>
        <v>#REF!</v>
      </c>
      <c r="O37" s="87" t="e">
        <f>I37/'FINAL EXAM'!$D$118*100</f>
        <v>#REF!</v>
      </c>
      <c r="P37" s="50" t="e">
        <f>IF(J37&lt;'FINAL EXAM'!$D$116,"N","Y")</f>
        <v>#REF!</v>
      </c>
      <c r="Q37" s="50" t="e">
        <f>IF(K37&lt;'FINAL EXAM'!$D$116,"N","Y")</f>
        <v>#REF!</v>
      </c>
      <c r="R37" s="50" t="e">
        <f>IF(L37&lt;'FINAL EXAM'!$D$116,"N","Y")</f>
        <v>#REF!</v>
      </c>
      <c r="S37" s="50" t="e">
        <f>IF(M37&lt;'FINAL EXAM'!$D$116,"N","Y")</f>
        <v>#REF!</v>
      </c>
      <c r="T37" s="50" t="e">
        <f>IF(N37&lt;'FINAL EXAM'!$D$116,"N","Y")</f>
        <v>#REF!</v>
      </c>
      <c r="U37" s="50" t="e">
        <f>IF(O37&lt;'FINAL EXAM'!$D$116,"N","Y")</f>
        <v>#REF!</v>
      </c>
    </row>
    <row r="38" spans="1:21" x14ac:dyDescent="0.25">
      <c r="A38" s="39">
        <f>'FINAL EXAM'!A42</f>
        <v>33</v>
      </c>
      <c r="B38" s="39" t="str">
        <f>'FINAL EXAM'!B42</f>
        <v>GIRISH V</v>
      </c>
      <c r="C38" s="39" t="str">
        <f>'FINAL EXAM'!C42</f>
        <v>1SG15EE033</v>
      </c>
      <c r="D38" s="39" t="e">
        <f>'FINAL EXAM'!#REF!</f>
        <v>#REF!</v>
      </c>
      <c r="E38" s="39" t="e">
        <f t="shared" si="0"/>
        <v>#REF!</v>
      </c>
      <c r="F38" s="39" t="e">
        <f t="shared" si="0"/>
        <v>#REF!</v>
      </c>
      <c r="G38" s="39" t="e">
        <f t="shared" si="2"/>
        <v>#REF!</v>
      </c>
      <c r="H38" s="39" t="e">
        <f t="shared" si="2"/>
        <v>#REF!</v>
      </c>
      <c r="I38" s="39" t="e">
        <f t="shared" si="2"/>
        <v>#REF!</v>
      </c>
      <c r="J38" s="87" t="e">
        <f>D38/'FINAL EXAM'!$D$118*100</f>
        <v>#REF!</v>
      </c>
      <c r="K38" s="87" t="e">
        <f>E38/'FINAL EXAM'!$D$118*100</f>
        <v>#REF!</v>
      </c>
      <c r="L38" s="87" t="e">
        <f>F38/'FINAL EXAM'!$D$118*100</f>
        <v>#REF!</v>
      </c>
      <c r="M38" s="87" t="e">
        <f>G38/'FINAL EXAM'!$D$118*100</f>
        <v>#REF!</v>
      </c>
      <c r="N38" s="87" t="e">
        <f>H38/'FINAL EXAM'!$D$118*100</f>
        <v>#REF!</v>
      </c>
      <c r="O38" s="87" t="e">
        <f>I38/'FINAL EXAM'!$D$118*100</f>
        <v>#REF!</v>
      </c>
      <c r="P38" s="50" t="e">
        <f>IF(J38&lt;'FINAL EXAM'!$D$116,"N","Y")</f>
        <v>#REF!</v>
      </c>
      <c r="Q38" s="50" t="e">
        <f>IF(K38&lt;'FINAL EXAM'!$D$116,"N","Y")</f>
        <v>#REF!</v>
      </c>
      <c r="R38" s="50" t="e">
        <f>IF(L38&lt;'FINAL EXAM'!$D$116,"N","Y")</f>
        <v>#REF!</v>
      </c>
      <c r="S38" s="50" t="e">
        <f>IF(M38&lt;'FINAL EXAM'!$D$116,"N","Y")</f>
        <v>#REF!</v>
      </c>
      <c r="T38" s="50" t="e">
        <f>IF(N38&lt;'FINAL EXAM'!$D$116,"N","Y")</f>
        <v>#REF!</v>
      </c>
      <c r="U38" s="50" t="e">
        <f>IF(O38&lt;'FINAL EXAM'!$D$116,"N","Y")</f>
        <v>#REF!</v>
      </c>
    </row>
    <row r="39" spans="1:21" x14ac:dyDescent="0.25">
      <c r="A39" s="39">
        <f>'FINAL EXAM'!A43</f>
        <v>34</v>
      </c>
      <c r="B39" s="39" t="str">
        <f>'FINAL EXAM'!B43</f>
        <v>GURURAJA.D</v>
      </c>
      <c r="C39" s="39" t="str">
        <f>'FINAL EXAM'!C43</f>
        <v>1SG15EE034</v>
      </c>
      <c r="D39" s="39" t="e">
        <f>'FINAL EXAM'!#REF!</f>
        <v>#REF!</v>
      </c>
      <c r="E39" s="39" t="e">
        <f t="shared" si="0"/>
        <v>#REF!</v>
      </c>
      <c r="F39" s="39" t="e">
        <f t="shared" si="0"/>
        <v>#REF!</v>
      </c>
      <c r="G39" s="39" t="e">
        <f t="shared" si="2"/>
        <v>#REF!</v>
      </c>
      <c r="H39" s="39" t="e">
        <f t="shared" si="2"/>
        <v>#REF!</v>
      </c>
      <c r="I39" s="39" t="e">
        <f t="shared" si="2"/>
        <v>#REF!</v>
      </c>
      <c r="J39" s="87" t="e">
        <f>D39/'FINAL EXAM'!$D$118*100</f>
        <v>#REF!</v>
      </c>
      <c r="K39" s="87" t="e">
        <f>E39/'FINAL EXAM'!$D$118*100</f>
        <v>#REF!</v>
      </c>
      <c r="L39" s="87" t="e">
        <f>F39/'FINAL EXAM'!$D$118*100</f>
        <v>#REF!</v>
      </c>
      <c r="M39" s="87" t="e">
        <f>G39/'FINAL EXAM'!$D$118*100</f>
        <v>#REF!</v>
      </c>
      <c r="N39" s="87" t="e">
        <f>H39/'FINAL EXAM'!$D$118*100</f>
        <v>#REF!</v>
      </c>
      <c r="O39" s="87" t="e">
        <f>I39/'FINAL EXAM'!$D$118*100</f>
        <v>#REF!</v>
      </c>
      <c r="P39" s="50" t="e">
        <f>IF(J39&lt;'FINAL EXAM'!$D$116,"N","Y")</f>
        <v>#REF!</v>
      </c>
      <c r="Q39" s="50" t="e">
        <f>IF(K39&lt;'FINAL EXAM'!$D$116,"N","Y")</f>
        <v>#REF!</v>
      </c>
      <c r="R39" s="50" t="e">
        <f>IF(L39&lt;'FINAL EXAM'!$D$116,"N","Y")</f>
        <v>#REF!</v>
      </c>
      <c r="S39" s="50" t="e">
        <f>IF(M39&lt;'FINAL EXAM'!$D$116,"N","Y")</f>
        <v>#REF!</v>
      </c>
      <c r="T39" s="50" t="e">
        <f>IF(N39&lt;'FINAL EXAM'!$D$116,"N","Y")</f>
        <v>#REF!</v>
      </c>
      <c r="U39" s="50" t="e">
        <f>IF(O39&lt;'FINAL EXAM'!$D$116,"N","Y")</f>
        <v>#REF!</v>
      </c>
    </row>
    <row r="40" spans="1:21" x14ac:dyDescent="0.25">
      <c r="A40" s="39">
        <f>'FINAL EXAM'!A44</f>
        <v>35</v>
      </c>
      <c r="B40" s="39" t="str">
        <f>'FINAL EXAM'!B44</f>
        <v>HARSHITHA GOWDA S</v>
      </c>
      <c r="C40" s="39" t="str">
        <f>'FINAL EXAM'!C44</f>
        <v>1SG15EE035</v>
      </c>
      <c r="D40" s="39" t="e">
        <f>'FINAL EXAM'!#REF!</f>
        <v>#REF!</v>
      </c>
      <c r="E40" s="39" t="e">
        <f t="shared" si="0"/>
        <v>#REF!</v>
      </c>
      <c r="F40" s="39" t="e">
        <f t="shared" si="0"/>
        <v>#REF!</v>
      </c>
      <c r="G40" s="39" t="e">
        <f t="shared" si="2"/>
        <v>#REF!</v>
      </c>
      <c r="H40" s="39" t="e">
        <f t="shared" si="2"/>
        <v>#REF!</v>
      </c>
      <c r="I40" s="39" t="e">
        <f t="shared" si="2"/>
        <v>#REF!</v>
      </c>
      <c r="J40" s="87" t="e">
        <f>D40/'FINAL EXAM'!$D$118*100</f>
        <v>#REF!</v>
      </c>
      <c r="K40" s="87" t="e">
        <f>E40/'FINAL EXAM'!$D$118*100</f>
        <v>#REF!</v>
      </c>
      <c r="L40" s="87" t="e">
        <f>F40/'FINAL EXAM'!$D$118*100</f>
        <v>#REF!</v>
      </c>
      <c r="M40" s="87" t="e">
        <f>G40/'FINAL EXAM'!$D$118*100</f>
        <v>#REF!</v>
      </c>
      <c r="N40" s="87" t="e">
        <f>H40/'FINAL EXAM'!$D$118*100</f>
        <v>#REF!</v>
      </c>
      <c r="O40" s="87" t="e">
        <f>I40/'FINAL EXAM'!$D$118*100</f>
        <v>#REF!</v>
      </c>
      <c r="P40" s="50" t="e">
        <f>IF(J40&lt;'FINAL EXAM'!$D$116,"N","Y")</f>
        <v>#REF!</v>
      </c>
      <c r="Q40" s="50" t="e">
        <f>IF(K40&lt;'FINAL EXAM'!$D$116,"N","Y")</f>
        <v>#REF!</v>
      </c>
      <c r="R40" s="50" t="e">
        <f>IF(L40&lt;'FINAL EXAM'!$D$116,"N","Y")</f>
        <v>#REF!</v>
      </c>
      <c r="S40" s="50" t="e">
        <f>IF(M40&lt;'FINAL EXAM'!$D$116,"N","Y")</f>
        <v>#REF!</v>
      </c>
      <c r="T40" s="50" t="e">
        <f>IF(N40&lt;'FINAL EXAM'!$D$116,"N","Y")</f>
        <v>#REF!</v>
      </c>
      <c r="U40" s="50" t="e">
        <f>IF(O40&lt;'FINAL EXAM'!$D$116,"N","Y")</f>
        <v>#REF!</v>
      </c>
    </row>
    <row r="41" spans="1:21" x14ac:dyDescent="0.25">
      <c r="A41" s="39">
        <f>'FINAL EXAM'!A45</f>
        <v>36</v>
      </c>
      <c r="B41" s="39" t="str">
        <f>'FINAL EXAM'!B45</f>
        <v>HARSHITHA V</v>
      </c>
      <c r="C41" s="39" t="str">
        <f>'FINAL EXAM'!C45</f>
        <v>1SG15EE036</v>
      </c>
      <c r="D41" s="39" t="e">
        <f>'FINAL EXAM'!#REF!</f>
        <v>#REF!</v>
      </c>
      <c r="E41" s="39" t="e">
        <f t="shared" si="0"/>
        <v>#REF!</v>
      </c>
      <c r="F41" s="39" t="e">
        <f t="shared" si="0"/>
        <v>#REF!</v>
      </c>
      <c r="G41" s="39" t="e">
        <f t="shared" si="2"/>
        <v>#REF!</v>
      </c>
      <c r="H41" s="39" t="e">
        <f t="shared" si="2"/>
        <v>#REF!</v>
      </c>
      <c r="I41" s="39" t="e">
        <f t="shared" si="2"/>
        <v>#REF!</v>
      </c>
      <c r="J41" s="87" t="e">
        <f>D41/'FINAL EXAM'!$D$118*100</f>
        <v>#REF!</v>
      </c>
      <c r="K41" s="87" t="e">
        <f>E41/'FINAL EXAM'!$D$118*100</f>
        <v>#REF!</v>
      </c>
      <c r="L41" s="87" t="e">
        <f>F41/'FINAL EXAM'!$D$118*100</f>
        <v>#REF!</v>
      </c>
      <c r="M41" s="87" t="e">
        <f>G41/'FINAL EXAM'!$D$118*100</f>
        <v>#REF!</v>
      </c>
      <c r="N41" s="87" t="e">
        <f>H41/'FINAL EXAM'!$D$118*100</f>
        <v>#REF!</v>
      </c>
      <c r="O41" s="87" t="e">
        <f>I41/'FINAL EXAM'!$D$118*100</f>
        <v>#REF!</v>
      </c>
      <c r="P41" s="50" t="e">
        <f>IF(J41&lt;'FINAL EXAM'!$D$116,"N","Y")</f>
        <v>#REF!</v>
      </c>
      <c r="Q41" s="50" t="e">
        <f>IF(K41&lt;'FINAL EXAM'!$D$116,"N","Y")</f>
        <v>#REF!</v>
      </c>
      <c r="R41" s="50" t="e">
        <f>IF(L41&lt;'FINAL EXAM'!$D$116,"N","Y")</f>
        <v>#REF!</v>
      </c>
      <c r="S41" s="50" t="e">
        <f>IF(M41&lt;'FINAL EXAM'!$D$116,"N","Y")</f>
        <v>#REF!</v>
      </c>
      <c r="T41" s="50" t="e">
        <f>IF(N41&lt;'FINAL EXAM'!$D$116,"N","Y")</f>
        <v>#REF!</v>
      </c>
      <c r="U41" s="50" t="e">
        <f>IF(O41&lt;'FINAL EXAM'!$D$116,"N","Y")</f>
        <v>#REF!</v>
      </c>
    </row>
    <row r="42" spans="1:21" x14ac:dyDescent="0.25">
      <c r="A42" s="39">
        <f>'FINAL EXAM'!A46</f>
        <v>37</v>
      </c>
      <c r="B42" s="39" t="str">
        <f>'FINAL EXAM'!B46</f>
        <v>IRENE JACOB</v>
      </c>
      <c r="C42" s="39" t="str">
        <f>'FINAL EXAM'!C46</f>
        <v>1SG15EE037</v>
      </c>
      <c r="D42" s="39" t="e">
        <f>'FINAL EXAM'!#REF!</f>
        <v>#REF!</v>
      </c>
      <c r="E42" s="39" t="e">
        <f t="shared" si="0"/>
        <v>#REF!</v>
      </c>
      <c r="F42" s="39" t="e">
        <f t="shared" si="0"/>
        <v>#REF!</v>
      </c>
      <c r="G42" s="39" t="e">
        <f t="shared" si="2"/>
        <v>#REF!</v>
      </c>
      <c r="H42" s="39" t="e">
        <f t="shared" si="2"/>
        <v>#REF!</v>
      </c>
      <c r="I42" s="39" t="e">
        <f t="shared" si="2"/>
        <v>#REF!</v>
      </c>
      <c r="J42" s="87" t="e">
        <f>D42/'FINAL EXAM'!$D$118*100</f>
        <v>#REF!</v>
      </c>
      <c r="K42" s="87" t="e">
        <f>E42/'FINAL EXAM'!$D$118*100</f>
        <v>#REF!</v>
      </c>
      <c r="L42" s="87" t="e">
        <f>F42/'FINAL EXAM'!$D$118*100</f>
        <v>#REF!</v>
      </c>
      <c r="M42" s="87" t="e">
        <f>G42/'FINAL EXAM'!$D$118*100</f>
        <v>#REF!</v>
      </c>
      <c r="N42" s="87" t="e">
        <f>H42/'FINAL EXAM'!$D$118*100</f>
        <v>#REF!</v>
      </c>
      <c r="O42" s="87" t="e">
        <f>I42/'FINAL EXAM'!$D$118*100</f>
        <v>#REF!</v>
      </c>
      <c r="P42" s="50" t="e">
        <f>IF(J42&lt;'FINAL EXAM'!$D$116,"N","Y")</f>
        <v>#REF!</v>
      </c>
      <c r="Q42" s="50" t="e">
        <f>IF(K42&lt;'FINAL EXAM'!$D$116,"N","Y")</f>
        <v>#REF!</v>
      </c>
      <c r="R42" s="50" t="e">
        <f>IF(L42&lt;'FINAL EXAM'!$D$116,"N","Y")</f>
        <v>#REF!</v>
      </c>
      <c r="S42" s="50" t="e">
        <f>IF(M42&lt;'FINAL EXAM'!$D$116,"N","Y")</f>
        <v>#REF!</v>
      </c>
      <c r="T42" s="50" t="e">
        <f>IF(N42&lt;'FINAL EXAM'!$D$116,"N","Y")</f>
        <v>#REF!</v>
      </c>
      <c r="U42" s="50" t="e">
        <f>IF(O42&lt;'FINAL EXAM'!$D$116,"N","Y")</f>
        <v>#REF!</v>
      </c>
    </row>
    <row r="43" spans="1:21" x14ac:dyDescent="0.25">
      <c r="A43" s="39">
        <f>'FINAL EXAM'!A47</f>
        <v>38</v>
      </c>
      <c r="B43" s="39" t="str">
        <f>'FINAL EXAM'!B47</f>
        <v>JEEVITHA A</v>
      </c>
      <c r="C43" s="39" t="str">
        <f>'FINAL EXAM'!C47</f>
        <v>1SG15EE038</v>
      </c>
      <c r="D43" s="39" t="e">
        <f>'FINAL EXAM'!#REF!</f>
        <v>#REF!</v>
      </c>
      <c r="E43" s="39" t="e">
        <f t="shared" si="0"/>
        <v>#REF!</v>
      </c>
      <c r="F43" s="39" t="e">
        <f t="shared" si="0"/>
        <v>#REF!</v>
      </c>
      <c r="G43" s="39" t="e">
        <f t="shared" si="2"/>
        <v>#REF!</v>
      </c>
      <c r="H43" s="39" t="e">
        <f t="shared" si="2"/>
        <v>#REF!</v>
      </c>
      <c r="I43" s="39" t="e">
        <f t="shared" si="2"/>
        <v>#REF!</v>
      </c>
      <c r="J43" s="87" t="e">
        <f>D43/'FINAL EXAM'!$D$118*100</f>
        <v>#REF!</v>
      </c>
      <c r="K43" s="87" t="e">
        <f>E43/'FINAL EXAM'!$D$118*100</f>
        <v>#REF!</v>
      </c>
      <c r="L43" s="87" t="e">
        <f>F43/'FINAL EXAM'!$D$118*100</f>
        <v>#REF!</v>
      </c>
      <c r="M43" s="87" t="e">
        <f>G43/'FINAL EXAM'!$D$118*100</f>
        <v>#REF!</v>
      </c>
      <c r="N43" s="87" t="e">
        <f>H43/'FINAL EXAM'!$D$118*100</f>
        <v>#REF!</v>
      </c>
      <c r="O43" s="87" t="e">
        <f>I43/'FINAL EXAM'!$D$118*100</f>
        <v>#REF!</v>
      </c>
      <c r="P43" s="50" t="e">
        <f>IF(J43&lt;'FINAL EXAM'!$D$116,"N","Y")</f>
        <v>#REF!</v>
      </c>
      <c r="Q43" s="50" t="e">
        <f>IF(K43&lt;'FINAL EXAM'!$D$116,"N","Y")</f>
        <v>#REF!</v>
      </c>
      <c r="R43" s="50" t="e">
        <f>IF(L43&lt;'FINAL EXAM'!$D$116,"N","Y")</f>
        <v>#REF!</v>
      </c>
      <c r="S43" s="50" t="e">
        <f>IF(M43&lt;'FINAL EXAM'!$D$116,"N","Y")</f>
        <v>#REF!</v>
      </c>
      <c r="T43" s="50" t="e">
        <f>IF(N43&lt;'FINAL EXAM'!$D$116,"N","Y")</f>
        <v>#REF!</v>
      </c>
      <c r="U43" s="50" t="e">
        <f>IF(O43&lt;'FINAL EXAM'!$D$116,"N","Y")</f>
        <v>#REF!</v>
      </c>
    </row>
    <row r="44" spans="1:21" x14ac:dyDescent="0.25">
      <c r="A44" s="39">
        <f>'FINAL EXAM'!A48</f>
        <v>39</v>
      </c>
      <c r="B44" s="39" t="str">
        <f>'FINAL EXAM'!B48</f>
        <v>K LAVENYA</v>
      </c>
      <c r="C44" s="39" t="str">
        <f>'FINAL EXAM'!C48</f>
        <v>1SG15EE039</v>
      </c>
      <c r="D44" s="39" t="e">
        <f>'FINAL EXAM'!#REF!</f>
        <v>#REF!</v>
      </c>
      <c r="E44" s="39" t="e">
        <f t="shared" si="0"/>
        <v>#REF!</v>
      </c>
      <c r="F44" s="39" t="e">
        <f t="shared" si="0"/>
        <v>#REF!</v>
      </c>
      <c r="G44" s="39" t="e">
        <f t="shared" si="2"/>
        <v>#REF!</v>
      </c>
      <c r="H44" s="39" t="e">
        <f t="shared" si="2"/>
        <v>#REF!</v>
      </c>
      <c r="I44" s="39" t="e">
        <f t="shared" si="2"/>
        <v>#REF!</v>
      </c>
      <c r="J44" s="87" t="e">
        <f>D44/'FINAL EXAM'!$D$118*100</f>
        <v>#REF!</v>
      </c>
      <c r="K44" s="87" t="e">
        <f>E44/'FINAL EXAM'!$D$118*100</f>
        <v>#REF!</v>
      </c>
      <c r="L44" s="87" t="e">
        <f>F44/'FINAL EXAM'!$D$118*100</f>
        <v>#REF!</v>
      </c>
      <c r="M44" s="87" t="e">
        <f>G44/'FINAL EXAM'!$D$118*100</f>
        <v>#REF!</v>
      </c>
      <c r="N44" s="87" t="e">
        <f>H44/'FINAL EXAM'!$D$118*100</f>
        <v>#REF!</v>
      </c>
      <c r="O44" s="87" t="e">
        <f>I44/'FINAL EXAM'!$D$118*100</f>
        <v>#REF!</v>
      </c>
      <c r="P44" s="50" t="e">
        <f>IF(J44&lt;'FINAL EXAM'!$D$116,"N","Y")</f>
        <v>#REF!</v>
      </c>
      <c r="Q44" s="50" t="e">
        <f>IF(K44&lt;'FINAL EXAM'!$D$116,"N","Y")</f>
        <v>#REF!</v>
      </c>
      <c r="R44" s="50" t="e">
        <f>IF(L44&lt;'FINAL EXAM'!$D$116,"N","Y")</f>
        <v>#REF!</v>
      </c>
      <c r="S44" s="50" t="e">
        <f>IF(M44&lt;'FINAL EXAM'!$D$116,"N","Y")</f>
        <v>#REF!</v>
      </c>
      <c r="T44" s="50" t="e">
        <f>IF(N44&lt;'FINAL EXAM'!$D$116,"N","Y")</f>
        <v>#REF!</v>
      </c>
      <c r="U44" s="50" t="e">
        <f>IF(O44&lt;'FINAL EXAM'!$D$116,"N","Y")</f>
        <v>#REF!</v>
      </c>
    </row>
    <row r="45" spans="1:21" x14ac:dyDescent="0.25">
      <c r="A45" s="39">
        <f>'FINAL EXAM'!A49</f>
        <v>40</v>
      </c>
      <c r="B45" s="39" t="str">
        <f>'FINAL EXAM'!B49</f>
        <v>KARTHIK B</v>
      </c>
      <c r="C45" s="39" t="str">
        <f>'FINAL EXAM'!C49</f>
        <v>1SG15EE040</v>
      </c>
      <c r="D45" s="39" t="e">
        <f>'FINAL EXAM'!#REF!</f>
        <v>#REF!</v>
      </c>
      <c r="E45" s="39" t="e">
        <f t="shared" si="0"/>
        <v>#REF!</v>
      </c>
      <c r="F45" s="39" t="e">
        <f t="shared" si="0"/>
        <v>#REF!</v>
      </c>
      <c r="G45" s="39" t="e">
        <f t="shared" si="2"/>
        <v>#REF!</v>
      </c>
      <c r="H45" s="39" t="e">
        <f t="shared" si="2"/>
        <v>#REF!</v>
      </c>
      <c r="I45" s="39" t="e">
        <f t="shared" si="2"/>
        <v>#REF!</v>
      </c>
      <c r="J45" s="87" t="e">
        <f>D45/'FINAL EXAM'!$D$118*100</f>
        <v>#REF!</v>
      </c>
      <c r="K45" s="87" t="e">
        <f>E45/'FINAL EXAM'!$D$118*100</f>
        <v>#REF!</v>
      </c>
      <c r="L45" s="87" t="e">
        <f>F45/'FINAL EXAM'!$D$118*100</f>
        <v>#REF!</v>
      </c>
      <c r="M45" s="87" t="e">
        <f>G45/'FINAL EXAM'!$D$118*100</f>
        <v>#REF!</v>
      </c>
      <c r="N45" s="87" t="e">
        <f>H45/'FINAL EXAM'!$D$118*100</f>
        <v>#REF!</v>
      </c>
      <c r="O45" s="87" t="e">
        <f>I45/'FINAL EXAM'!$D$118*100</f>
        <v>#REF!</v>
      </c>
      <c r="P45" s="50" t="e">
        <f>IF(J45&lt;'FINAL EXAM'!$D$116,"N","Y")</f>
        <v>#REF!</v>
      </c>
      <c r="Q45" s="50" t="e">
        <f>IF(K45&lt;'FINAL EXAM'!$D$116,"N","Y")</f>
        <v>#REF!</v>
      </c>
      <c r="R45" s="50" t="e">
        <f>IF(L45&lt;'FINAL EXAM'!$D$116,"N","Y")</f>
        <v>#REF!</v>
      </c>
      <c r="S45" s="50" t="e">
        <f>IF(M45&lt;'FINAL EXAM'!$D$116,"N","Y")</f>
        <v>#REF!</v>
      </c>
      <c r="T45" s="50" t="e">
        <f>IF(N45&lt;'FINAL EXAM'!$D$116,"N","Y")</f>
        <v>#REF!</v>
      </c>
      <c r="U45" s="50" t="e">
        <f>IF(O45&lt;'FINAL EXAM'!$D$116,"N","Y")</f>
        <v>#REF!</v>
      </c>
    </row>
    <row r="46" spans="1:21" x14ac:dyDescent="0.25">
      <c r="A46" s="39">
        <f>'FINAL EXAM'!A50</f>
        <v>41</v>
      </c>
      <c r="B46" s="39" t="str">
        <f>'FINAL EXAM'!B50</f>
        <v>KEERTHANA R</v>
      </c>
      <c r="C46" s="39" t="str">
        <f>'FINAL EXAM'!C50</f>
        <v>1SG15EE041</v>
      </c>
      <c r="D46" s="39" t="e">
        <f>'FINAL EXAM'!#REF!</f>
        <v>#REF!</v>
      </c>
      <c r="E46" s="39" t="e">
        <f t="shared" si="0"/>
        <v>#REF!</v>
      </c>
      <c r="F46" s="39" t="e">
        <f t="shared" si="0"/>
        <v>#REF!</v>
      </c>
      <c r="G46" s="39" t="e">
        <f t="shared" si="2"/>
        <v>#REF!</v>
      </c>
      <c r="H46" s="39" t="e">
        <f t="shared" si="2"/>
        <v>#REF!</v>
      </c>
      <c r="I46" s="39" t="e">
        <f t="shared" si="2"/>
        <v>#REF!</v>
      </c>
      <c r="J46" s="87" t="e">
        <f>D46/'FINAL EXAM'!$D$118*100</f>
        <v>#REF!</v>
      </c>
      <c r="K46" s="87" t="e">
        <f>E46/'FINAL EXAM'!$D$118*100</f>
        <v>#REF!</v>
      </c>
      <c r="L46" s="87" t="e">
        <f>F46/'FINAL EXAM'!$D$118*100</f>
        <v>#REF!</v>
      </c>
      <c r="M46" s="87" t="e">
        <f>G46/'FINAL EXAM'!$D$118*100</f>
        <v>#REF!</v>
      </c>
      <c r="N46" s="87" t="e">
        <f>H46/'FINAL EXAM'!$D$118*100</f>
        <v>#REF!</v>
      </c>
      <c r="O46" s="87" t="e">
        <f>I46/'FINAL EXAM'!$D$118*100</f>
        <v>#REF!</v>
      </c>
      <c r="P46" s="50" t="e">
        <f>IF(J46&lt;'FINAL EXAM'!$D$116,"N","Y")</f>
        <v>#REF!</v>
      </c>
      <c r="Q46" s="50" t="e">
        <f>IF(K46&lt;'FINAL EXAM'!$D$116,"N","Y")</f>
        <v>#REF!</v>
      </c>
      <c r="R46" s="50" t="e">
        <f>IF(L46&lt;'FINAL EXAM'!$D$116,"N","Y")</f>
        <v>#REF!</v>
      </c>
      <c r="S46" s="50" t="e">
        <f>IF(M46&lt;'FINAL EXAM'!$D$116,"N","Y")</f>
        <v>#REF!</v>
      </c>
      <c r="T46" s="50" t="e">
        <f>IF(N46&lt;'FINAL EXAM'!$D$116,"N","Y")</f>
        <v>#REF!</v>
      </c>
      <c r="U46" s="50" t="e">
        <f>IF(O46&lt;'FINAL EXAM'!$D$116,"N","Y")</f>
        <v>#REF!</v>
      </c>
    </row>
    <row r="47" spans="1:21" x14ac:dyDescent="0.25">
      <c r="A47" s="39">
        <f>'FINAL EXAM'!A51</f>
        <v>42</v>
      </c>
      <c r="B47" s="39" t="str">
        <f>'FINAL EXAM'!B51</f>
        <v>LOHITH S</v>
      </c>
      <c r="C47" s="39" t="str">
        <f>'FINAL EXAM'!C51</f>
        <v>1SG15EE042</v>
      </c>
      <c r="D47" s="39" t="e">
        <f>'FINAL EXAM'!#REF!</f>
        <v>#REF!</v>
      </c>
      <c r="E47" s="39" t="e">
        <f t="shared" si="0"/>
        <v>#REF!</v>
      </c>
      <c r="F47" s="39" t="e">
        <f t="shared" si="0"/>
        <v>#REF!</v>
      </c>
      <c r="G47" s="39" t="e">
        <f t="shared" ref="G47:I66" si="3">F47</f>
        <v>#REF!</v>
      </c>
      <c r="H47" s="39" t="e">
        <f t="shared" si="3"/>
        <v>#REF!</v>
      </c>
      <c r="I47" s="39" t="e">
        <f t="shared" si="3"/>
        <v>#REF!</v>
      </c>
      <c r="J47" s="87" t="e">
        <f>D47/'FINAL EXAM'!$D$118*100</f>
        <v>#REF!</v>
      </c>
      <c r="K47" s="87" t="e">
        <f>E47/'FINAL EXAM'!$D$118*100</f>
        <v>#REF!</v>
      </c>
      <c r="L47" s="87" t="e">
        <f>F47/'FINAL EXAM'!$D$118*100</f>
        <v>#REF!</v>
      </c>
      <c r="M47" s="87" t="e">
        <f>G47/'FINAL EXAM'!$D$118*100</f>
        <v>#REF!</v>
      </c>
      <c r="N47" s="87" t="e">
        <f>H47/'FINAL EXAM'!$D$118*100</f>
        <v>#REF!</v>
      </c>
      <c r="O47" s="87" t="e">
        <f>I47/'FINAL EXAM'!$D$118*100</f>
        <v>#REF!</v>
      </c>
      <c r="P47" s="50" t="e">
        <f>IF(J47&lt;'FINAL EXAM'!$D$116,"N","Y")</f>
        <v>#REF!</v>
      </c>
      <c r="Q47" s="50" t="e">
        <f>IF(K47&lt;'FINAL EXAM'!$D$116,"N","Y")</f>
        <v>#REF!</v>
      </c>
      <c r="R47" s="50" t="e">
        <f>IF(L47&lt;'FINAL EXAM'!$D$116,"N","Y")</f>
        <v>#REF!</v>
      </c>
      <c r="S47" s="50" t="e">
        <f>IF(M47&lt;'FINAL EXAM'!$D$116,"N","Y")</f>
        <v>#REF!</v>
      </c>
      <c r="T47" s="50" t="e">
        <f>IF(N47&lt;'FINAL EXAM'!$D$116,"N","Y")</f>
        <v>#REF!</v>
      </c>
      <c r="U47" s="50" t="e">
        <f>IF(O47&lt;'FINAL EXAM'!$D$116,"N","Y")</f>
        <v>#REF!</v>
      </c>
    </row>
    <row r="48" spans="1:21" x14ac:dyDescent="0.25">
      <c r="A48" s="39">
        <f>'FINAL EXAM'!A52</f>
        <v>43</v>
      </c>
      <c r="B48" s="39" t="str">
        <f>'FINAL EXAM'!B52</f>
        <v>MADHU B.K</v>
      </c>
      <c r="C48" s="39" t="str">
        <f>'FINAL EXAM'!C52</f>
        <v>1SG15EE043</v>
      </c>
      <c r="D48" s="39" t="e">
        <f>'FINAL EXAM'!#REF!</f>
        <v>#REF!</v>
      </c>
      <c r="E48" s="39" t="e">
        <f t="shared" si="0"/>
        <v>#REF!</v>
      </c>
      <c r="F48" s="39" t="e">
        <f t="shared" si="0"/>
        <v>#REF!</v>
      </c>
      <c r="G48" s="39" t="e">
        <f t="shared" si="3"/>
        <v>#REF!</v>
      </c>
      <c r="H48" s="39" t="e">
        <f t="shared" si="3"/>
        <v>#REF!</v>
      </c>
      <c r="I48" s="39" t="e">
        <f t="shared" si="3"/>
        <v>#REF!</v>
      </c>
      <c r="J48" s="87" t="e">
        <f>D48/'FINAL EXAM'!$D$118*100</f>
        <v>#REF!</v>
      </c>
      <c r="K48" s="87" t="e">
        <f>E48/'FINAL EXAM'!$D$118*100</f>
        <v>#REF!</v>
      </c>
      <c r="L48" s="87" t="e">
        <f>F48/'FINAL EXAM'!$D$118*100</f>
        <v>#REF!</v>
      </c>
      <c r="M48" s="87" t="e">
        <f>G48/'FINAL EXAM'!$D$118*100</f>
        <v>#REF!</v>
      </c>
      <c r="N48" s="87" t="e">
        <f>H48/'FINAL EXAM'!$D$118*100</f>
        <v>#REF!</v>
      </c>
      <c r="O48" s="87" t="e">
        <f>I48/'FINAL EXAM'!$D$118*100</f>
        <v>#REF!</v>
      </c>
      <c r="P48" s="50" t="e">
        <f>IF(J48&lt;'FINAL EXAM'!$D$116,"N","Y")</f>
        <v>#REF!</v>
      </c>
      <c r="Q48" s="50" t="e">
        <f>IF(K48&lt;'FINAL EXAM'!$D$116,"N","Y")</f>
        <v>#REF!</v>
      </c>
      <c r="R48" s="50" t="e">
        <f>IF(L48&lt;'FINAL EXAM'!$D$116,"N","Y")</f>
        <v>#REF!</v>
      </c>
      <c r="S48" s="50" t="e">
        <f>IF(M48&lt;'FINAL EXAM'!$D$116,"N","Y")</f>
        <v>#REF!</v>
      </c>
      <c r="T48" s="50" t="e">
        <f>IF(N48&lt;'FINAL EXAM'!$D$116,"N","Y")</f>
        <v>#REF!</v>
      </c>
      <c r="U48" s="50" t="e">
        <f>IF(O48&lt;'FINAL EXAM'!$D$116,"N","Y")</f>
        <v>#REF!</v>
      </c>
    </row>
    <row r="49" spans="1:21" x14ac:dyDescent="0.25">
      <c r="A49" s="39">
        <f>'FINAL EXAM'!A53</f>
        <v>44</v>
      </c>
      <c r="B49" s="39" t="str">
        <f>'FINAL EXAM'!B53</f>
        <v>MAHALAKSHMI.V</v>
      </c>
      <c r="C49" s="39" t="str">
        <f>'FINAL EXAM'!C53</f>
        <v>1SG15EE044</v>
      </c>
      <c r="D49" s="39" t="e">
        <f>'FINAL EXAM'!#REF!</f>
        <v>#REF!</v>
      </c>
      <c r="E49" s="39" t="e">
        <f t="shared" si="0"/>
        <v>#REF!</v>
      </c>
      <c r="F49" s="39" t="e">
        <f t="shared" si="0"/>
        <v>#REF!</v>
      </c>
      <c r="G49" s="39" t="e">
        <f t="shared" si="3"/>
        <v>#REF!</v>
      </c>
      <c r="H49" s="39" t="e">
        <f t="shared" si="3"/>
        <v>#REF!</v>
      </c>
      <c r="I49" s="39" t="e">
        <f t="shared" si="3"/>
        <v>#REF!</v>
      </c>
      <c r="J49" s="87" t="e">
        <f>D49/'FINAL EXAM'!$D$118*100</f>
        <v>#REF!</v>
      </c>
      <c r="K49" s="87" t="e">
        <f>E49/'FINAL EXAM'!$D$118*100</f>
        <v>#REF!</v>
      </c>
      <c r="L49" s="87" t="e">
        <f>F49/'FINAL EXAM'!$D$118*100</f>
        <v>#REF!</v>
      </c>
      <c r="M49" s="87" t="e">
        <f>G49/'FINAL EXAM'!$D$118*100</f>
        <v>#REF!</v>
      </c>
      <c r="N49" s="87" t="e">
        <f>H49/'FINAL EXAM'!$D$118*100</f>
        <v>#REF!</v>
      </c>
      <c r="O49" s="87" t="e">
        <f>I49/'FINAL EXAM'!$D$118*100</f>
        <v>#REF!</v>
      </c>
      <c r="P49" s="50" t="e">
        <f>IF(J49&lt;'FINAL EXAM'!$D$116,"N","Y")</f>
        <v>#REF!</v>
      </c>
      <c r="Q49" s="50" t="e">
        <f>IF(K49&lt;'FINAL EXAM'!$D$116,"N","Y")</f>
        <v>#REF!</v>
      </c>
      <c r="R49" s="50" t="e">
        <f>IF(L49&lt;'FINAL EXAM'!$D$116,"N","Y")</f>
        <v>#REF!</v>
      </c>
      <c r="S49" s="50" t="e">
        <f>IF(M49&lt;'FINAL EXAM'!$D$116,"N","Y")</f>
        <v>#REF!</v>
      </c>
      <c r="T49" s="50" t="e">
        <f>IF(N49&lt;'FINAL EXAM'!$D$116,"N","Y")</f>
        <v>#REF!</v>
      </c>
      <c r="U49" s="50" t="e">
        <f>IF(O49&lt;'FINAL EXAM'!$D$116,"N","Y")</f>
        <v>#REF!</v>
      </c>
    </row>
    <row r="50" spans="1:21" x14ac:dyDescent="0.25">
      <c r="A50" s="39">
        <f>'FINAL EXAM'!A54</f>
        <v>45</v>
      </c>
      <c r="B50" s="39" t="str">
        <f>'FINAL EXAM'!B54</f>
        <v>MAHENDHAR K</v>
      </c>
      <c r="C50" s="39" t="str">
        <f>'FINAL EXAM'!C54</f>
        <v>1SG15EE045</v>
      </c>
      <c r="D50" s="39" t="e">
        <f>'FINAL EXAM'!#REF!</f>
        <v>#REF!</v>
      </c>
      <c r="E50" s="39" t="e">
        <f t="shared" si="0"/>
        <v>#REF!</v>
      </c>
      <c r="F50" s="39" t="e">
        <f t="shared" si="0"/>
        <v>#REF!</v>
      </c>
      <c r="G50" s="39" t="e">
        <f t="shared" si="3"/>
        <v>#REF!</v>
      </c>
      <c r="H50" s="39" t="e">
        <f t="shared" si="3"/>
        <v>#REF!</v>
      </c>
      <c r="I50" s="39" t="e">
        <f t="shared" si="3"/>
        <v>#REF!</v>
      </c>
      <c r="J50" s="87" t="e">
        <f>D50/'FINAL EXAM'!$D$118*100</f>
        <v>#REF!</v>
      </c>
      <c r="K50" s="87" t="e">
        <f>E50/'FINAL EXAM'!$D$118*100</f>
        <v>#REF!</v>
      </c>
      <c r="L50" s="87" t="e">
        <f>F50/'FINAL EXAM'!$D$118*100</f>
        <v>#REF!</v>
      </c>
      <c r="M50" s="87" t="e">
        <f>G50/'FINAL EXAM'!$D$118*100</f>
        <v>#REF!</v>
      </c>
      <c r="N50" s="87" t="e">
        <f>H50/'FINAL EXAM'!$D$118*100</f>
        <v>#REF!</v>
      </c>
      <c r="O50" s="87" t="e">
        <f>I50/'FINAL EXAM'!$D$118*100</f>
        <v>#REF!</v>
      </c>
      <c r="P50" s="50" t="e">
        <f>IF(J50&lt;'FINAL EXAM'!$D$116,"N","Y")</f>
        <v>#REF!</v>
      </c>
      <c r="Q50" s="50" t="e">
        <f>IF(K50&lt;'FINAL EXAM'!$D$116,"N","Y")</f>
        <v>#REF!</v>
      </c>
      <c r="R50" s="50" t="e">
        <f>IF(L50&lt;'FINAL EXAM'!$D$116,"N","Y")</f>
        <v>#REF!</v>
      </c>
      <c r="S50" s="50" t="e">
        <f>IF(M50&lt;'FINAL EXAM'!$D$116,"N","Y")</f>
        <v>#REF!</v>
      </c>
      <c r="T50" s="50" t="e">
        <f>IF(N50&lt;'FINAL EXAM'!$D$116,"N","Y")</f>
        <v>#REF!</v>
      </c>
      <c r="U50" s="50" t="e">
        <f>IF(O50&lt;'FINAL EXAM'!$D$116,"N","Y")</f>
        <v>#REF!</v>
      </c>
    </row>
    <row r="51" spans="1:21" x14ac:dyDescent="0.25">
      <c r="A51" s="39">
        <f>'FINAL EXAM'!A55</f>
        <v>46</v>
      </c>
      <c r="B51" s="39" t="str">
        <f>'FINAL EXAM'!B55</f>
        <v>MANASA H</v>
      </c>
      <c r="C51" s="39" t="str">
        <f>'FINAL EXAM'!C55</f>
        <v>1SG15EE046</v>
      </c>
      <c r="D51" s="39" t="e">
        <f>'FINAL EXAM'!#REF!</f>
        <v>#REF!</v>
      </c>
      <c r="E51" s="39" t="e">
        <f t="shared" si="0"/>
        <v>#REF!</v>
      </c>
      <c r="F51" s="39" t="e">
        <f t="shared" si="0"/>
        <v>#REF!</v>
      </c>
      <c r="G51" s="39" t="e">
        <f t="shared" si="3"/>
        <v>#REF!</v>
      </c>
      <c r="H51" s="39" t="e">
        <f t="shared" si="3"/>
        <v>#REF!</v>
      </c>
      <c r="I51" s="39" t="e">
        <f t="shared" si="3"/>
        <v>#REF!</v>
      </c>
      <c r="J51" s="87" t="e">
        <f>D51/'FINAL EXAM'!$D$118*100</f>
        <v>#REF!</v>
      </c>
      <c r="K51" s="87" t="e">
        <f>E51/'FINAL EXAM'!$D$118*100</f>
        <v>#REF!</v>
      </c>
      <c r="L51" s="87" t="e">
        <f>F51/'FINAL EXAM'!$D$118*100</f>
        <v>#REF!</v>
      </c>
      <c r="M51" s="87" t="e">
        <f>G51/'FINAL EXAM'!$D$118*100</f>
        <v>#REF!</v>
      </c>
      <c r="N51" s="87" t="e">
        <f>H51/'FINAL EXAM'!$D$118*100</f>
        <v>#REF!</v>
      </c>
      <c r="O51" s="87" t="e">
        <f>I51/'FINAL EXAM'!$D$118*100</f>
        <v>#REF!</v>
      </c>
      <c r="P51" s="50" t="e">
        <f>IF(J51&lt;'FINAL EXAM'!$D$116,"N","Y")</f>
        <v>#REF!</v>
      </c>
      <c r="Q51" s="50" t="e">
        <f>IF(K51&lt;'FINAL EXAM'!$D$116,"N","Y")</f>
        <v>#REF!</v>
      </c>
      <c r="R51" s="50" t="e">
        <f>IF(L51&lt;'FINAL EXAM'!$D$116,"N","Y")</f>
        <v>#REF!</v>
      </c>
      <c r="S51" s="50" t="e">
        <f>IF(M51&lt;'FINAL EXAM'!$D$116,"N","Y")</f>
        <v>#REF!</v>
      </c>
      <c r="T51" s="50" t="e">
        <f>IF(N51&lt;'FINAL EXAM'!$D$116,"N","Y")</f>
        <v>#REF!</v>
      </c>
      <c r="U51" s="50" t="e">
        <f>IF(O51&lt;'FINAL EXAM'!$D$116,"N","Y")</f>
        <v>#REF!</v>
      </c>
    </row>
    <row r="52" spans="1:21" s="8" customFormat="1" x14ac:dyDescent="0.25">
      <c r="A52" s="39">
        <f>'FINAL EXAM'!A56</f>
        <v>47</v>
      </c>
      <c r="B52" s="39" t="str">
        <f>'FINAL EXAM'!B56</f>
        <v>MANISH MANJUNATH N.R</v>
      </c>
      <c r="C52" s="39" t="str">
        <f>'FINAL EXAM'!C56</f>
        <v>1SG15EE047</v>
      </c>
      <c r="D52" s="39" t="e">
        <f>'FINAL EXAM'!#REF!</f>
        <v>#REF!</v>
      </c>
      <c r="E52" s="39" t="e">
        <f t="shared" si="0"/>
        <v>#REF!</v>
      </c>
      <c r="F52" s="39" t="e">
        <f t="shared" si="0"/>
        <v>#REF!</v>
      </c>
      <c r="G52" s="39" t="e">
        <f t="shared" si="3"/>
        <v>#REF!</v>
      </c>
      <c r="H52" s="39" t="e">
        <f t="shared" si="3"/>
        <v>#REF!</v>
      </c>
      <c r="I52" s="39" t="e">
        <f t="shared" si="3"/>
        <v>#REF!</v>
      </c>
      <c r="J52" s="87" t="e">
        <f>D52/'FINAL EXAM'!$D$118*100</f>
        <v>#REF!</v>
      </c>
      <c r="K52" s="87" t="e">
        <f>E52/'FINAL EXAM'!$D$118*100</f>
        <v>#REF!</v>
      </c>
      <c r="L52" s="87" t="e">
        <f>F52/'FINAL EXAM'!$D$118*100</f>
        <v>#REF!</v>
      </c>
      <c r="M52" s="87" t="e">
        <f>G52/'FINAL EXAM'!$D$118*100</f>
        <v>#REF!</v>
      </c>
      <c r="N52" s="87" t="e">
        <f>H52/'FINAL EXAM'!$D$118*100</f>
        <v>#REF!</v>
      </c>
      <c r="O52" s="87" t="e">
        <f>I52/'FINAL EXAM'!$D$118*100</f>
        <v>#REF!</v>
      </c>
      <c r="P52" s="50" t="e">
        <f>IF(J52&lt;'FINAL EXAM'!$D$116,"N","Y")</f>
        <v>#REF!</v>
      </c>
      <c r="Q52" s="50" t="e">
        <f>IF(K52&lt;'FINAL EXAM'!$D$116,"N","Y")</f>
        <v>#REF!</v>
      </c>
      <c r="R52" s="50" t="e">
        <f>IF(L52&lt;'FINAL EXAM'!$D$116,"N","Y")</f>
        <v>#REF!</v>
      </c>
      <c r="S52" s="50" t="e">
        <f>IF(M52&lt;'FINAL EXAM'!$D$116,"N","Y")</f>
        <v>#REF!</v>
      </c>
      <c r="T52" s="50" t="e">
        <f>IF(N52&lt;'FINAL EXAM'!$D$116,"N","Y")</f>
        <v>#REF!</v>
      </c>
      <c r="U52" s="50" t="e">
        <f>IF(O52&lt;'FINAL EXAM'!$D$116,"N","Y")</f>
        <v>#REF!</v>
      </c>
    </row>
    <row r="53" spans="1:21" s="8" customFormat="1" x14ac:dyDescent="0.25">
      <c r="A53" s="39">
        <f>'FINAL EXAM'!A57</f>
        <v>48</v>
      </c>
      <c r="B53" s="39" t="str">
        <f>'FINAL EXAM'!B57</f>
        <v>MANJULA.S</v>
      </c>
      <c r="C53" s="39" t="str">
        <f>'FINAL EXAM'!C57</f>
        <v>1SG15EE048</v>
      </c>
      <c r="D53" s="39" t="e">
        <f>'FINAL EXAM'!#REF!</f>
        <v>#REF!</v>
      </c>
      <c r="E53" s="39" t="e">
        <f t="shared" si="0"/>
        <v>#REF!</v>
      </c>
      <c r="F53" s="39" t="e">
        <f t="shared" si="0"/>
        <v>#REF!</v>
      </c>
      <c r="G53" s="39" t="e">
        <f t="shared" si="3"/>
        <v>#REF!</v>
      </c>
      <c r="H53" s="39" t="e">
        <f t="shared" si="3"/>
        <v>#REF!</v>
      </c>
      <c r="I53" s="39" t="e">
        <f t="shared" si="3"/>
        <v>#REF!</v>
      </c>
      <c r="J53" s="87" t="e">
        <f>D53/'FINAL EXAM'!$D$118*100</f>
        <v>#REF!</v>
      </c>
      <c r="K53" s="87" t="e">
        <f>E53/'FINAL EXAM'!$D$118*100</f>
        <v>#REF!</v>
      </c>
      <c r="L53" s="87" t="e">
        <f>F53/'FINAL EXAM'!$D$118*100</f>
        <v>#REF!</v>
      </c>
      <c r="M53" s="87" t="e">
        <f>G53/'FINAL EXAM'!$D$118*100</f>
        <v>#REF!</v>
      </c>
      <c r="N53" s="87" t="e">
        <f>H53/'FINAL EXAM'!$D$118*100</f>
        <v>#REF!</v>
      </c>
      <c r="O53" s="87" t="e">
        <f>I53/'FINAL EXAM'!$D$118*100</f>
        <v>#REF!</v>
      </c>
      <c r="P53" s="50" t="e">
        <f>IF(J53&lt;'FINAL EXAM'!$D$116,"N","Y")</f>
        <v>#REF!</v>
      </c>
      <c r="Q53" s="50" t="e">
        <f>IF(K53&lt;'FINAL EXAM'!$D$116,"N","Y")</f>
        <v>#REF!</v>
      </c>
      <c r="R53" s="50" t="e">
        <f>IF(L53&lt;'FINAL EXAM'!$D$116,"N","Y")</f>
        <v>#REF!</v>
      </c>
      <c r="S53" s="50" t="e">
        <f>IF(M53&lt;'FINAL EXAM'!$D$116,"N","Y")</f>
        <v>#REF!</v>
      </c>
      <c r="T53" s="50" t="e">
        <f>IF(N53&lt;'FINAL EXAM'!$D$116,"N","Y")</f>
        <v>#REF!</v>
      </c>
      <c r="U53" s="50" t="e">
        <f>IF(O53&lt;'FINAL EXAM'!$D$116,"N","Y")</f>
        <v>#REF!</v>
      </c>
    </row>
    <row r="54" spans="1:21" s="8" customFormat="1" x14ac:dyDescent="0.25">
      <c r="A54" s="39">
        <f>'FINAL EXAM'!A58</f>
        <v>49</v>
      </c>
      <c r="B54" s="39" t="str">
        <f>'FINAL EXAM'!B58</f>
        <v>MANOHARA S</v>
      </c>
      <c r="C54" s="39" t="str">
        <f>'FINAL EXAM'!C58</f>
        <v>1SG15EE049</v>
      </c>
      <c r="D54" s="39" t="e">
        <f>'FINAL EXAM'!#REF!</f>
        <v>#REF!</v>
      </c>
      <c r="E54" s="39" t="e">
        <f t="shared" si="0"/>
        <v>#REF!</v>
      </c>
      <c r="F54" s="39" t="e">
        <f t="shared" si="0"/>
        <v>#REF!</v>
      </c>
      <c r="G54" s="39" t="e">
        <f t="shared" si="3"/>
        <v>#REF!</v>
      </c>
      <c r="H54" s="39" t="e">
        <f t="shared" si="3"/>
        <v>#REF!</v>
      </c>
      <c r="I54" s="39" t="e">
        <f t="shared" si="3"/>
        <v>#REF!</v>
      </c>
      <c r="J54" s="87" t="e">
        <f>D54/'FINAL EXAM'!$D$118*100</f>
        <v>#REF!</v>
      </c>
      <c r="K54" s="87" t="e">
        <f>E54/'FINAL EXAM'!$D$118*100</f>
        <v>#REF!</v>
      </c>
      <c r="L54" s="87" t="e">
        <f>F54/'FINAL EXAM'!$D$118*100</f>
        <v>#REF!</v>
      </c>
      <c r="M54" s="87" t="e">
        <f>G54/'FINAL EXAM'!$D$118*100</f>
        <v>#REF!</v>
      </c>
      <c r="N54" s="87" t="e">
        <f>H54/'FINAL EXAM'!$D$118*100</f>
        <v>#REF!</v>
      </c>
      <c r="O54" s="87" t="e">
        <f>I54/'FINAL EXAM'!$D$118*100</f>
        <v>#REF!</v>
      </c>
      <c r="P54" s="50" t="e">
        <f>IF(J54&lt;'FINAL EXAM'!$D$116,"N","Y")</f>
        <v>#REF!</v>
      </c>
      <c r="Q54" s="50" t="e">
        <f>IF(K54&lt;'FINAL EXAM'!$D$116,"N","Y")</f>
        <v>#REF!</v>
      </c>
      <c r="R54" s="50" t="e">
        <f>IF(L54&lt;'FINAL EXAM'!$D$116,"N","Y")</f>
        <v>#REF!</v>
      </c>
      <c r="S54" s="50" t="e">
        <f>IF(M54&lt;'FINAL EXAM'!$D$116,"N","Y")</f>
        <v>#REF!</v>
      </c>
      <c r="T54" s="50" t="e">
        <f>IF(N54&lt;'FINAL EXAM'!$D$116,"N","Y")</f>
        <v>#REF!</v>
      </c>
      <c r="U54" s="50" t="e">
        <f>IF(O54&lt;'FINAL EXAM'!$D$116,"N","Y")</f>
        <v>#REF!</v>
      </c>
    </row>
    <row r="55" spans="1:21" s="8" customFormat="1" x14ac:dyDescent="0.25">
      <c r="A55" s="39">
        <f>'FINAL EXAM'!A59</f>
        <v>50</v>
      </c>
      <c r="B55" s="39" t="str">
        <f>'FINAL EXAM'!B59</f>
        <v>MANOJ B.N</v>
      </c>
      <c r="C55" s="39" t="str">
        <f>'FINAL EXAM'!C59</f>
        <v>1SG15EE050</v>
      </c>
      <c r="D55" s="39" t="e">
        <f>'FINAL EXAM'!#REF!</f>
        <v>#REF!</v>
      </c>
      <c r="E55" s="39" t="e">
        <f t="shared" si="0"/>
        <v>#REF!</v>
      </c>
      <c r="F55" s="39" t="e">
        <f t="shared" si="0"/>
        <v>#REF!</v>
      </c>
      <c r="G55" s="39" t="e">
        <f t="shared" si="3"/>
        <v>#REF!</v>
      </c>
      <c r="H55" s="39" t="e">
        <f t="shared" si="3"/>
        <v>#REF!</v>
      </c>
      <c r="I55" s="39" t="e">
        <f t="shared" si="3"/>
        <v>#REF!</v>
      </c>
      <c r="J55" s="87" t="e">
        <f>D55/'FINAL EXAM'!$D$118*100</f>
        <v>#REF!</v>
      </c>
      <c r="K55" s="87" t="e">
        <f>E55/'FINAL EXAM'!$D$118*100</f>
        <v>#REF!</v>
      </c>
      <c r="L55" s="87" t="e">
        <f>F55/'FINAL EXAM'!$D$118*100</f>
        <v>#REF!</v>
      </c>
      <c r="M55" s="87" t="e">
        <f>G55/'FINAL EXAM'!$D$118*100</f>
        <v>#REF!</v>
      </c>
      <c r="N55" s="87" t="e">
        <f>H55/'FINAL EXAM'!$D$118*100</f>
        <v>#REF!</v>
      </c>
      <c r="O55" s="87" t="e">
        <f>I55/'FINAL EXAM'!$D$118*100</f>
        <v>#REF!</v>
      </c>
      <c r="P55" s="50" t="e">
        <f>IF(J55&lt;'FINAL EXAM'!$D$116,"N","Y")</f>
        <v>#REF!</v>
      </c>
      <c r="Q55" s="50" t="e">
        <f>IF(K55&lt;'FINAL EXAM'!$D$116,"N","Y")</f>
        <v>#REF!</v>
      </c>
      <c r="R55" s="50" t="e">
        <f>IF(L55&lt;'FINAL EXAM'!$D$116,"N","Y")</f>
        <v>#REF!</v>
      </c>
      <c r="S55" s="50" t="e">
        <f>IF(M55&lt;'FINAL EXAM'!$D$116,"N","Y")</f>
        <v>#REF!</v>
      </c>
      <c r="T55" s="50" t="e">
        <f>IF(N55&lt;'FINAL EXAM'!$D$116,"N","Y")</f>
        <v>#REF!</v>
      </c>
      <c r="U55" s="50" t="e">
        <f>IF(O55&lt;'FINAL EXAM'!$D$116,"N","Y")</f>
        <v>#REF!</v>
      </c>
    </row>
    <row r="56" spans="1:21" s="8" customFormat="1" x14ac:dyDescent="0.25">
      <c r="A56" s="39">
        <f>'FINAL EXAM'!A60</f>
        <v>51</v>
      </c>
      <c r="B56" s="39" t="str">
        <f>'FINAL EXAM'!B60</f>
        <v>MANOJ.N</v>
      </c>
      <c r="C56" s="39" t="str">
        <f>'FINAL EXAM'!C60</f>
        <v>1SG15EE051</v>
      </c>
      <c r="D56" s="39" t="e">
        <f>'FINAL EXAM'!#REF!</f>
        <v>#REF!</v>
      </c>
      <c r="E56" s="39" t="e">
        <f t="shared" si="0"/>
        <v>#REF!</v>
      </c>
      <c r="F56" s="39" t="e">
        <f t="shared" si="0"/>
        <v>#REF!</v>
      </c>
      <c r="G56" s="39" t="e">
        <f t="shared" si="3"/>
        <v>#REF!</v>
      </c>
      <c r="H56" s="39" t="e">
        <f t="shared" si="3"/>
        <v>#REF!</v>
      </c>
      <c r="I56" s="39" t="e">
        <f t="shared" si="3"/>
        <v>#REF!</v>
      </c>
      <c r="J56" s="87" t="e">
        <f>D56/'FINAL EXAM'!$D$118*100</f>
        <v>#REF!</v>
      </c>
      <c r="K56" s="87" t="e">
        <f>E56/'FINAL EXAM'!$D$118*100</f>
        <v>#REF!</v>
      </c>
      <c r="L56" s="87" t="e">
        <f>F56/'FINAL EXAM'!$D$118*100</f>
        <v>#REF!</v>
      </c>
      <c r="M56" s="87" t="e">
        <f>G56/'FINAL EXAM'!$D$118*100</f>
        <v>#REF!</v>
      </c>
      <c r="N56" s="87" t="e">
        <f>H56/'FINAL EXAM'!$D$118*100</f>
        <v>#REF!</v>
      </c>
      <c r="O56" s="87" t="e">
        <f>I56/'FINAL EXAM'!$D$118*100</f>
        <v>#REF!</v>
      </c>
      <c r="P56" s="50" t="e">
        <f>IF(J56&lt;'FINAL EXAM'!$D$116,"N","Y")</f>
        <v>#REF!</v>
      </c>
      <c r="Q56" s="50" t="e">
        <f>IF(K56&lt;'FINAL EXAM'!$D$116,"N","Y")</f>
        <v>#REF!</v>
      </c>
      <c r="R56" s="50" t="e">
        <f>IF(L56&lt;'FINAL EXAM'!$D$116,"N","Y")</f>
        <v>#REF!</v>
      </c>
      <c r="S56" s="50" t="e">
        <f>IF(M56&lt;'FINAL EXAM'!$D$116,"N","Y")</f>
        <v>#REF!</v>
      </c>
      <c r="T56" s="50" t="e">
        <f>IF(N56&lt;'FINAL EXAM'!$D$116,"N","Y")</f>
        <v>#REF!</v>
      </c>
      <c r="U56" s="50" t="e">
        <f>IF(O56&lt;'FINAL EXAM'!$D$116,"N","Y")</f>
        <v>#REF!</v>
      </c>
    </row>
    <row r="57" spans="1:21" x14ac:dyDescent="0.25">
      <c r="A57" s="39">
        <f>'FINAL EXAM'!A61</f>
        <v>52</v>
      </c>
      <c r="B57" s="39" t="str">
        <f>'FINAL EXAM'!B61</f>
        <v>MEGHANA.N</v>
      </c>
      <c r="C57" s="39" t="str">
        <f>'FINAL EXAM'!C61</f>
        <v>1SG15EE052</v>
      </c>
      <c r="D57" s="39" t="e">
        <f>'FINAL EXAM'!#REF!</f>
        <v>#REF!</v>
      </c>
      <c r="E57" s="39" t="e">
        <f t="shared" si="0"/>
        <v>#REF!</v>
      </c>
      <c r="F57" s="39" t="e">
        <f t="shared" si="0"/>
        <v>#REF!</v>
      </c>
      <c r="G57" s="39" t="e">
        <f t="shared" si="3"/>
        <v>#REF!</v>
      </c>
      <c r="H57" s="39" t="e">
        <f t="shared" si="3"/>
        <v>#REF!</v>
      </c>
      <c r="I57" s="39" t="e">
        <f t="shared" si="3"/>
        <v>#REF!</v>
      </c>
      <c r="J57" s="87" t="e">
        <f>D57/'FINAL EXAM'!$D$118*100</f>
        <v>#REF!</v>
      </c>
      <c r="K57" s="87" t="e">
        <f>E57/'FINAL EXAM'!$D$118*100</f>
        <v>#REF!</v>
      </c>
      <c r="L57" s="87" t="e">
        <f>F57/'FINAL EXAM'!$D$118*100</f>
        <v>#REF!</v>
      </c>
      <c r="M57" s="87" t="e">
        <f>G57/'FINAL EXAM'!$D$118*100</f>
        <v>#REF!</v>
      </c>
      <c r="N57" s="87" t="e">
        <f>H57/'FINAL EXAM'!$D$118*100</f>
        <v>#REF!</v>
      </c>
      <c r="O57" s="87" t="e">
        <f>I57/'FINAL EXAM'!$D$118*100</f>
        <v>#REF!</v>
      </c>
      <c r="P57" s="50" t="e">
        <f>IF(J57&lt;'FINAL EXAM'!$D$116,"N","Y")</f>
        <v>#REF!</v>
      </c>
      <c r="Q57" s="50" t="e">
        <f>IF(K57&lt;'FINAL EXAM'!$D$116,"N","Y")</f>
        <v>#REF!</v>
      </c>
      <c r="R57" s="50" t="e">
        <f>IF(L57&lt;'FINAL EXAM'!$D$116,"N","Y")</f>
        <v>#REF!</v>
      </c>
      <c r="S57" s="50" t="e">
        <f>IF(M57&lt;'FINAL EXAM'!$D$116,"N","Y")</f>
        <v>#REF!</v>
      </c>
      <c r="T57" s="50" t="e">
        <f>IF(N57&lt;'FINAL EXAM'!$D$116,"N","Y")</f>
        <v>#REF!</v>
      </c>
      <c r="U57" s="50" t="e">
        <f>IF(O57&lt;'FINAL EXAM'!$D$116,"N","Y")</f>
        <v>#REF!</v>
      </c>
    </row>
    <row r="58" spans="1:21" x14ac:dyDescent="0.25">
      <c r="A58" s="39">
        <f>'FINAL EXAM'!A62</f>
        <v>53</v>
      </c>
      <c r="B58" s="39" t="str">
        <f>'FINAL EXAM'!B62</f>
        <v>MEGHANA HULIKAL.S</v>
      </c>
      <c r="C58" s="39" t="str">
        <f>'FINAL EXAM'!C62</f>
        <v>1SG15EE053</v>
      </c>
      <c r="D58" s="39" t="e">
        <f>'FINAL EXAM'!#REF!</f>
        <v>#REF!</v>
      </c>
      <c r="E58" s="39" t="e">
        <f t="shared" si="0"/>
        <v>#REF!</v>
      </c>
      <c r="F58" s="39" t="e">
        <f t="shared" si="0"/>
        <v>#REF!</v>
      </c>
      <c r="G58" s="39" t="e">
        <f t="shared" si="3"/>
        <v>#REF!</v>
      </c>
      <c r="H58" s="39" t="e">
        <f t="shared" si="3"/>
        <v>#REF!</v>
      </c>
      <c r="I58" s="39" t="e">
        <f t="shared" si="3"/>
        <v>#REF!</v>
      </c>
      <c r="J58" s="87" t="e">
        <f>D58/'FINAL EXAM'!$D$118*100</f>
        <v>#REF!</v>
      </c>
      <c r="K58" s="87" t="e">
        <f>E58/'FINAL EXAM'!$D$118*100</f>
        <v>#REF!</v>
      </c>
      <c r="L58" s="87" t="e">
        <f>F58/'FINAL EXAM'!$D$118*100</f>
        <v>#REF!</v>
      </c>
      <c r="M58" s="87" t="e">
        <f>G58/'FINAL EXAM'!$D$118*100</f>
        <v>#REF!</v>
      </c>
      <c r="N58" s="87" t="e">
        <f>H58/'FINAL EXAM'!$D$118*100</f>
        <v>#REF!</v>
      </c>
      <c r="O58" s="87" t="e">
        <f>I58/'FINAL EXAM'!$D$118*100</f>
        <v>#REF!</v>
      </c>
      <c r="P58" s="50" t="e">
        <f>IF(J58&lt;'FINAL EXAM'!$D$116,"N","Y")</f>
        <v>#REF!</v>
      </c>
      <c r="Q58" s="50" t="e">
        <f>IF(K58&lt;'FINAL EXAM'!$D$116,"N","Y")</f>
        <v>#REF!</v>
      </c>
      <c r="R58" s="50" t="e">
        <f>IF(L58&lt;'FINAL EXAM'!$D$116,"N","Y")</f>
        <v>#REF!</v>
      </c>
      <c r="S58" s="50" t="e">
        <f>IF(M58&lt;'FINAL EXAM'!$D$116,"N","Y")</f>
        <v>#REF!</v>
      </c>
      <c r="T58" s="50" t="e">
        <f>IF(N58&lt;'FINAL EXAM'!$D$116,"N","Y")</f>
        <v>#REF!</v>
      </c>
      <c r="U58" s="50" t="e">
        <f>IF(O58&lt;'FINAL EXAM'!$D$116,"N","Y")</f>
        <v>#REF!</v>
      </c>
    </row>
    <row r="59" spans="1:21" x14ac:dyDescent="0.25">
      <c r="A59" s="39">
        <f>'FINAL EXAM'!A63</f>
        <v>54</v>
      </c>
      <c r="B59" s="39" t="str">
        <f>'FINAL EXAM'!B63</f>
        <v>MOHAMED JAFFER SAADIQ</v>
      </c>
      <c r="C59" s="39" t="str">
        <f>'FINAL EXAM'!C63</f>
        <v>1SG15EE054</v>
      </c>
      <c r="D59" s="39" t="e">
        <f>'FINAL EXAM'!#REF!</f>
        <v>#REF!</v>
      </c>
      <c r="E59" s="39" t="e">
        <f t="shared" si="0"/>
        <v>#REF!</v>
      </c>
      <c r="F59" s="39" t="e">
        <f t="shared" si="0"/>
        <v>#REF!</v>
      </c>
      <c r="G59" s="39" t="e">
        <f t="shared" si="3"/>
        <v>#REF!</v>
      </c>
      <c r="H59" s="39" t="e">
        <f t="shared" si="3"/>
        <v>#REF!</v>
      </c>
      <c r="I59" s="39" t="e">
        <f t="shared" si="3"/>
        <v>#REF!</v>
      </c>
      <c r="J59" s="87" t="e">
        <f>D59/'FINAL EXAM'!$D$118*100</f>
        <v>#REF!</v>
      </c>
      <c r="K59" s="87" t="e">
        <f>E59/'FINAL EXAM'!$D$118*100</f>
        <v>#REF!</v>
      </c>
      <c r="L59" s="87" t="e">
        <f>F59/'FINAL EXAM'!$D$118*100</f>
        <v>#REF!</v>
      </c>
      <c r="M59" s="87" t="e">
        <f>G59/'FINAL EXAM'!$D$118*100</f>
        <v>#REF!</v>
      </c>
      <c r="N59" s="87" t="e">
        <f>H59/'FINAL EXAM'!$D$118*100</f>
        <v>#REF!</v>
      </c>
      <c r="O59" s="87" t="e">
        <f>I59/'FINAL EXAM'!$D$118*100</f>
        <v>#REF!</v>
      </c>
      <c r="P59" s="50" t="e">
        <f>IF(J59&lt;'FINAL EXAM'!$D$116,"N","Y")</f>
        <v>#REF!</v>
      </c>
      <c r="Q59" s="50" t="e">
        <f>IF(K59&lt;'FINAL EXAM'!$D$116,"N","Y")</f>
        <v>#REF!</v>
      </c>
      <c r="R59" s="50" t="e">
        <f>IF(L59&lt;'FINAL EXAM'!$D$116,"N","Y")</f>
        <v>#REF!</v>
      </c>
      <c r="S59" s="50" t="e">
        <f>IF(M59&lt;'FINAL EXAM'!$D$116,"N","Y")</f>
        <v>#REF!</v>
      </c>
      <c r="T59" s="50" t="e">
        <f>IF(N59&lt;'FINAL EXAM'!$D$116,"N","Y")</f>
        <v>#REF!</v>
      </c>
      <c r="U59" s="50" t="e">
        <f>IF(O59&lt;'FINAL EXAM'!$D$116,"N","Y")</f>
        <v>#REF!</v>
      </c>
    </row>
    <row r="60" spans="1:21" x14ac:dyDescent="0.25">
      <c r="A60" s="39">
        <f>'FINAL EXAM'!A64</f>
        <v>55</v>
      </c>
      <c r="B60" s="39" t="str">
        <f>'FINAL EXAM'!B64</f>
        <v>MONISH.N.G</v>
      </c>
      <c r="C60" s="39" t="str">
        <f>'FINAL EXAM'!C64</f>
        <v>1SG15EE055</v>
      </c>
      <c r="D60" s="39" t="e">
        <f>'FINAL EXAM'!#REF!</f>
        <v>#REF!</v>
      </c>
      <c r="E60" s="39" t="e">
        <f t="shared" si="0"/>
        <v>#REF!</v>
      </c>
      <c r="F60" s="39" t="e">
        <f t="shared" si="0"/>
        <v>#REF!</v>
      </c>
      <c r="G60" s="39" t="e">
        <f t="shared" si="3"/>
        <v>#REF!</v>
      </c>
      <c r="H60" s="39" t="e">
        <f t="shared" si="3"/>
        <v>#REF!</v>
      </c>
      <c r="I60" s="39" t="e">
        <f t="shared" si="3"/>
        <v>#REF!</v>
      </c>
      <c r="J60" s="87" t="e">
        <f>D60/'FINAL EXAM'!$D$118*100</f>
        <v>#REF!</v>
      </c>
      <c r="K60" s="87" t="e">
        <f>E60/'FINAL EXAM'!$D$118*100</f>
        <v>#REF!</v>
      </c>
      <c r="L60" s="87" t="e">
        <f>F60/'FINAL EXAM'!$D$118*100</f>
        <v>#REF!</v>
      </c>
      <c r="M60" s="87" t="e">
        <f>G60/'FINAL EXAM'!$D$118*100</f>
        <v>#REF!</v>
      </c>
      <c r="N60" s="87" t="e">
        <f>H60/'FINAL EXAM'!$D$118*100</f>
        <v>#REF!</v>
      </c>
      <c r="O60" s="87" t="e">
        <f>I60/'FINAL EXAM'!$D$118*100</f>
        <v>#REF!</v>
      </c>
      <c r="P60" s="50" t="e">
        <f>IF(J60&lt;'FINAL EXAM'!$D$116,"N","Y")</f>
        <v>#REF!</v>
      </c>
      <c r="Q60" s="50" t="e">
        <f>IF(K60&lt;'FINAL EXAM'!$D$116,"N","Y")</f>
        <v>#REF!</v>
      </c>
      <c r="R60" s="50" t="e">
        <f>IF(L60&lt;'FINAL EXAM'!$D$116,"N","Y")</f>
        <v>#REF!</v>
      </c>
      <c r="S60" s="50" t="e">
        <f>IF(M60&lt;'FINAL EXAM'!$D$116,"N","Y")</f>
        <v>#REF!</v>
      </c>
      <c r="T60" s="50" t="e">
        <f>IF(N60&lt;'FINAL EXAM'!$D$116,"N","Y")</f>
        <v>#REF!</v>
      </c>
      <c r="U60" s="50" t="e">
        <f>IF(O60&lt;'FINAL EXAM'!$D$116,"N","Y")</f>
        <v>#REF!</v>
      </c>
    </row>
    <row r="61" spans="1:21" x14ac:dyDescent="0.25">
      <c r="A61" s="39">
        <f>'FINAL EXAM'!A65</f>
        <v>56</v>
      </c>
      <c r="B61" s="39" t="str">
        <f>'FINAL EXAM'!B65</f>
        <v>MOUNIKA G.B</v>
      </c>
      <c r="C61" s="39" t="str">
        <f>'FINAL EXAM'!C65</f>
        <v>1SG15EE056</v>
      </c>
      <c r="D61" s="39" t="e">
        <f>'FINAL EXAM'!#REF!</f>
        <v>#REF!</v>
      </c>
      <c r="E61" s="39" t="e">
        <f t="shared" si="0"/>
        <v>#REF!</v>
      </c>
      <c r="F61" s="39" t="e">
        <f t="shared" si="0"/>
        <v>#REF!</v>
      </c>
      <c r="G61" s="39" t="e">
        <f t="shared" si="3"/>
        <v>#REF!</v>
      </c>
      <c r="H61" s="39" t="e">
        <f t="shared" si="3"/>
        <v>#REF!</v>
      </c>
      <c r="I61" s="39" t="e">
        <f t="shared" si="3"/>
        <v>#REF!</v>
      </c>
      <c r="J61" s="87" t="e">
        <f>D61/'FINAL EXAM'!$D$118*100</f>
        <v>#REF!</v>
      </c>
      <c r="K61" s="87" t="e">
        <f>E61/'FINAL EXAM'!$D$118*100</f>
        <v>#REF!</v>
      </c>
      <c r="L61" s="87" t="e">
        <f>F61/'FINAL EXAM'!$D$118*100</f>
        <v>#REF!</v>
      </c>
      <c r="M61" s="87" t="e">
        <f>G61/'FINAL EXAM'!$D$118*100</f>
        <v>#REF!</v>
      </c>
      <c r="N61" s="87" t="e">
        <f>H61/'FINAL EXAM'!$D$118*100</f>
        <v>#REF!</v>
      </c>
      <c r="O61" s="87" t="e">
        <f>I61/'FINAL EXAM'!$D$118*100</f>
        <v>#REF!</v>
      </c>
      <c r="P61" s="50" t="e">
        <f>IF(J61&lt;'FINAL EXAM'!$D$116,"N","Y")</f>
        <v>#REF!</v>
      </c>
      <c r="Q61" s="50" t="e">
        <f>IF(K61&lt;'FINAL EXAM'!$D$116,"N","Y")</f>
        <v>#REF!</v>
      </c>
      <c r="R61" s="50" t="e">
        <f>IF(L61&lt;'FINAL EXAM'!$D$116,"N","Y")</f>
        <v>#REF!</v>
      </c>
      <c r="S61" s="50" t="e">
        <f>IF(M61&lt;'FINAL EXAM'!$D$116,"N","Y")</f>
        <v>#REF!</v>
      </c>
      <c r="T61" s="50" t="e">
        <f>IF(N61&lt;'FINAL EXAM'!$D$116,"N","Y")</f>
        <v>#REF!</v>
      </c>
      <c r="U61" s="50" t="e">
        <f>IF(O61&lt;'FINAL EXAM'!$D$116,"N","Y")</f>
        <v>#REF!</v>
      </c>
    </row>
    <row r="62" spans="1:21" x14ac:dyDescent="0.25">
      <c r="A62" s="39">
        <f>'FINAL EXAM'!A66</f>
        <v>57</v>
      </c>
      <c r="B62" s="39" t="str">
        <f>'FINAL EXAM'!B66</f>
        <v>NAGARAJ</v>
      </c>
      <c r="C62" s="39" t="str">
        <f>'FINAL EXAM'!C66</f>
        <v>1SG15EE057</v>
      </c>
      <c r="D62" s="39" t="e">
        <f>'FINAL EXAM'!#REF!</f>
        <v>#REF!</v>
      </c>
      <c r="E62" s="39" t="e">
        <f t="shared" si="0"/>
        <v>#REF!</v>
      </c>
      <c r="F62" s="39" t="e">
        <f t="shared" si="0"/>
        <v>#REF!</v>
      </c>
      <c r="G62" s="39" t="e">
        <f t="shared" si="3"/>
        <v>#REF!</v>
      </c>
      <c r="H62" s="39" t="e">
        <f t="shared" si="3"/>
        <v>#REF!</v>
      </c>
      <c r="I62" s="39" t="e">
        <f t="shared" si="3"/>
        <v>#REF!</v>
      </c>
      <c r="J62" s="87" t="e">
        <f>D62/'FINAL EXAM'!$D$118*100</f>
        <v>#REF!</v>
      </c>
      <c r="K62" s="87" t="e">
        <f>E62/'FINAL EXAM'!$D$118*100</f>
        <v>#REF!</v>
      </c>
      <c r="L62" s="87" t="e">
        <f>F62/'FINAL EXAM'!$D$118*100</f>
        <v>#REF!</v>
      </c>
      <c r="M62" s="87" t="e">
        <f>G62/'FINAL EXAM'!$D$118*100</f>
        <v>#REF!</v>
      </c>
      <c r="N62" s="87" t="e">
        <f>H62/'FINAL EXAM'!$D$118*100</f>
        <v>#REF!</v>
      </c>
      <c r="O62" s="87" t="e">
        <f>I62/'FINAL EXAM'!$D$118*100</f>
        <v>#REF!</v>
      </c>
      <c r="P62" s="50" t="e">
        <f>IF(J62&lt;'FINAL EXAM'!$D$116,"N","Y")</f>
        <v>#REF!</v>
      </c>
      <c r="Q62" s="50" t="e">
        <f>IF(K62&lt;'FINAL EXAM'!$D$116,"N","Y")</f>
        <v>#REF!</v>
      </c>
      <c r="R62" s="50" t="e">
        <f>IF(L62&lt;'FINAL EXAM'!$D$116,"N","Y")</f>
        <v>#REF!</v>
      </c>
      <c r="S62" s="50" t="e">
        <f>IF(M62&lt;'FINAL EXAM'!$D$116,"N","Y")</f>
        <v>#REF!</v>
      </c>
      <c r="T62" s="50" t="e">
        <f>IF(N62&lt;'FINAL EXAM'!$D$116,"N","Y")</f>
        <v>#REF!</v>
      </c>
      <c r="U62" s="50" t="e">
        <f>IF(O62&lt;'FINAL EXAM'!$D$116,"N","Y")</f>
        <v>#REF!</v>
      </c>
    </row>
    <row r="63" spans="1:21" x14ac:dyDescent="0.25">
      <c r="A63" s="39">
        <f>'FINAL EXAM'!A67</f>
        <v>58</v>
      </c>
      <c r="B63" s="39" t="str">
        <f>'FINAL EXAM'!B67</f>
        <v>NAVYA.S.R</v>
      </c>
      <c r="C63" s="39" t="str">
        <f>'FINAL EXAM'!C67</f>
        <v>1SG15EE058</v>
      </c>
      <c r="D63" s="39" t="e">
        <f>'FINAL EXAM'!#REF!</f>
        <v>#REF!</v>
      </c>
      <c r="E63" s="39" t="e">
        <f t="shared" si="0"/>
        <v>#REF!</v>
      </c>
      <c r="F63" s="39" t="e">
        <f t="shared" si="0"/>
        <v>#REF!</v>
      </c>
      <c r="G63" s="39" t="e">
        <f t="shared" si="3"/>
        <v>#REF!</v>
      </c>
      <c r="H63" s="39" t="e">
        <f t="shared" si="3"/>
        <v>#REF!</v>
      </c>
      <c r="I63" s="39" t="e">
        <f t="shared" si="3"/>
        <v>#REF!</v>
      </c>
      <c r="J63" s="87" t="e">
        <f>D63/'FINAL EXAM'!$D$118*100</f>
        <v>#REF!</v>
      </c>
      <c r="K63" s="87" t="e">
        <f>E63/'FINAL EXAM'!$D$118*100</f>
        <v>#REF!</v>
      </c>
      <c r="L63" s="87" t="e">
        <f>F63/'FINAL EXAM'!$D$118*100</f>
        <v>#REF!</v>
      </c>
      <c r="M63" s="87" t="e">
        <f>G63/'FINAL EXAM'!$D$118*100</f>
        <v>#REF!</v>
      </c>
      <c r="N63" s="87" t="e">
        <f>H63/'FINAL EXAM'!$D$118*100</f>
        <v>#REF!</v>
      </c>
      <c r="O63" s="87" t="e">
        <f>I63/'FINAL EXAM'!$D$118*100</f>
        <v>#REF!</v>
      </c>
      <c r="P63" s="50" t="e">
        <f>IF(J63&lt;'FINAL EXAM'!$D$116,"N","Y")</f>
        <v>#REF!</v>
      </c>
      <c r="Q63" s="50" t="e">
        <f>IF(K63&lt;'FINAL EXAM'!$D$116,"N","Y")</f>
        <v>#REF!</v>
      </c>
      <c r="R63" s="50" t="e">
        <f>IF(L63&lt;'FINAL EXAM'!$D$116,"N","Y")</f>
        <v>#REF!</v>
      </c>
      <c r="S63" s="50" t="e">
        <f>IF(M63&lt;'FINAL EXAM'!$D$116,"N","Y")</f>
        <v>#REF!</v>
      </c>
      <c r="T63" s="50" t="e">
        <f>IF(N63&lt;'FINAL EXAM'!$D$116,"N","Y")</f>
        <v>#REF!</v>
      </c>
      <c r="U63" s="50" t="e">
        <f>IF(O63&lt;'FINAL EXAM'!$D$116,"N","Y")</f>
        <v>#REF!</v>
      </c>
    </row>
    <row r="64" spans="1:21" x14ac:dyDescent="0.25">
      <c r="A64" s="39">
        <f>'FINAL EXAM'!A68</f>
        <v>59</v>
      </c>
      <c r="B64" s="39" t="str">
        <f>'FINAL EXAM'!B68</f>
        <v>NETHRA.R</v>
      </c>
      <c r="C64" s="39" t="str">
        <f>'FINAL EXAM'!C68</f>
        <v>1SG15EE059</v>
      </c>
      <c r="D64" s="39" t="e">
        <f>'FINAL EXAM'!#REF!</f>
        <v>#REF!</v>
      </c>
      <c r="E64" s="39" t="e">
        <f t="shared" si="0"/>
        <v>#REF!</v>
      </c>
      <c r="F64" s="39" t="e">
        <f t="shared" si="0"/>
        <v>#REF!</v>
      </c>
      <c r="G64" s="39" t="e">
        <f t="shared" si="3"/>
        <v>#REF!</v>
      </c>
      <c r="H64" s="39" t="e">
        <f t="shared" si="3"/>
        <v>#REF!</v>
      </c>
      <c r="I64" s="39" t="e">
        <f t="shared" si="3"/>
        <v>#REF!</v>
      </c>
      <c r="J64" s="87" t="e">
        <f>D64/'FINAL EXAM'!$D$118*100</f>
        <v>#REF!</v>
      </c>
      <c r="K64" s="87" t="e">
        <f>E64/'FINAL EXAM'!$D$118*100</f>
        <v>#REF!</v>
      </c>
      <c r="L64" s="87" t="e">
        <f>F64/'FINAL EXAM'!$D$118*100</f>
        <v>#REF!</v>
      </c>
      <c r="M64" s="87" t="e">
        <f>G64/'FINAL EXAM'!$D$118*100</f>
        <v>#REF!</v>
      </c>
      <c r="N64" s="87" t="e">
        <f>H64/'FINAL EXAM'!$D$118*100</f>
        <v>#REF!</v>
      </c>
      <c r="O64" s="87" t="e">
        <f>I64/'FINAL EXAM'!$D$118*100</f>
        <v>#REF!</v>
      </c>
      <c r="P64" s="50" t="e">
        <f>IF(J64&lt;'FINAL EXAM'!$D$116,"N","Y")</f>
        <v>#REF!</v>
      </c>
      <c r="Q64" s="50" t="e">
        <f>IF(K64&lt;'FINAL EXAM'!$D$116,"N","Y")</f>
        <v>#REF!</v>
      </c>
      <c r="R64" s="50" t="e">
        <f>IF(L64&lt;'FINAL EXAM'!$D$116,"N","Y")</f>
        <v>#REF!</v>
      </c>
      <c r="S64" s="50" t="e">
        <f>IF(M64&lt;'FINAL EXAM'!$D$116,"N","Y")</f>
        <v>#REF!</v>
      </c>
      <c r="T64" s="50" t="e">
        <f>IF(N64&lt;'FINAL EXAM'!$D$116,"N","Y")</f>
        <v>#REF!</v>
      </c>
      <c r="U64" s="50" t="e">
        <f>IF(O64&lt;'FINAL EXAM'!$D$116,"N","Y")</f>
        <v>#REF!</v>
      </c>
    </row>
    <row r="65" spans="1:21" x14ac:dyDescent="0.25">
      <c r="A65" s="39">
        <f>'FINAL EXAM'!A69</f>
        <v>60</v>
      </c>
      <c r="B65" s="39" t="str">
        <f>'FINAL EXAM'!B69</f>
        <v>NITHYA.J</v>
      </c>
      <c r="C65" s="39" t="str">
        <f>'FINAL EXAM'!C69</f>
        <v>1SG15EE060</v>
      </c>
      <c r="D65" s="39" t="e">
        <f>'FINAL EXAM'!#REF!</f>
        <v>#REF!</v>
      </c>
      <c r="E65" s="39" t="e">
        <f t="shared" si="0"/>
        <v>#REF!</v>
      </c>
      <c r="F65" s="39" t="e">
        <f t="shared" si="0"/>
        <v>#REF!</v>
      </c>
      <c r="G65" s="39" t="e">
        <f t="shared" si="3"/>
        <v>#REF!</v>
      </c>
      <c r="H65" s="39" t="e">
        <f t="shared" si="3"/>
        <v>#REF!</v>
      </c>
      <c r="I65" s="39" t="e">
        <f t="shared" si="3"/>
        <v>#REF!</v>
      </c>
      <c r="J65" s="87" t="e">
        <f>D65/'FINAL EXAM'!$D$118*100</f>
        <v>#REF!</v>
      </c>
      <c r="K65" s="87" t="e">
        <f>E65/'FINAL EXAM'!$D$118*100</f>
        <v>#REF!</v>
      </c>
      <c r="L65" s="87" t="e">
        <f>F65/'FINAL EXAM'!$D$118*100</f>
        <v>#REF!</v>
      </c>
      <c r="M65" s="87" t="e">
        <f>G65/'FINAL EXAM'!$D$118*100</f>
        <v>#REF!</v>
      </c>
      <c r="N65" s="87" t="e">
        <f>H65/'FINAL EXAM'!$D$118*100</f>
        <v>#REF!</v>
      </c>
      <c r="O65" s="87" t="e">
        <f>I65/'FINAL EXAM'!$D$118*100</f>
        <v>#REF!</v>
      </c>
      <c r="P65" s="50" t="e">
        <f>IF(J65&lt;'FINAL EXAM'!$D$116,"N","Y")</f>
        <v>#REF!</v>
      </c>
      <c r="Q65" s="50" t="e">
        <f>IF(K65&lt;'FINAL EXAM'!$D$116,"N","Y")</f>
        <v>#REF!</v>
      </c>
      <c r="R65" s="50" t="e">
        <f>IF(L65&lt;'FINAL EXAM'!$D$116,"N","Y")</f>
        <v>#REF!</v>
      </c>
      <c r="S65" s="50" t="e">
        <f>IF(M65&lt;'FINAL EXAM'!$D$116,"N","Y")</f>
        <v>#REF!</v>
      </c>
      <c r="T65" s="50" t="e">
        <f>IF(N65&lt;'FINAL EXAM'!$D$116,"N","Y")</f>
        <v>#REF!</v>
      </c>
      <c r="U65" s="50" t="e">
        <f>IF(O65&lt;'FINAL EXAM'!$D$116,"N","Y")</f>
        <v>#REF!</v>
      </c>
    </row>
    <row r="66" spans="1:21" x14ac:dyDescent="0.25">
      <c r="A66" s="39">
        <f>'FINAL EXAM'!A70</f>
        <v>61</v>
      </c>
      <c r="B66" s="39" t="str">
        <f>'FINAL EXAM'!B70</f>
        <v>PAWAN KUMAR.D</v>
      </c>
      <c r="C66" s="39" t="str">
        <f>'FINAL EXAM'!C70</f>
        <v>1SG15EE061</v>
      </c>
      <c r="D66" s="39" t="e">
        <f>'FINAL EXAM'!#REF!</f>
        <v>#REF!</v>
      </c>
      <c r="E66" s="39" t="e">
        <f t="shared" si="0"/>
        <v>#REF!</v>
      </c>
      <c r="F66" s="39" t="e">
        <f t="shared" si="0"/>
        <v>#REF!</v>
      </c>
      <c r="G66" s="39" t="e">
        <f t="shared" si="3"/>
        <v>#REF!</v>
      </c>
      <c r="H66" s="39" t="e">
        <f t="shared" si="3"/>
        <v>#REF!</v>
      </c>
      <c r="I66" s="39" t="e">
        <f t="shared" si="3"/>
        <v>#REF!</v>
      </c>
      <c r="J66" s="87" t="e">
        <f>D66/'FINAL EXAM'!$D$118*100</f>
        <v>#REF!</v>
      </c>
      <c r="K66" s="87" t="e">
        <f>E66/'FINAL EXAM'!$D$118*100</f>
        <v>#REF!</v>
      </c>
      <c r="L66" s="87" t="e">
        <f>F66/'FINAL EXAM'!$D$118*100</f>
        <v>#REF!</v>
      </c>
      <c r="M66" s="87" t="e">
        <f>G66/'FINAL EXAM'!$D$118*100</f>
        <v>#REF!</v>
      </c>
      <c r="N66" s="87" t="e">
        <f>H66/'FINAL EXAM'!$D$118*100</f>
        <v>#REF!</v>
      </c>
      <c r="O66" s="87" t="e">
        <f>I66/'FINAL EXAM'!$D$118*100</f>
        <v>#REF!</v>
      </c>
      <c r="P66" s="50" t="e">
        <f>IF(J66&lt;'FINAL EXAM'!$D$116,"N","Y")</f>
        <v>#REF!</v>
      </c>
      <c r="Q66" s="50" t="e">
        <f>IF(K66&lt;'FINAL EXAM'!$D$116,"N","Y")</f>
        <v>#REF!</v>
      </c>
      <c r="R66" s="50" t="e">
        <f>IF(L66&lt;'FINAL EXAM'!$D$116,"N","Y")</f>
        <v>#REF!</v>
      </c>
      <c r="S66" s="50" t="e">
        <f>IF(M66&lt;'FINAL EXAM'!$D$116,"N","Y")</f>
        <v>#REF!</v>
      </c>
      <c r="T66" s="50" t="e">
        <f>IF(N66&lt;'FINAL EXAM'!$D$116,"N","Y")</f>
        <v>#REF!</v>
      </c>
      <c r="U66" s="50" t="e">
        <f>IF(O66&lt;'FINAL EXAM'!$D$116,"N","Y")</f>
        <v>#REF!</v>
      </c>
    </row>
    <row r="67" spans="1:21" x14ac:dyDescent="0.25">
      <c r="A67" s="39">
        <f>'FINAL EXAM'!A71</f>
        <v>62</v>
      </c>
      <c r="B67" s="39" t="str">
        <f>'FINAL EXAM'!B71</f>
        <v>PRAJWAL.S.R</v>
      </c>
      <c r="C67" s="39" t="str">
        <f>'FINAL EXAM'!C71</f>
        <v>1SG15EE062</v>
      </c>
      <c r="D67" s="39" t="e">
        <f>'FINAL EXAM'!#REF!</f>
        <v>#REF!</v>
      </c>
      <c r="E67" s="39" t="e">
        <f t="shared" si="0"/>
        <v>#REF!</v>
      </c>
      <c r="F67" s="39" t="e">
        <f t="shared" si="0"/>
        <v>#REF!</v>
      </c>
      <c r="G67" s="39" t="e">
        <f t="shared" ref="G67:I86" si="4">F67</f>
        <v>#REF!</v>
      </c>
      <c r="H67" s="39" t="e">
        <f t="shared" si="4"/>
        <v>#REF!</v>
      </c>
      <c r="I67" s="39" t="e">
        <f t="shared" si="4"/>
        <v>#REF!</v>
      </c>
      <c r="J67" s="87" t="e">
        <f>D67/'FINAL EXAM'!$D$118*100</f>
        <v>#REF!</v>
      </c>
      <c r="K67" s="87" t="e">
        <f>E67/'FINAL EXAM'!$D$118*100</f>
        <v>#REF!</v>
      </c>
      <c r="L67" s="87" t="e">
        <f>F67/'FINAL EXAM'!$D$118*100</f>
        <v>#REF!</v>
      </c>
      <c r="M67" s="87" t="e">
        <f>G67/'FINAL EXAM'!$D$118*100</f>
        <v>#REF!</v>
      </c>
      <c r="N67" s="87" t="e">
        <f>H67/'FINAL EXAM'!$D$118*100</f>
        <v>#REF!</v>
      </c>
      <c r="O67" s="87" t="e">
        <f>I67/'FINAL EXAM'!$D$118*100</f>
        <v>#REF!</v>
      </c>
      <c r="P67" s="50" t="e">
        <f>IF(J67&lt;'FINAL EXAM'!$D$116,"N","Y")</f>
        <v>#REF!</v>
      </c>
      <c r="Q67" s="50" t="e">
        <f>IF(K67&lt;'FINAL EXAM'!$D$116,"N","Y")</f>
        <v>#REF!</v>
      </c>
      <c r="R67" s="50" t="e">
        <f>IF(L67&lt;'FINAL EXAM'!$D$116,"N","Y")</f>
        <v>#REF!</v>
      </c>
      <c r="S67" s="50" t="e">
        <f>IF(M67&lt;'FINAL EXAM'!$D$116,"N","Y")</f>
        <v>#REF!</v>
      </c>
      <c r="T67" s="50" t="e">
        <f>IF(N67&lt;'FINAL EXAM'!$D$116,"N","Y")</f>
        <v>#REF!</v>
      </c>
      <c r="U67" s="50" t="e">
        <f>IF(O67&lt;'FINAL EXAM'!$D$116,"N","Y")</f>
        <v>#REF!</v>
      </c>
    </row>
    <row r="68" spans="1:21" x14ac:dyDescent="0.25">
      <c r="A68" s="39">
        <f>'FINAL EXAM'!A72</f>
        <v>63</v>
      </c>
      <c r="B68" s="39" t="str">
        <f>'FINAL EXAM'!B72</f>
        <v>PRANJAL LAHIRI</v>
      </c>
      <c r="C68" s="39" t="str">
        <f>'FINAL EXAM'!C72</f>
        <v>1SG15EE063</v>
      </c>
      <c r="D68" s="39" t="e">
        <f>'FINAL EXAM'!#REF!</f>
        <v>#REF!</v>
      </c>
      <c r="E68" s="39" t="e">
        <f t="shared" si="0"/>
        <v>#REF!</v>
      </c>
      <c r="F68" s="39" t="e">
        <f t="shared" si="0"/>
        <v>#REF!</v>
      </c>
      <c r="G68" s="39" t="e">
        <f t="shared" si="4"/>
        <v>#REF!</v>
      </c>
      <c r="H68" s="39" t="e">
        <f t="shared" si="4"/>
        <v>#REF!</v>
      </c>
      <c r="I68" s="39" t="e">
        <f t="shared" si="4"/>
        <v>#REF!</v>
      </c>
      <c r="J68" s="87" t="e">
        <f>D68/'FINAL EXAM'!$D$118*100</f>
        <v>#REF!</v>
      </c>
      <c r="K68" s="87" t="e">
        <f>E68/'FINAL EXAM'!$D$118*100</f>
        <v>#REF!</v>
      </c>
      <c r="L68" s="87" t="e">
        <f>F68/'FINAL EXAM'!$D$118*100</f>
        <v>#REF!</v>
      </c>
      <c r="M68" s="87" t="e">
        <f>G68/'FINAL EXAM'!$D$118*100</f>
        <v>#REF!</v>
      </c>
      <c r="N68" s="87" t="e">
        <f>H68/'FINAL EXAM'!$D$118*100</f>
        <v>#REF!</v>
      </c>
      <c r="O68" s="87" t="e">
        <f>I68/'FINAL EXAM'!$D$118*100</f>
        <v>#REF!</v>
      </c>
      <c r="P68" s="50" t="e">
        <f>IF(J68&lt;'FINAL EXAM'!$D$116,"N","Y")</f>
        <v>#REF!</v>
      </c>
      <c r="Q68" s="50" t="e">
        <f>IF(K68&lt;'FINAL EXAM'!$D$116,"N","Y")</f>
        <v>#REF!</v>
      </c>
      <c r="R68" s="50" t="e">
        <f>IF(L68&lt;'FINAL EXAM'!$D$116,"N","Y")</f>
        <v>#REF!</v>
      </c>
      <c r="S68" s="50" t="e">
        <f>IF(M68&lt;'FINAL EXAM'!$D$116,"N","Y")</f>
        <v>#REF!</v>
      </c>
      <c r="T68" s="50" t="e">
        <f>IF(N68&lt;'FINAL EXAM'!$D$116,"N","Y")</f>
        <v>#REF!</v>
      </c>
      <c r="U68" s="50" t="e">
        <f>IF(O68&lt;'FINAL EXAM'!$D$116,"N","Y")</f>
        <v>#REF!</v>
      </c>
    </row>
    <row r="69" spans="1:21" x14ac:dyDescent="0.25">
      <c r="A69" s="39">
        <f>'FINAL EXAM'!A73</f>
        <v>64</v>
      </c>
      <c r="B69" s="39" t="str">
        <f>'FINAL EXAM'!B73</f>
        <v>PRARTHANA A PADMANABH</v>
      </c>
      <c r="C69" s="39" t="str">
        <f>'FINAL EXAM'!C73</f>
        <v>1SG15EE064</v>
      </c>
      <c r="D69" s="39" t="e">
        <f>'FINAL EXAM'!#REF!</f>
        <v>#REF!</v>
      </c>
      <c r="E69" s="39" t="e">
        <f t="shared" si="0"/>
        <v>#REF!</v>
      </c>
      <c r="F69" s="39" t="e">
        <f t="shared" si="0"/>
        <v>#REF!</v>
      </c>
      <c r="G69" s="39" t="e">
        <f t="shared" si="4"/>
        <v>#REF!</v>
      </c>
      <c r="H69" s="39" t="e">
        <f t="shared" si="4"/>
        <v>#REF!</v>
      </c>
      <c r="I69" s="39" t="e">
        <f t="shared" si="4"/>
        <v>#REF!</v>
      </c>
      <c r="J69" s="87" t="e">
        <f>D69/'FINAL EXAM'!$D$118*100</f>
        <v>#REF!</v>
      </c>
      <c r="K69" s="87" t="e">
        <f>E69/'FINAL EXAM'!$D$118*100</f>
        <v>#REF!</v>
      </c>
      <c r="L69" s="87" t="e">
        <f>F69/'FINAL EXAM'!$D$118*100</f>
        <v>#REF!</v>
      </c>
      <c r="M69" s="87" t="e">
        <f>G69/'FINAL EXAM'!$D$118*100</f>
        <v>#REF!</v>
      </c>
      <c r="N69" s="87" t="e">
        <f>H69/'FINAL EXAM'!$D$118*100</f>
        <v>#REF!</v>
      </c>
      <c r="O69" s="87" t="e">
        <f>I69/'FINAL EXAM'!$D$118*100</f>
        <v>#REF!</v>
      </c>
      <c r="P69" s="50" t="e">
        <f>IF(J69&lt;'FINAL EXAM'!$D$116,"N","Y")</f>
        <v>#REF!</v>
      </c>
      <c r="Q69" s="50" t="e">
        <f>IF(K69&lt;'FINAL EXAM'!$D$116,"N","Y")</f>
        <v>#REF!</v>
      </c>
      <c r="R69" s="50" t="e">
        <f>IF(L69&lt;'FINAL EXAM'!$D$116,"N","Y")</f>
        <v>#REF!</v>
      </c>
      <c r="S69" s="50" t="e">
        <f>IF(M69&lt;'FINAL EXAM'!$D$116,"N","Y")</f>
        <v>#REF!</v>
      </c>
      <c r="T69" s="50" t="e">
        <f>IF(N69&lt;'FINAL EXAM'!$D$116,"N","Y")</f>
        <v>#REF!</v>
      </c>
      <c r="U69" s="50" t="e">
        <f>IF(O69&lt;'FINAL EXAM'!$D$116,"N","Y")</f>
        <v>#REF!</v>
      </c>
    </row>
    <row r="70" spans="1:21" x14ac:dyDescent="0.25">
      <c r="A70" s="39">
        <f>'FINAL EXAM'!A74</f>
        <v>65</v>
      </c>
      <c r="B70" s="39" t="str">
        <f>'FINAL EXAM'!B74</f>
        <v>PRASHANT KUMAR</v>
      </c>
      <c r="C70" s="39" t="str">
        <f>'FINAL EXAM'!C74</f>
        <v>1SG15EE065</v>
      </c>
      <c r="D70" s="39" t="e">
        <f>'FINAL EXAM'!#REF!</f>
        <v>#REF!</v>
      </c>
      <c r="E70" s="39" t="e">
        <f t="shared" si="0"/>
        <v>#REF!</v>
      </c>
      <c r="F70" s="39" t="e">
        <f t="shared" si="0"/>
        <v>#REF!</v>
      </c>
      <c r="G70" s="39" t="e">
        <f t="shared" si="4"/>
        <v>#REF!</v>
      </c>
      <c r="H70" s="39" t="e">
        <f t="shared" si="4"/>
        <v>#REF!</v>
      </c>
      <c r="I70" s="39" t="e">
        <f t="shared" si="4"/>
        <v>#REF!</v>
      </c>
      <c r="J70" s="87" t="e">
        <f>D70/'FINAL EXAM'!$D$118*100</f>
        <v>#REF!</v>
      </c>
      <c r="K70" s="87" t="e">
        <f>E70/'FINAL EXAM'!$D$118*100</f>
        <v>#REF!</v>
      </c>
      <c r="L70" s="87" t="e">
        <f>F70/'FINAL EXAM'!$D$118*100</f>
        <v>#REF!</v>
      </c>
      <c r="M70" s="87" t="e">
        <f>G70/'FINAL EXAM'!$D$118*100</f>
        <v>#REF!</v>
      </c>
      <c r="N70" s="87" t="e">
        <f>H70/'FINAL EXAM'!$D$118*100</f>
        <v>#REF!</v>
      </c>
      <c r="O70" s="87" t="e">
        <f>I70/'FINAL EXAM'!$D$118*100</f>
        <v>#REF!</v>
      </c>
      <c r="P70" s="50" t="e">
        <f>IF(J70&lt;'FINAL EXAM'!$D$116,"N","Y")</f>
        <v>#REF!</v>
      </c>
      <c r="Q70" s="50" t="e">
        <f>IF(K70&lt;'FINAL EXAM'!$D$116,"N","Y")</f>
        <v>#REF!</v>
      </c>
      <c r="R70" s="50" t="e">
        <f>IF(L70&lt;'FINAL EXAM'!$D$116,"N","Y")</f>
        <v>#REF!</v>
      </c>
      <c r="S70" s="50" t="e">
        <f>IF(M70&lt;'FINAL EXAM'!$D$116,"N","Y")</f>
        <v>#REF!</v>
      </c>
      <c r="T70" s="50" t="e">
        <f>IF(N70&lt;'FINAL EXAM'!$D$116,"N","Y")</f>
        <v>#REF!</v>
      </c>
      <c r="U70" s="50" t="e">
        <f>IF(O70&lt;'FINAL EXAM'!$D$116,"N","Y")</f>
        <v>#REF!</v>
      </c>
    </row>
    <row r="71" spans="1:21" x14ac:dyDescent="0.25">
      <c r="A71" s="39">
        <f>'FINAL EXAM'!A75</f>
        <v>66</v>
      </c>
      <c r="B71" s="39" t="str">
        <f>'FINAL EXAM'!B75</f>
        <v>PRASHANTH ARDHYA.H.C</v>
      </c>
      <c r="C71" s="39" t="str">
        <f>'FINAL EXAM'!C75</f>
        <v>1SG15EE066</v>
      </c>
      <c r="D71" s="39" t="e">
        <f>'FINAL EXAM'!#REF!</f>
        <v>#REF!</v>
      </c>
      <c r="E71" s="39" t="e">
        <f t="shared" ref="E71:F125" si="5">D71</f>
        <v>#REF!</v>
      </c>
      <c r="F71" s="39" t="e">
        <f t="shared" si="5"/>
        <v>#REF!</v>
      </c>
      <c r="G71" s="39" t="e">
        <f t="shared" si="4"/>
        <v>#REF!</v>
      </c>
      <c r="H71" s="39" t="e">
        <f t="shared" si="4"/>
        <v>#REF!</v>
      </c>
      <c r="I71" s="39" t="e">
        <f t="shared" si="4"/>
        <v>#REF!</v>
      </c>
      <c r="J71" s="87" t="e">
        <f>D71/'FINAL EXAM'!$D$118*100</f>
        <v>#REF!</v>
      </c>
      <c r="K71" s="87" t="e">
        <f>E71/'FINAL EXAM'!$D$118*100</f>
        <v>#REF!</v>
      </c>
      <c r="L71" s="87" t="e">
        <f>F71/'FINAL EXAM'!$D$118*100</f>
        <v>#REF!</v>
      </c>
      <c r="M71" s="87" t="e">
        <f>G71/'FINAL EXAM'!$D$118*100</f>
        <v>#REF!</v>
      </c>
      <c r="N71" s="87" t="e">
        <f>H71/'FINAL EXAM'!$D$118*100</f>
        <v>#REF!</v>
      </c>
      <c r="O71" s="87" t="e">
        <f>I71/'FINAL EXAM'!$D$118*100</f>
        <v>#REF!</v>
      </c>
      <c r="P71" s="50" t="e">
        <f>IF(J71&lt;'FINAL EXAM'!$D$116,"N","Y")</f>
        <v>#REF!</v>
      </c>
      <c r="Q71" s="50" t="e">
        <f>IF(K71&lt;'FINAL EXAM'!$D$116,"N","Y")</f>
        <v>#REF!</v>
      </c>
      <c r="R71" s="50" t="e">
        <f>IF(L71&lt;'FINAL EXAM'!$D$116,"N","Y")</f>
        <v>#REF!</v>
      </c>
      <c r="S71" s="50" t="e">
        <f>IF(M71&lt;'FINAL EXAM'!$D$116,"N","Y")</f>
        <v>#REF!</v>
      </c>
      <c r="T71" s="50" t="e">
        <f>IF(N71&lt;'FINAL EXAM'!$D$116,"N","Y")</f>
        <v>#REF!</v>
      </c>
      <c r="U71" s="50" t="e">
        <f>IF(O71&lt;'FINAL EXAM'!$D$116,"N","Y")</f>
        <v>#REF!</v>
      </c>
    </row>
    <row r="72" spans="1:21" x14ac:dyDescent="0.25">
      <c r="A72" s="39">
        <f>'FINAL EXAM'!A76</f>
        <v>67</v>
      </c>
      <c r="B72" s="39" t="str">
        <f>'FINAL EXAM'!B76</f>
        <v>PRIYA.J.SHANKAR</v>
      </c>
      <c r="C72" s="39" t="str">
        <f>'FINAL EXAM'!C76</f>
        <v>1SG15EE067</v>
      </c>
      <c r="D72" s="39" t="e">
        <f>'FINAL EXAM'!#REF!</f>
        <v>#REF!</v>
      </c>
      <c r="E72" s="39" t="e">
        <f t="shared" si="5"/>
        <v>#REF!</v>
      </c>
      <c r="F72" s="39" t="e">
        <f t="shared" si="5"/>
        <v>#REF!</v>
      </c>
      <c r="G72" s="39" t="e">
        <f t="shared" si="4"/>
        <v>#REF!</v>
      </c>
      <c r="H72" s="39" t="e">
        <f t="shared" si="4"/>
        <v>#REF!</v>
      </c>
      <c r="I72" s="39" t="e">
        <f t="shared" si="4"/>
        <v>#REF!</v>
      </c>
      <c r="J72" s="87" t="e">
        <f>D72/'FINAL EXAM'!$D$118*100</f>
        <v>#REF!</v>
      </c>
      <c r="K72" s="87" t="e">
        <f>E72/'FINAL EXAM'!$D$118*100</f>
        <v>#REF!</v>
      </c>
      <c r="L72" s="87" t="e">
        <f>F72/'FINAL EXAM'!$D$118*100</f>
        <v>#REF!</v>
      </c>
      <c r="M72" s="87" t="e">
        <f>G72/'FINAL EXAM'!$D$118*100</f>
        <v>#REF!</v>
      </c>
      <c r="N72" s="87" t="e">
        <f>H72/'FINAL EXAM'!$D$118*100</f>
        <v>#REF!</v>
      </c>
      <c r="O72" s="87" t="e">
        <f>I72/'FINAL EXAM'!$D$118*100</f>
        <v>#REF!</v>
      </c>
      <c r="P72" s="50" t="e">
        <f>IF(J72&lt;'FINAL EXAM'!$D$116,"N","Y")</f>
        <v>#REF!</v>
      </c>
      <c r="Q72" s="50" t="e">
        <f>IF(K72&lt;'FINAL EXAM'!$D$116,"N","Y")</f>
        <v>#REF!</v>
      </c>
      <c r="R72" s="50" t="e">
        <f>IF(L72&lt;'FINAL EXAM'!$D$116,"N","Y")</f>
        <v>#REF!</v>
      </c>
      <c r="S72" s="50" t="e">
        <f>IF(M72&lt;'FINAL EXAM'!$D$116,"N","Y")</f>
        <v>#REF!</v>
      </c>
      <c r="T72" s="50" t="e">
        <f>IF(N72&lt;'FINAL EXAM'!$D$116,"N","Y")</f>
        <v>#REF!</v>
      </c>
      <c r="U72" s="50" t="e">
        <f>IF(O72&lt;'FINAL EXAM'!$D$116,"N","Y")</f>
        <v>#REF!</v>
      </c>
    </row>
    <row r="73" spans="1:21" x14ac:dyDescent="0.25">
      <c r="A73" s="39">
        <f>'FINAL EXAM'!A77</f>
        <v>68</v>
      </c>
      <c r="B73" s="39" t="str">
        <f>'FINAL EXAM'!B77</f>
        <v>ABHISHEK.R</v>
      </c>
      <c r="C73" s="39" t="str">
        <f>'FINAL EXAM'!C77</f>
        <v>1SG15EE068</v>
      </c>
      <c r="D73" s="39" t="e">
        <f>'FINAL EXAM'!#REF!</f>
        <v>#REF!</v>
      </c>
      <c r="E73" s="39" t="e">
        <f t="shared" si="5"/>
        <v>#REF!</v>
      </c>
      <c r="F73" s="39" t="e">
        <f t="shared" si="5"/>
        <v>#REF!</v>
      </c>
      <c r="G73" s="39" t="e">
        <f t="shared" si="4"/>
        <v>#REF!</v>
      </c>
      <c r="H73" s="39" t="e">
        <f t="shared" si="4"/>
        <v>#REF!</v>
      </c>
      <c r="I73" s="39" t="e">
        <f t="shared" si="4"/>
        <v>#REF!</v>
      </c>
      <c r="J73" s="87" t="e">
        <f>D73/'FINAL EXAM'!$D$118*100</f>
        <v>#REF!</v>
      </c>
      <c r="K73" s="87" t="e">
        <f>E73/'FINAL EXAM'!$D$118*100</f>
        <v>#REF!</v>
      </c>
      <c r="L73" s="87" t="e">
        <f>F73/'FINAL EXAM'!$D$118*100</f>
        <v>#REF!</v>
      </c>
      <c r="M73" s="87" t="e">
        <f>G73/'FINAL EXAM'!$D$118*100</f>
        <v>#REF!</v>
      </c>
      <c r="N73" s="87" t="e">
        <f>H73/'FINAL EXAM'!$D$118*100</f>
        <v>#REF!</v>
      </c>
      <c r="O73" s="87" t="e">
        <f>I73/'FINAL EXAM'!$D$118*100</f>
        <v>#REF!</v>
      </c>
      <c r="P73" s="50" t="e">
        <f>IF(J73&lt;'FINAL EXAM'!$D$116,"N","Y")</f>
        <v>#REF!</v>
      </c>
      <c r="Q73" s="50" t="e">
        <f>IF(K73&lt;'FINAL EXAM'!$D$116,"N","Y")</f>
        <v>#REF!</v>
      </c>
      <c r="R73" s="50" t="e">
        <f>IF(L73&lt;'FINAL EXAM'!$D$116,"N","Y")</f>
        <v>#REF!</v>
      </c>
      <c r="S73" s="50" t="e">
        <f>IF(M73&lt;'FINAL EXAM'!$D$116,"N","Y")</f>
        <v>#REF!</v>
      </c>
      <c r="T73" s="50" t="e">
        <f>IF(N73&lt;'FINAL EXAM'!$D$116,"N","Y")</f>
        <v>#REF!</v>
      </c>
      <c r="U73" s="50" t="e">
        <f>IF(O73&lt;'FINAL EXAM'!$D$116,"N","Y")</f>
        <v>#REF!</v>
      </c>
    </row>
    <row r="74" spans="1:21" x14ac:dyDescent="0.25">
      <c r="A74" s="39">
        <f>'FINAL EXAM'!A78</f>
        <v>69</v>
      </c>
      <c r="B74" s="39" t="str">
        <f>'FINAL EXAM'!B78</f>
        <v>RACHANA.M</v>
      </c>
      <c r="C74" s="39" t="str">
        <f>'FINAL EXAM'!C78</f>
        <v>1SG15EE069</v>
      </c>
      <c r="D74" s="39" t="e">
        <f>'FINAL EXAM'!#REF!</f>
        <v>#REF!</v>
      </c>
      <c r="E74" s="39" t="e">
        <f t="shared" si="5"/>
        <v>#REF!</v>
      </c>
      <c r="F74" s="39" t="e">
        <f t="shared" si="5"/>
        <v>#REF!</v>
      </c>
      <c r="G74" s="39" t="e">
        <f t="shared" si="4"/>
        <v>#REF!</v>
      </c>
      <c r="H74" s="39" t="e">
        <f t="shared" si="4"/>
        <v>#REF!</v>
      </c>
      <c r="I74" s="39" t="e">
        <f t="shared" si="4"/>
        <v>#REF!</v>
      </c>
      <c r="J74" s="87" t="e">
        <f>D74/'FINAL EXAM'!$D$118*100</f>
        <v>#REF!</v>
      </c>
      <c r="K74" s="87" t="e">
        <f>E74/'FINAL EXAM'!$D$118*100</f>
        <v>#REF!</v>
      </c>
      <c r="L74" s="87" t="e">
        <f>F74/'FINAL EXAM'!$D$118*100</f>
        <v>#REF!</v>
      </c>
      <c r="M74" s="87" t="e">
        <f>G74/'FINAL EXAM'!$D$118*100</f>
        <v>#REF!</v>
      </c>
      <c r="N74" s="87" t="e">
        <f>H74/'FINAL EXAM'!$D$118*100</f>
        <v>#REF!</v>
      </c>
      <c r="O74" s="87" t="e">
        <f>I74/'FINAL EXAM'!$D$118*100</f>
        <v>#REF!</v>
      </c>
      <c r="P74" s="50" t="e">
        <f>IF(J74&lt;'FINAL EXAM'!$D$116,"N","Y")</f>
        <v>#REF!</v>
      </c>
      <c r="Q74" s="50" t="e">
        <f>IF(K74&lt;'FINAL EXAM'!$D$116,"N","Y")</f>
        <v>#REF!</v>
      </c>
      <c r="R74" s="50" t="e">
        <f>IF(L74&lt;'FINAL EXAM'!$D$116,"N","Y")</f>
        <v>#REF!</v>
      </c>
      <c r="S74" s="50" t="e">
        <f>IF(M74&lt;'FINAL EXAM'!$D$116,"N","Y")</f>
        <v>#REF!</v>
      </c>
      <c r="T74" s="50" t="e">
        <f>IF(N74&lt;'FINAL EXAM'!$D$116,"N","Y")</f>
        <v>#REF!</v>
      </c>
      <c r="U74" s="50" t="e">
        <f>IF(O74&lt;'FINAL EXAM'!$D$116,"N","Y")</f>
        <v>#REF!</v>
      </c>
    </row>
    <row r="75" spans="1:21" x14ac:dyDescent="0.25">
      <c r="A75" s="39">
        <f>'FINAL EXAM'!A79</f>
        <v>70</v>
      </c>
      <c r="B75" s="39" t="str">
        <f>'FINAL EXAM'!B79</f>
        <v>RAGHAVENDRA.M</v>
      </c>
      <c r="C75" s="39" t="str">
        <f>'FINAL EXAM'!C79</f>
        <v>1SG15EE070</v>
      </c>
      <c r="D75" s="39" t="e">
        <f>'FINAL EXAM'!#REF!</f>
        <v>#REF!</v>
      </c>
      <c r="E75" s="39" t="e">
        <f t="shared" si="5"/>
        <v>#REF!</v>
      </c>
      <c r="F75" s="39" t="e">
        <f t="shared" si="5"/>
        <v>#REF!</v>
      </c>
      <c r="G75" s="39" t="e">
        <f t="shared" si="4"/>
        <v>#REF!</v>
      </c>
      <c r="H75" s="39" t="e">
        <f t="shared" si="4"/>
        <v>#REF!</v>
      </c>
      <c r="I75" s="39" t="e">
        <f t="shared" si="4"/>
        <v>#REF!</v>
      </c>
      <c r="J75" s="87" t="e">
        <f>D75/'FINAL EXAM'!$D$118*100</f>
        <v>#REF!</v>
      </c>
      <c r="K75" s="87" t="e">
        <f>E75/'FINAL EXAM'!$D$118*100</f>
        <v>#REF!</v>
      </c>
      <c r="L75" s="87" t="e">
        <f>F75/'FINAL EXAM'!$D$118*100</f>
        <v>#REF!</v>
      </c>
      <c r="M75" s="87" t="e">
        <f>G75/'FINAL EXAM'!$D$118*100</f>
        <v>#REF!</v>
      </c>
      <c r="N75" s="87" t="e">
        <f>H75/'FINAL EXAM'!$D$118*100</f>
        <v>#REF!</v>
      </c>
      <c r="O75" s="87" t="e">
        <f>I75/'FINAL EXAM'!$D$118*100</f>
        <v>#REF!</v>
      </c>
      <c r="P75" s="50" t="e">
        <f>IF(J75&lt;'FINAL EXAM'!$D$116,"N","Y")</f>
        <v>#REF!</v>
      </c>
      <c r="Q75" s="50" t="e">
        <f>IF(K75&lt;'FINAL EXAM'!$D$116,"N","Y")</f>
        <v>#REF!</v>
      </c>
      <c r="R75" s="50" t="e">
        <f>IF(L75&lt;'FINAL EXAM'!$D$116,"N","Y")</f>
        <v>#REF!</v>
      </c>
      <c r="S75" s="50" t="e">
        <f>IF(M75&lt;'FINAL EXAM'!$D$116,"N","Y")</f>
        <v>#REF!</v>
      </c>
      <c r="T75" s="50" t="e">
        <f>IF(N75&lt;'FINAL EXAM'!$D$116,"N","Y")</f>
        <v>#REF!</v>
      </c>
      <c r="U75" s="50" t="e">
        <f>IF(O75&lt;'FINAL EXAM'!$D$116,"N","Y")</f>
        <v>#REF!</v>
      </c>
    </row>
    <row r="76" spans="1:21" x14ac:dyDescent="0.25">
      <c r="A76" s="39">
        <f>'FINAL EXAM'!A80</f>
        <v>71</v>
      </c>
      <c r="B76" s="39" t="str">
        <f>'FINAL EXAM'!B80</f>
        <v>RAGHAVENDRA.S</v>
      </c>
      <c r="C76" s="39" t="str">
        <f>'FINAL EXAM'!C80</f>
        <v>1SG15EE071</v>
      </c>
      <c r="D76" s="39" t="e">
        <f>'FINAL EXAM'!#REF!</f>
        <v>#REF!</v>
      </c>
      <c r="E76" s="39" t="e">
        <f t="shared" si="5"/>
        <v>#REF!</v>
      </c>
      <c r="F76" s="39" t="e">
        <f t="shared" si="5"/>
        <v>#REF!</v>
      </c>
      <c r="G76" s="39" t="e">
        <f t="shared" si="4"/>
        <v>#REF!</v>
      </c>
      <c r="H76" s="39" t="e">
        <f t="shared" si="4"/>
        <v>#REF!</v>
      </c>
      <c r="I76" s="39" t="e">
        <f t="shared" si="4"/>
        <v>#REF!</v>
      </c>
      <c r="J76" s="87" t="e">
        <f>D76/'FINAL EXAM'!$D$118*100</f>
        <v>#REF!</v>
      </c>
      <c r="K76" s="87" t="e">
        <f>E76/'FINAL EXAM'!$D$118*100</f>
        <v>#REF!</v>
      </c>
      <c r="L76" s="87" t="e">
        <f>F76/'FINAL EXAM'!$D$118*100</f>
        <v>#REF!</v>
      </c>
      <c r="M76" s="87" t="e">
        <f>G76/'FINAL EXAM'!$D$118*100</f>
        <v>#REF!</v>
      </c>
      <c r="N76" s="87" t="e">
        <f>H76/'FINAL EXAM'!$D$118*100</f>
        <v>#REF!</v>
      </c>
      <c r="O76" s="87" t="e">
        <f>I76/'FINAL EXAM'!$D$118*100</f>
        <v>#REF!</v>
      </c>
      <c r="P76" s="50" t="e">
        <f>IF(J76&lt;'FINAL EXAM'!$D$116,"N","Y")</f>
        <v>#REF!</v>
      </c>
      <c r="Q76" s="50" t="e">
        <f>IF(K76&lt;'FINAL EXAM'!$D$116,"N","Y")</f>
        <v>#REF!</v>
      </c>
      <c r="R76" s="50" t="e">
        <f>IF(L76&lt;'FINAL EXAM'!$D$116,"N","Y")</f>
        <v>#REF!</v>
      </c>
      <c r="S76" s="50" t="e">
        <f>IF(M76&lt;'FINAL EXAM'!$D$116,"N","Y")</f>
        <v>#REF!</v>
      </c>
      <c r="T76" s="50" t="e">
        <f>IF(N76&lt;'FINAL EXAM'!$D$116,"N","Y")</f>
        <v>#REF!</v>
      </c>
      <c r="U76" s="50" t="e">
        <f>IF(O76&lt;'FINAL EXAM'!$D$116,"N","Y")</f>
        <v>#REF!</v>
      </c>
    </row>
    <row r="77" spans="1:21" x14ac:dyDescent="0.25">
      <c r="A77" s="39">
        <f>'FINAL EXAM'!A81</f>
        <v>72</v>
      </c>
      <c r="B77" s="39" t="str">
        <f>'FINAL EXAM'!B81</f>
        <v>RAGI JAYA</v>
      </c>
      <c r="C77" s="39" t="str">
        <f>'FINAL EXAM'!C81</f>
        <v>1SG15EE072</v>
      </c>
      <c r="D77" s="39" t="e">
        <f>'FINAL EXAM'!#REF!</f>
        <v>#REF!</v>
      </c>
      <c r="E77" s="39" t="e">
        <f t="shared" si="5"/>
        <v>#REF!</v>
      </c>
      <c r="F77" s="39" t="e">
        <f t="shared" si="5"/>
        <v>#REF!</v>
      </c>
      <c r="G77" s="39" t="e">
        <f t="shared" si="4"/>
        <v>#REF!</v>
      </c>
      <c r="H77" s="39" t="e">
        <f t="shared" si="4"/>
        <v>#REF!</v>
      </c>
      <c r="I77" s="39" t="e">
        <f t="shared" si="4"/>
        <v>#REF!</v>
      </c>
      <c r="J77" s="87" t="e">
        <f>D77/'FINAL EXAM'!$D$118*100</f>
        <v>#REF!</v>
      </c>
      <c r="K77" s="87" t="e">
        <f>E77/'FINAL EXAM'!$D$118*100</f>
        <v>#REF!</v>
      </c>
      <c r="L77" s="87" t="e">
        <f>F77/'FINAL EXAM'!$D$118*100</f>
        <v>#REF!</v>
      </c>
      <c r="M77" s="87" t="e">
        <f>G77/'FINAL EXAM'!$D$118*100</f>
        <v>#REF!</v>
      </c>
      <c r="N77" s="87" t="e">
        <f>H77/'FINAL EXAM'!$D$118*100</f>
        <v>#REF!</v>
      </c>
      <c r="O77" s="87" t="e">
        <f>I77/'FINAL EXAM'!$D$118*100</f>
        <v>#REF!</v>
      </c>
      <c r="P77" s="50" t="e">
        <f>IF(J77&lt;'FINAL EXAM'!$D$116,"N","Y")</f>
        <v>#REF!</v>
      </c>
      <c r="Q77" s="50" t="e">
        <f>IF(K77&lt;'FINAL EXAM'!$D$116,"N","Y")</f>
        <v>#REF!</v>
      </c>
      <c r="R77" s="50" t="e">
        <f>IF(L77&lt;'FINAL EXAM'!$D$116,"N","Y")</f>
        <v>#REF!</v>
      </c>
      <c r="S77" s="50" t="e">
        <f>IF(M77&lt;'FINAL EXAM'!$D$116,"N","Y")</f>
        <v>#REF!</v>
      </c>
      <c r="T77" s="50" t="e">
        <f>IF(N77&lt;'FINAL EXAM'!$D$116,"N","Y")</f>
        <v>#REF!</v>
      </c>
      <c r="U77" s="50" t="e">
        <f>IF(O77&lt;'FINAL EXAM'!$D$116,"N","Y")</f>
        <v>#REF!</v>
      </c>
    </row>
    <row r="78" spans="1:21" x14ac:dyDescent="0.25">
      <c r="A78" s="39">
        <f>'FINAL EXAM'!A82</f>
        <v>73</v>
      </c>
      <c r="B78" s="39" t="str">
        <f>'FINAL EXAM'!B82</f>
        <v>RAMACHANDRA</v>
      </c>
      <c r="C78" s="39" t="str">
        <f>'FINAL EXAM'!C82</f>
        <v>1SG15EE073</v>
      </c>
      <c r="D78" s="39" t="e">
        <f>'FINAL EXAM'!#REF!</f>
        <v>#REF!</v>
      </c>
      <c r="E78" s="39" t="e">
        <f t="shared" si="5"/>
        <v>#REF!</v>
      </c>
      <c r="F78" s="39" t="e">
        <f t="shared" si="5"/>
        <v>#REF!</v>
      </c>
      <c r="G78" s="39" t="e">
        <f t="shared" si="4"/>
        <v>#REF!</v>
      </c>
      <c r="H78" s="39" t="e">
        <f t="shared" si="4"/>
        <v>#REF!</v>
      </c>
      <c r="I78" s="39" t="e">
        <f t="shared" si="4"/>
        <v>#REF!</v>
      </c>
      <c r="J78" s="87" t="e">
        <f>D78/'FINAL EXAM'!$D$118*100</f>
        <v>#REF!</v>
      </c>
      <c r="K78" s="87" t="e">
        <f>E78/'FINAL EXAM'!$D$118*100</f>
        <v>#REF!</v>
      </c>
      <c r="L78" s="87" t="e">
        <f>F78/'FINAL EXAM'!$D$118*100</f>
        <v>#REF!</v>
      </c>
      <c r="M78" s="87" t="e">
        <f>G78/'FINAL EXAM'!$D$118*100</f>
        <v>#REF!</v>
      </c>
      <c r="N78" s="87" t="e">
        <f>H78/'FINAL EXAM'!$D$118*100</f>
        <v>#REF!</v>
      </c>
      <c r="O78" s="87" t="e">
        <f>I78/'FINAL EXAM'!$D$118*100</f>
        <v>#REF!</v>
      </c>
      <c r="P78" s="50" t="e">
        <f>IF(J78&lt;'FINAL EXAM'!$D$116,"N","Y")</f>
        <v>#REF!</v>
      </c>
      <c r="Q78" s="50" t="e">
        <f>IF(K78&lt;'FINAL EXAM'!$D$116,"N","Y")</f>
        <v>#REF!</v>
      </c>
      <c r="R78" s="50" t="e">
        <f>IF(L78&lt;'FINAL EXAM'!$D$116,"N","Y")</f>
        <v>#REF!</v>
      </c>
      <c r="S78" s="50" t="e">
        <f>IF(M78&lt;'FINAL EXAM'!$D$116,"N","Y")</f>
        <v>#REF!</v>
      </c>
      <c r="T78" s="50" t="e">
        <f>IF(N78&lt;'FINAL EXAM'!$D$116,"N","Y")</f>
        <v>#REF!</v>
      </c>
      <c r="U78" s="50" t="e">
        <f>IF(O78&lt;'FINAL EXAM'!$D$116,"N","Y")</f>
        <v>#REF!</v>
      </c>
    </row>
    <row r="79" spans="1:21" x14ac:dyDescent="0.25">
      <c r="A79" s="39">
        <f>'FINAL EXAM'!A83</f>
        <v>74</v>
      </c>
      <c r="B79" s="39" t="str">
        <f>'FINAL EXAM'!B83</f>
        <v>RAMYA.P</v>
      </c>
      <c r="C79" s="39" t="str">
        <f>'FINAL EXAM'!C83</f>
        <v>1SG15EE074</v>
      </c>
      <c r="D79" s="39" t="e">
        <f>'FINAL EXAM'!#REF!</f>
        <v>#REF!</v>
      </c>
      <c r="E79" s="39" t="e">
        <f t="shared" si="5"/>
        <v>#REF!</v>
      </c>
      <c r="F79" s="39" t="e">
        <f t="shared" si="5"/>
        <v>#REF!</v>
      </c>
      <c r="G79" s="39" t="e">
        <f t="shared" si="4"/>
        <v>#REF!</v>
      </c>
      <c r="H79" s="39" t="e">
        <f t="shared" si="4"/>
        <v>#REF!</v>
      </c>
      <c r="I79" s="39" t="e">
        <f t="shared" si="4"/>
        <v>#REF!</v>
      </c>
      <c r="J79" s="87" t="e">
        <f>D79/'FINAL EXAM'!$D$118*100</f>
        <v>#REF!</v>
      </c>
      <c r="K79" s="87" t="e">
        <f>E79/'FINAL EXAM'!$D$118*100</f>
        <v>#REF!</v>
      </c>
      <c r="L79" s="87" t="e">
        <f>F79/'FINAL EXAM'!$D$118*100</f>
        <v>#REF!</v>
      </c>
      <c r="M79" s="87" t="e">
        <f>G79/'FINAL EXAM'!$D$118*100</f>
        <v>#REF!</v>
      </c>
      <c r="N79" s="87" t="e">
        <f>H79/'FINAL EXAM'!$D$118*100</f>
        <v>#REF!</v>
      </c>
      <c r="O79" s="87" t="e">
        <f>I79/'FINAL EXAM'!$D$118*100</f>
        <v>#REF!</v>
      </c>
      <c r="P79" s="50" t="e">
        <f>IF(J79&lt;'FINAL EXAM'!$D$116,"N","Y")</f>
        <v>#REF!</v>
      </c>
      <c r="Q79" s="50" t="e">
        <f>IF(K79&lt;'FINAL EXAM'!$D$116,"N","Y")</f>
        <v>#REF!</v>
      </c>
      <c r="R79" s="50" t="e">
        <f>IF(L79&lt;'FINAL EXAM'!$D$116,"N","Y")</f>
        <v>#REF!</v>
      </c>
      <c r="S79" s="50" t="e">
        <f>IF(M79&lt;'FINAL EXAM'!$D$116,"N","Y")</f>
        <v>#REF!</v>
      </c>
      <c r="T79" s="50" t="e">
        <f>IF(N79&lt;'FINAL EXAM'!$D$116,"N","Y")</f>
        <v>#REF!</v>
      </c>
      <c r="U79" s="50" t="e">
        <f>IF(O79&lt;'FINAL EXAM'!$D$116,"N","Y")</f>
        <v>#REF!</v>
      </c>
    </row>
    <row r="80" spans="1:21" x14ac:dyDescent="0.25">
      <c r="A80" s="39">
        <f>'FINAL EXAM'!A84</f>
        <v>75</v>
      </c>
      <c r="B80" s="39" t="str">
        <f>'FINAL EXAM'!B84</f>
        <v>RAVEESH VENKATESH SHET</v>
      </c>
      <c r="C80" s="39" t="str">
        <f>'FINAL EXAM'!C84</f>
        <v>1SG15EE075</v>
      </c>
      <c r="D80" s="39" t="e">
        <f>'FINAL EXAM'!#REF!</f>
        <v>#REF!</v>
      </c>
      <c r="E80" s="39" t="e">
        <f t="shared" si="5"/>
        <v>#REF!</v>
      </c>
      <c r="F80" s="39" t="e">
        <f t="shared" si="5"/>
        <v>#REF!</v>
      </c>
      <c r="G80" s="39" t="e">
        <f t="shared" si="4"/>
        <v>#REF!</v>
      </c>
      <c r="H80" s="39" t="e">
        <f t="shared" si="4"/>
        <v>#REF!</v>
      </c>
      <c r="I80" s="39" t="e">
        <f t="shared" si="4"/>
        <v>#REF!</v>
      </c>
      <c r="J80" s="87" t="e">
        <f>D80/'FINAL EXAM'!$D$118*100</f>
        <v>#REF!</v>
      </c>
      <c r="K80" s="87" t="e">
        <f>E80/'FINAL EXAM'!$D$118*100</f>
        <v>#REF!</v>
      </c>
      <c r="L80" s="87" t="e">
        <f>F80/'FINAL EXAM'!$D$118*100</f>
        <v>#REF!</v>
      </c>
      <c r="M80" s="87" t="e">
        <f>G80/'FINAL EXAM'!$D$118*100</f>
        <v>#REF!</v>
      </c>
      <c r="N80" s="87" t="e">
        <f>H80/'FINAL EXAM'!$D$118*100</f>
        <v>#REF!</v>
      </c>
      <c r="O80" s="87" t="e">
        <f>I80/'FINAL EXAM'!$D$118*100</f>
        <v>#REF!</v>
      </c>
      <c r="P80" s="50" t="e">
        <f>IF(J80&lt;'FINAL EXAM'!$D$116,"N","Y")</f>
        <v>#REF!</v>
      </c>
      <c r="Q80" s="50" t="e">
        <f>IF(K80&lt;'FINAL EXAM'!$D$116,"N","Y")</f>
        <v>#REF!</v>
      </c>
      <c r="R80" s="50" t="e">
        <f>IF(L80&lt;'FINAL EXAM'!$D$116,"N","Y")</f>
        <v>#REF!</v>
      </c>
      <c r="S80" s="50" t="e">
        <f>IF(M80&lt;'FINAL EXAM'!$D$116,"N","Y")</f>
        <v>#REF!</v>
      </c>
      <c r="T80" s="50" t="e">
        <f>IF(N80&lt;'FINAL EXAM'!$D$116,"N","Y")</f>
        <v>#REF!</v>
      </c>
      <c r="U80" s="50" t="e">
        <f>IF(O80&lt;'FINAL EXAM'!$D$116,"N","Y")</f>
        <v>#REF!</v>
      </c>
    </row>
    <row r="81" spans="1:21" x14ac:dyDescent="0.25">
      <c r="A81" s="39">
        <f>'FINAL EXAM'!A85</f>
        <v>76</v>
      </c>
      <c r="B81" s="39" t="str">
        <f>'FINAL EXAM'!B85</f>
        <v>RAVI PRAKASH.H</v>
      </c>
      <c r="C81" s="39" t="str">
        <f>'FINAL EXAM'!C85</f>
        <v>1SG15EE076</v>
      </c>
      <c r="D81" s="39" t="e">
        <f>'FINAL EXAM'!#REF!</f>
        <v>#REF!</v>
      </c>
      <c r="E81" s="39" t="e">
        <f t="shared" si="5"/>
        <v>#REF!</v>
      </c>
      <c r="F81" s="39" t="e">
        <f t="shared" si="5"/>
        <v>#REF!</v>
      </c>
      <c r="G81" s="39" t="e">
        <f t="shared" si="4"/>
        <v>#REF!</v>
      </c>
      <c r="H81" s="39" t="e">
        <f t="shared" si="4"/>
        <v>#REF!</v>
      </c>
      <c r="I81" s="39" t="e">
        <f t="shared" si="4"/>
        <v>#REF!</v>
      </c>
      <c r="J81" s="87" t="e">
        <f>D81/'FINAL EXAM'!$D$118*100</f>
        <v>#REF!</v>
      </c>
      <c r="K81" s="87" t="e">
        <f>E81/'FINAL EXAM'!$D$118*100</f>
        <v>#REF!</v>
      </c>
      <c r="L81" s="87" t="e">
        <f>F81/'FINAL EXAM'!$D$118*100</f>
        <v>#REF!</v>
      </c>
      <c r="M81" s="87" t="e">
        <f>G81/'FINAL EXAM'!$D$118*100</f>
        <v>#REF!</v>
      </c>
      <c r="N81" s="87" t="e">
        <f>H81/'FINAL EXAM'!$D$118*100</f>
        <v>#REF!</v>
      </c>
      <c r="O81" s="87" t="e">
        <f>I81/'FINAL EXAM'!$D$118*100</f>
        <v>#REF!</v>
      </c>
      <c r="P81" s="50" t="e">
        <f>IF(J81&lt;'FINAL EXAM'!$D$116,"N","Y")</f>
        <v>#REF!</v>
      </c>
      <c r="Q81" s="50" t="e">
        <f>IF(K81&lt;'FINAL EXAM'!$D$116,"N","Y")</f>
        <v>#REF!</v>
      </c>
      <c r="R81" s="50" t="e">
        <f>IF(L81&lt;'FINAL EXAM'!$D$116,"N","Y")</f>
        <v>#REF!</v>
      </c>
      <c r="S81" s="50" t="e">
        <f>IF(M81&lt;'FINAL EXAM'!$D$116,"N","Y")</f>
        <v>#REF!</v>
      </c>
      <c r="T81" s="50" t="e">
        <f>IF(N81&lt;'FINAL EXAM'!$D$116,"N","Y")</f>
        <v>#REF!</v>
      </c>
      <c r="U81" s="50" t="e">
        <f>IF(O81&lt;'FINAL EXAM'!$D$116,"N","Y")</f>
        <v>#REF!</v>
      </c>
    </row>
    <row r="82" spans="1:21" x14ac:dyDescent="0.25">
      <c r="A82" s="39">
        <f>'FINAL EXAM'!A86</f>
        <v>77</v>
      </c>
      <c r="B82" s="39" t="str">
        <f>'FINAL EXAM'!B86</f>
        <v>ROHITH.R</v>
      </c>
      <c r="C82" s="39" t="str">
        <f>'FINAL EXAM'!C86</f>
        <v>1SG15EE077</v>
      </c>
      <c r="D82" s="39" t="e">
        <f>'FINAL EXAM'!#REF!</f>
        <v>#REF!</v>
      </c>
      <c r="E82" s="39" t="e">
        <f t="shared" si="5"/>
        <v>#REF!</v>
      </c>
      <c r="F82" s="39" t="e">
        <f t="shared" si="5"/>
        <v>#REF!</v>
      </c>
      <c r="G82" s="39" t="e">
        <f t="shared" si="4"/>
        <v>#REF!</v>
      </c>
      <c r="H82" s="39" t="e">
        <f t="shared" si="4"/>
        <v>#REF!</v>
      </c>
      <c r="I82" s="39" t="e">
        <f t="shared" si="4"/>
        <v>#REF!</v>
      </c>
      <c r="J82" s="87" t="e">
        <f>D82/'FINAL EXAM'!$D$118*100</f>
        <v>#REF!</v>
      </c>
      <c r="K82" s="87" t="e">
        <f>E82/'FINAL EXAM'!$D$118*100</f>
        <v>#REF!</v>
      </c>
      <c r="L82" s="87" t="e">
        <f>F82/'FINAL EXAM'!$D$118*100</f>
        <v>#REF!</v>
      </c>
      <c r="M82" s="87" t="e">
        <f>G82/'FINAL EXAM'!$D$118*100</f>
        <v>#REF!</v>
      </c>
      <c r="N82" s="87" t="e">
        <f>H82/'FINAL EXAM'!$D$118*100</f>
        <v>#REF!</v>
      </c>
      <c r="O82" s="87" t="e">
        <f>I82/'FINAL EXAM'!$D$118*100</f>
        <v>#REF!</v>
      </c>
      <c r="P82" s="50" t="e">
        <f>IF(J82&lt;'FINAL EXAM'!$D$116,"N","Y")</f>
        <v>#REF!</v>
      </c>
      <c r="Q82" s="50" t="e">
        <f>IF(K82&lt;'FINAL EXAM'!$D$116,"N","Y")</f>
        <v>#REF!</v>
      </c>
      <c r="R82" s="50" t="e">
        <f>IF(L82&lt;'FINAL EXAM'!$D$116,"N","Y")</f>
        <v>#REF!</v>
      </c>
      <c r="S82" s="50" t="e">
        <f>IF(M82&lt;'FINAL EXAM'!$D$116,"N","Y")</f>
        <v>#REF!</v>
      </c>
      <c r="T82" s="50" t="e">
        <f>IF(N82&lt;'FINAL EXAM'!$D$116,"N","Y")</f>
        <v>#REF!</v>
      </c>
      <c r="U82" s="50" t="e">
        <f>IF(O82&lt;'FINAL EXAM'!$D$116,"N","Y")</f>
        <v>#REF!</v>
      </c>
    </row>
    <row r="83" spans="1:21" x14ac:dyDescent="0.25">
      <c r="A83" s="39">
        <f>'FINAL EXAM'!A87</f>
        <v>78</v>
      </c>
      <c r="B83" s="39" t="str">
        <f>'FINAL EXAM'!B87</f>
        <v>S.DARSHAN</v>
      </c>
      <c r="C83" s="39" t="str">
        <f>'FINAL EXAM'!C87</f>
        <v>1SG15EE078</v>
      </c>
      <c r="D83" s="39" t="e">
        <f>'FINAL EXAM'!#REF!</f>
        <v>#REF!</v>
      </c>
      <c r="E83" s="39" t="e">
        <f t="shared" si="5"/>
        <v>#REF!</v>
      </c>
      <c r="F83" s="39" t="e">
        <f t="shared" si="5"/>
        <v>#REF!</v>
      </c>
      <c r="G83" s="39" t="e">
        <f t="shared" si="4"/>
        <v>#REF!</v>
      </c>
      <c r="H83" s="39" t="e">
        <f t="shared" si="4"/>
        <v>#REF!</v>
      </c>
      <c r="I83" s="39" t="e">
        <f t="shared" si="4"/>
        <v>#REF!</v>
      </c>
      <c r="J83" s="87" t="e">
        <f>D83/'FINAL EXAM'!$D$118*100</f>
        <v>#REF!</v>
      </c>
      <c r="K83" s="87" t="e">
        <f>E83/'FINAL EXAM'!$D$118*100</f>
        <v>#REF!</v>
      </c>
      <c r="L83" s="87" t="e">
        <f>F83/'FINAL EXAM'!$D$118*100</f>
        <v>#REF!</v>
      </c>
      <c r="M83" s="87" t="e">
        <f>G83/'FINAL EXAM'!$D$118*100</f>
        <v>#REF!</v>
      </c>
      <c r="N83" s="87" t="e">
        <f>H83/'FINAL EXAM'!$D$118*100</f>
        <v>#REF!</v>
      </c>
      <c r="O83" s="87" t="e">
        <f>I83/'FINAL EXAM'!$D$118*100</f>
        <v>#REF!</v>
      </c>
      <c r="P83" s="50" t="e">
        <f>IF(J83&lt;'FINAL EXAM'!$D$116,"N","Y")</f>
        <v>#REF!</v>
      </c>
      <c r="Q83" s="50" t="e">
        <f>IF(K83&lt;'FINAL EXAM'!$D$116,"N","Y")</f>
        <v>#REF!</v>
      </c>
      <c r="R83" s="50" t="e">
        <f>IF(L83&lt;'FINAL EXAM'!$D$116,"N","Y")</f>
        <v>#REF!</v>
      </c>
      <c r="S83" s="50" t="e">
        <f>IF(M83&lt;'FINAL EXAM'!$D$116,"N","Y")</f>
        <v>#REF!</v>
      </c>
      <c r="T83" s="50" t="e">
        <f>IF(N83&lt;'FINAL EXAM'!$D$116,"N","Y")</f>
        <v>#REF!</v>
      </c>
      <c r="U83" s="50" t="e">
        <f>IF(O83&lt;'FINAL EXAM'!$D$116,"N","Y")</f>
        <v>#REF!</v>
      </c>
    </row>
    <row r="84" spans="1:21" x14ac:dyDescent="0.25">
      <c r="A84" s="39">
        <f>'FINAL EXAM'!A88</f>
        <v>79</v>
      </c>
      <c r="B84" s="39" t="str">
        <f>'FINAL EXAM'!B88</f>
        <v>SACHIN.Y</v>
      </c>
      <c r="C84" s="39" t="str">
        <f>'FINAL EXAM'!C88</f>
        <v>1SG15EE079</v>
      </c>
      <c r="D84" s="39" t="e">
        <f>'FINAL EXAM'!#REF!</f>
        <v>#REF!</v>
      </c>
      <c r="E84" s="39" t="e">
        <f t="shared" si="5"/>
        <v>#REF!</v>
      </c>
      <c r="F84" s="39" t="e">
        <f t="shared" si="5"/>
        <v>#REF!</v>
      </c>
      <c r="G84" s="39" t="e">
        <f t="shared" si="4"/>
        <v>#REF!</v>
      </c>
      <c r="H84" s="39" t="e">
        <f t="shared" si="4"/>
        <v>#REF!</v>
      </c>
      <c r="I84" s="39" t="e">
        <f t="shared" si="4"/>
        <v>#REF!</v>
      </c>
      <c r="J84" s="87" t="e">
        <f>D84/'FINAL EXAM'!$D$118*100</f>
        <v>#REF!</v>
      </c>
      <c r="K84" s="87" t="e">
        <f>E84/'FINAL EXAM'!$D$118*100</f>
        <v>#REF!</v>
      </c>
      <c r="L84" s="87" t="e">
        <f>F84/'FINAL EXAM'!$D$118*100</f>
        <v>#REF!</v>
      </c>
      <c r="M84" s="87" t="e">
        <f>G84/'FINAL EXAM'!$D$118*100</f>
        <v>#REF!</v>
      </c>
      <c r="N84" s="87" t="e">
        <f>H84/'FINAL EXAM'!$D$118*100</f>
        <v>#REF!</v>
      </c>
      <c r="O84" s="87" t="e">
        <f>I84/'FINAL EXAM'!$D$118*100</f>
        <v>#REF!</v>
      </c>
      <c r="P84" s="50" t="e">
        <f>IF(J84&lt;'FINAL EXAM'!$D$116,"N","Y")</f>
        <v>#REF!</v>
      </c>
      <c r="Q84" s="50" t="e">
        <f>IF(K84&lt;'FINAL EXAM'!$D$116,"N","Y")</f>
        <v>#REF!</v>
      </c>
      <c r="R84" s="50" t="e">
        <f>IF(L84&lt;'FINAL EXAM'!$D$116,"N","Y")</f>
        <v>#REF!</v>
      </c>
      <c r="S84" s="50" t="e">
        <f>IF(M84&lt;'FINAL EXAM'!$D$116,"N","Y")</f>
        <v>#REF!</v>
      </c>
      <c r="T84" s="50" t="e">
        <f>IF(N84&lt;'FINAL EXAM'!$D$116,"N","Y")</f>
        <v>#REF!</v>
      </c>
      <c r="U84" s="50" t="e">
        <f>IF(O84&lt;'FINAL EXAM'!$D$116,"N","Y")</f>
        <v>#REF!</v>
      </c>
    </row>
    <row r="85" spans="1:21" x14ac:dyDescent="0.25">
      <c r="A85" s="39">
        <f>'FINAL EXAM'!A89</f>
        <v>80</v>
      </c>
      <c r="B85" s="39" t="str">
        <f>'FINAL EXAM'!B89</f>
        <v>SANDESH.V</v>
      </c>
      <c r="C85" s="39" t="str">
        <f>'FINAL EXAM'!C89</f>
        <v>1SG15EE080</v>
      </c>
      <c r="D85" s="39" t="e">
        <f>'FINAL EXAM'!#REF!</f>
        <v>#REF!</v>
      </c>
      <c r="E85" s="39" t="e">
        <f t="shared" si="5"/>
        <v>#REF!</v>
      </c>
      <c r="F85" s="39" t="e">
        <f t="shared" si="5"/>
        <v>#REF!</v>
      </c>
      <c r="G85" s="39" t="e">
        <f t="shared" si="4"/>
        <v>#REF!</v>
      </c>
      <c r="H85" s="39" t="e">
        <f t="shared" si="4"/>
        <v>#REF!</v>
      </c>
      <c r="I85" s="39" t="e">
        <f t="shared" si="4"/>
        <v>#REF!</v>
      </c>
      <c r="J85" s="87" t="e">
        <f>D85/'FINAL EXAM'!$D$118*100</f>
        <v>#REF!</v>
      </c>
      <c r="K85" s="87" t="e">
        <f>E85/'FINAL EXAM'!$D$118*100</f>
        <v>#REF!</v>
      </c>
      <c r="L85" s="87" t="e">
        <f>F85/'FINAL EXAM'!$D$118*100</f>
        <v>#REF!</v>
      </c>
      <c r="M85" s="87" t="e">
        <f>G85/'FINAL EXAM'!$D$118*100</f>
        <v>#REF!</v>
      </c>
      <c r="N85" s="87" t="e">
        <f>H85/'FINAL EXAM'!$D$118*100</f>
        <v>#REF!</v>
      </c>
      <c r="O85" s="87" t="e">
        <f>I85/'FINAL EXAM'!$D$118*100</f>
        <v>#REF!</v>
      </c>
      <c r="P85" s="50" t="e">
        <f>IF(J85&lt;'FINAL EXAM'!$D$116,"N","Y")</f>
        <v>#REF!</v>
      </c>
      <c r="Q85" s="50" t="e">
        <f>IF(K85&lt;'FINAL EXAM'!$D$116,"N","Y")</f>
        <v>#REF!</v>
      </c>
      <c r="R85" s="50" t="e">
        <f>IF(L85&lt;'FINAL EXAM'!$D$116,"N","Y")</f>
        <v>#REF!</v>
      </c>
      <c r="S85" s="50" t="e">
        <f>IF(M85&lt;'FINAL EXAM'!$D$116,"N","Y")</f>
        <v>#REF!</v>
      </c>
      <c r="T85" s="50" t="e">
        <f>IF(N85&lt;'FINAL EXAM'!$D$116,"N","Y")</f>
        <v>#REF!</v>
      </c>
      <c r="U85" s="50" t="e">
        <f>IF(O85&lt;'FINAL EXAM'!$D$116,"N","Y")</f>
        <v>#REF!</v>
      </c>
    </row>
    <row r="86" spans="1:21" x14ac:dyDescent="0.25">
      <c r="A86" s="39">
        <f>'FINAL EXAM'!A90</f>
        <v>81</v>
      </c>
      <c r="B86" s="39" t="str">
        <f>'FINAL EXAM'!B90</f>
        <v>SATHISH.R</v>
      </c>
      <c r="C86" s="39" t="str">
        <f>'FINAL EXAM'!C90</f>
        <v>1SG15EE081</v>
      </c>
      <c r="D86" s="39" t="e">
        <f>'FINAL EXAM'!#REF!</f>
        <v>#REF!</v>
      </c>
      <c r="E86" s="39" t="e">
        <f t="shared" si="5"/>
        <v>#REF!</v>
      </c>
      <c r="F86" s="39" t="e">
        <f t="shared" si="5"/>
        <v>#REF!</v>
      </c>
      <c r="G86" s="39" t="e">
        <f t="shared" si="4"/>
        <v>#REF!</v>
      </c>
      <c r="H86" s="39" t="e">
        <f t="shared" si="4"/>
        <v>#REF!</v>
      </c>
      <c r="I86" s="39" t="e">
        <f t="shared" si="4"/>
        <v>#REF!</v>
      </c>
      <c r="J86" s="87" t="e">
        <f>D86/'FINAL EXAM'!$D$118*100</f>
        <v>#REF!</v>
      </c>
      <c r="K86" s="87" t="e">
        <f>E86/'FINAL EXAM'!$D$118*100</f>
        <v>#REF!</v>
      </c>
      <c r="L86" s="87" t="e">
        <f>F86/'FINAL EXAM'!$D$118*100</f>
        <v>#REF!</v>
      </c>
      <c r="M86" s="87" t="e">
        <f>G86/'FINAL EXAM'!$D$118*100</f>
        <v>#REF!</v>
      </c>
      <c r="N86" s="87" t="e">
        <f>H86/'FINAL EXAM'!$D$118*100</f>
        <v>#REF!</v>
      </c>
      <c r="O86" s="87" t="e">
        <f>I86/'FINAL EXAM'!$D$118*100</f>
        <v>#REF!</v>
      </c>
      <c r="P86" s="50" t="e">
        <f>IF(J86&lt;'FINAL EXAM'!$D$116,"N","Y")</f>
        <v>#REF!</v>
      </c>
      <c r="Q86" s="50" t="e">
        <f>IF(K86&lt;'FINAL EXAM'!$D$116,"N","Y")</f>
        <v>#REF!</v>
      </c>
      <c r="R86" s="50" t="e">
        <f>IF(L86&lt;'FINAL EXAM'!$D$116,"N","Y")</f>
        <v>#REF!</v>
      </c>
      <c r="S86" s="50" t="e">
        <f>IF(M86&lt;'FINAL EXAM'!$D$116,"N","Y")</f>
        <v>#REF!</v>
      </c>
      <c r="T86" s="50" t="e">
        <f>IF(N86&lt;'FINAL EXAM'!$D$116,"N","Y")</f>
        <v>#REF!</v>
      </c>
      <c r="U86" s="50" t="e">
        <f>IF(O86&lt;'FINAL EXAM'!$D$116,"N","Y")</f>
        <v>#REF!</v>
      </c>
    </row>
    <row r="87" spans="1:21" x14ac:dyDescent="0.25">
      <c r="A87" s="39">
        <f>'FINAL EXAM'!A91</f>
        <v>82</v>
      </c>
      <c r="B87" s="39" t="str">
        <f>'FINAL EXAM'!B91</f>
        <v>SHANU</v>
      </c>
      <c r="C87" s="39" t="str">
        <f>'FINAL EXAM'!C91</f>
        <v>1SG15EE082</v>
      </c>
      <c r="D87" s="39" t="e">
        <f>'FINAL EXAM'!#REF!</f>
        <v>#REF!</v>
      </c>
      <c r="E87" s="39" t="e">
        <f t="shared" si="5"/>
        <v>#REF!</v>
      </c>
      <c r="F87" s="39" t="e">
        <f t="shared" si="5"/>
        <v>#REF!</v>
      </c>
      <c r="G87" s="39" t="e">
        <f t="shared" ref="G87:I106" si="6">F87</f>
        <v>#REF!</v>
      </c>
      <c r="H87" s="39" t="e">
        <f t="shared" si="6"/>
        <v>#REF!</v>
      </c>
      <c r="I87" s="39" t="e">
        <f t="shared" si="6"/>
        <v>#REF!</v>
      </c>
      <c r="J87" s="87" t="e">
        <f>D87/'FINAL EXAM'!$D$118*100</f>
        <v>#REF!</v>
      </c>
      <c r="K87" s="87" t="e">
        <f>E87/'FINAL EXAM'!$D$118*100</f>
        <v>#REF!</v>
      </c>
      <c r="L87" s="87" t="e">
        <f>F87/'FINAL EXAM'!$D$118*100</f>
        <v>#REF!</v>
      </c>
      <c r="M87" s="87" t="e">
        <f>G87/'FINAL EXAM'!$D$118*100</f>
        <v>#REF!</v>
      </c>
      <c r="N87" s="87" t="e">
        <f>H87/'FINAL EXAM'!$D$118*100</f>
        <v>#REF!</v>
      </c>
      <c r="O87" s="87" t="e">
        <f>I87/'FINAL EXAM'!$D$118*100</f>
        <v>#REF!</v>
      </c>
      <c r="P87" s="50" t="e">
        <f>IF(J87&lt;'FINAL EXAM'!$D$116,"N","Y")</f>
        <v>#REF!</v>
      </c>
      <c r="Q87" s="50" t="e">
        <f>IF(K87&lt;'FINAL EXAM'!$D$116,"N","Y")</f>
        <v>#REF!</v>
      </c>
      <c r="R87" s="50" t="e">
        <f>IF(L87&lt;'FINAL EXAM'!$D$116,"N","Y")</f>
        <v>#REF!</v>
      </c>
      <c r="S87" s="50" t="e">
        <f>IF(M87&lt;'FINAL EXAM'!$D$116,"N","Y")</f>
        <v>#REF!</v>
      </c>
      <c r="T87" s="50" t="e">
        <f>IF(N87&lt;'FINAL EXAM'!$D$116,"N","Y")</f>
        <v>#REF!</v>
      </c>
      <c r="U87" s="50" t="e">
        <f>IF(O87&lt;'FINAL EXAM'!$D$116,"N","Y")</f>
        <v>#REF!</v>
      </c>
    </row>
    <row r="88" spans="1:21" x14ac:dyDescent="0.25">
      <c r="A88" s="39">
        <f>'FINAL EXAM'!A92</f>
        <v>83</v>
      </c>
      <c r="B88" s="39" t="str">
        <f>'FINAL EXAM'!B92</f>
        <v>SHARATH.C</v>
      </c>
      <c r="C88" s="39" t="str">
        <f>'FINAL EXAM'!C92</f>
        <v>1SG15EE083</v>
      </c>
      <c r="D88" s="39" t="e">
        <f>'FINAL EXAM'!#REF!</f>
        <v>#REF!</v>
      </c>
      <c r="E88" s="39" t="e">
        <f t="shared" si="5"/>
        <v>#REF!</v>
      </c>
      <c r="F88" s="39" t="e">
        <f t="shared" si="5"/>
        <v>#REF!</v>
      </c>
      <c r="G88" s="39" t="e">
        <f t="shared" si="6"/>
        <v>#REF!</v>
      </c>
      <c r="H88" s="39" t="e">
        <f t="shared" si="6"/>
        <v>#REF!</v>
      </c>
      <c r="I88" s="39" t="e">
        <f t="shared" si="6"/>
        <v>#REF!</v>
      </c>
      <c r="J88" s="87" t="e">
        <f>D88/'FINAL EXAM'!$D$118*100</f>
        <v>#REF!</v>
      </c>
      <c r="K88" s="87" t="e">
        <f>E88/'FINAL EXAM'!$D$118*100</f>
        <v>#REF!</v>
      </c>
      <c r="L88" s="87" t="e">
        <f>F88/'FINAL EXAM'!$D$118*100</f>
        <v>#REF!</v>
      </c>
      <c r="M88" s="87" t="e">
        <f>G88/'FINAL EXAM'!$D$118*100</f>
        <v>#REF!</v>
      </c>
      <c r="N88" s="87" t="e">
        <f>H88/'FINAL EXAM'!$D$118*100</f>
        <v>#REF!</v>
      </c>
      <c r="O88" s="87" t="e">
        <f>I88/'FINAL EXAM'!$D$118*100</f>
        <v>#REF!</v>
      </c>
      <c r="P88" s="50" t="e">
        <f>IF(J88&lt;'FINAL EXAM'!$D$116,"N","Y")</f>
        <v>#REF!</v>
      </c>
      <c r="Q88" s="50" t="e">
        <f>IF(K88&lt;'FINAL EXAM'!$D$116,"N","Y")</f>
        <v>#REF!</v>
      </c>
      <c r="R88" s="50" t="e">
        <f>IF(L88&lt;'FINAL EXAM'!$D$116,"N","Y")</f>
        <v>#REF!</v>
      </c>
      <c r="S88" s="50" t="e">
        <f>IF(M88&lt;'FINAL EXAM'!$D$116,"N","Y")</f>
        <v>#REF!</v>
      </c>
      <c r="T88" s="50" t="e">
        <f>IF(N88&lt;'FINAL EXAM'!$D$116,"N","Y")</f>
        <v>#REF!</v>
      </c>
      <c r="U88" s="50" t="e">
        <f>IF(O88&lt;'FINAL EXAM'!$D$116,"N","Y")</f>
        <v>#REF!</v>
      </c>
    </row>
    <row r="89" spans="1:21" x14ac:dyDescent="0.25">
      <c r="A89" s="39">
        <f>'FINAL EXAM'!A93</f>
        <v>84</v>
      </c>
      <c r="B89" s="39" t="str">
        <f>'FINAL EXAM'!B93</f>
        <v>SHRUJANA.R.KUMAR</v>
      </c>
      <c r="C89" s="39" t="str">
        <f>'FINAL EXAM'!C93</f>
        <v>1SG15EE084</v>
      </c>
      <c r="D89" s="39" t="e">
        <f>'FINAL EXAM'!#REF!</f>
        <v>#REF!</v>
      </c>
      <c r="E89" s="39" t="e">
        <f t="shared" si="5"/>
        <v>#REF!</v>
      </c>
      <c r="F89" s="39" t="e">
        <f t="shared" si="5"/>
        <v>#REF!</v>
      </c>
      <c r="G89" s="39" t="e">
        <f t="shared" si="6"/>
        <v>#REF!</v>
      </c>
      <c r="H89" s="39" t="e">
        <f t="shared" si="6"/>
        <v>#REF!</v>
      </c>
      <c r="I89" s="39" t="e">
        <f t="shared" si="6"/>
        <v>#REF!</v>
      </c>
      <c r="J89" s="87" t="e">
        <f>D89/'FINAL EXAM'!$D$118*100</f>
        <v>#REF!</v>
      </c>
      <c r="K89" s="87" t="e">
        <f>E89/'FINAL EXAM'!$D$118*100</f>
        <v>#REF!</v>
      </c>
      <c r="L89" s="87" t="e">
        <f>F89/'FINAL EXAM'!$D$118*100</f>
        <v>#REF!</v>
      </c>
      <c r="M89" s="87" t="e">
        <f>G89/'FINAL EXAM'!$D$118*100</f>
        <v>#REF!</v>
      </c>
      <c r="N89" s="87" t="e">
        <f>H89/'FINAL EXAM'!$D$118*100</f>
        <v>#REF!</v>
      </c>
      <c r="O89" s="87" t="e">
        <f>I89/'FINAL EXAM'!$D$118*100</f>
        <v>#REF!</v>
      </c>
      <c r="P89" s="50" t="e">
        <f>IF(J89&lt;'FINAL EXAM'!$D$116,"N","Y")</f>
        <v>#REF!</v>
      </c>
      <c r="Q89" s="50" t="e">
        <f>IF(K89&lt;'FINAL EXAM'!$D$116,"N","Y")</f>
        <v>#REF!</v>
      </c>
      <c r="R89" s="50" t="e">
        <f>IF(L89&lt;'FINAL EXAM'!$D$116,"N","Y")</f>
        <v>#REF!</v>
      </c>
      <c r="S89" s="50" t="e">
        <f>IF(M89&lt;'FINAL EXAM'!$D$116,"N","Y")</f>
        <v>#REF!</v>
      </c>
      <c r="T89" s="50" t="e">
        <f>IF(N89&lt;'FINAL EXAM'!$D$116,"N","Y")</f>
        <v>#REF!</v>
      </c>
      <c r="U89" s="50" t="e">
        <f>IF(O89&lt;'FINAL EXAM'!$D$116,"N","Y")</f>
        <v>#REF!</v>
      </c>
    </row>
    <row r="90" spans="1:21" x14ac:dyDescent="0.25">
      <c r="A90" s="39">
        <f>'FINAL EXAM'!A94</f>
        <v>85</v>
      </c>
      <c r="B90" s="39" t="str">
        <f>'FINAL EXAM'!B94</f>
        <v>SOUNDARYA.M</v>
      </c>
      <c r="C90" s="39" t="str">
        <f>'FINAL EXAM'!C94</f>
        <v>1SG15EE085</v>
      </c>
      <c r="D90" s="39" t="e">
        <f>'FINAL EXAM'!#REF!</f>
        <v>#REF!</v>
      </c>
      <c r="E90" s="39" t="e">
        <f t="shared" si="5"/>
        <v>#REF!</v>
      </c>
      <c r="F90" s="39" t="e">
        <f t="shared" si="5"/>
        <v>#REF!</v>
      </c>
      <c r="G90" s="39" t="e">
        <f t="shared" si="6"/>
        <v>#REF!</v>
      </c>
      <c r="H90" s="39" t="e">
        <f t="shared" si="6"/>
        <v>#REF!</v>
      </c>
      <c r="I90" s="39" t="e">
        <f t="shared" si="6"/>
        <v>#REF!</v>
      </c>
      <c r="J90" s="87" t="e">
        <f>D90/'FINAL EXAM'!$D$118*100</f>
        <v>#REF!</v>
      </c>
      <c r="K90" s="87" t="e">
        <f>E90/'FINAL EXAM'!$D$118*100</f>
        <v>#REF!</v>
      </c>
      <c r="L90" s="87" t="e">
        <f>F90/'FINAL EXAM'!$D$118*100</f>
        <v>#REF!</v>
      </c>
      <c r="M90" s="87" t="e">
        <f>G90/'FINAL EXAM'!$D$118*100</f>
        <v>#REF!</v>
      </c>
      <c r="N90" s="87" t="e">
        <f>H90/'FINAL EXAM'!$D$118*100</f>
        <v>#REF!</v>
      </c>
      <c r="O90" s="87" t="e">
        <f>I90/'FINAL EXAM'!$D$118*100</f>
        <v>#REF!</v>
      </c>
      <c r="P90" s="50" t="e">
        <f>IF(J90&lt;'FINAL EXAM'!$D$116,"N","Y")</f>
        <v>#REF!</v>
      </c>
      <c r="Q90" s="50" t="e">
        <f>IF(K90&lt;'FINAL EXAM'!$D$116,"N","Y")</f>
        <v>#REF!</v>
      </c>
      <c r="R90" s="50" t="e">
        <f>IF(L90&lt;'FINAL EXAM'!$D$116,"N","Y")</f>
        <v>#REF!</v>
      </c>
      <c r="S90" s="50" t="e">
        <f>IF(M90&lt;'FINAL EXAM'!$D$116,"N","Y")</f>
        <v>#REF!</v>
      </c>
      <c r="T90" s="50" t="e">
        <f>IF(N90&lt;'FINAL EXAM'!$D$116,"N","Y")</f>
        <v>#REF!</v>
      </c>
      <c r="U90" s="50" t="e">
        <f>IF(O90&lt;'FINAL EXAM'!$D$116,"N","Y")</f>
        <v>#REF!</v>
      </c>
    </row>
    <row r="91" spans="1:21" x14ac:dyDescent="0.25">
      <c r="A91" s="39">
        <f>'FINAL EXAM'!A95</f>
        <v>86</v>
      </c>
      <c r="B91" s="39" t="str">
        <f>'FINAL EXAM'!B95</f>
        <v>SRIKANT KADGI</v>
      </c>
      <c r="C91" s="39" t="str">
        <f>'FINAL EXAM'!C95</f>
        <v>1SG15EE086</v>
      </c>
      <c r="D91" s="39" t="e">
        <f>'FINAL EXAM'!#REF!</f>
        <v>#REF!</v>
      </c>
      <c r="E91" s="39" t="e">
        <f t="shared" si="5"/>
        <v>#REF!</v>
      </c>
      <c r="F91" s="39" t="e">
        <f t="shared" si="5"/>
        <v>#REF!</v>
      </c>
      <c r="G91" s="39" t="e">
        <f t="shared" si="6"/>
        <v>#REF!</v>
      </c>
      <c r="H91" s="39" t="e">
        <f t="shared" si="6"/>
        <v>#REF!</v>
      </c>
      <c r="I91" s="39" t="e">
        <f t="shared" si="6"/>
        <v>#REF!</v>
      </c>
      <c r="J91" s="87" t="e">
        <f>D91/'FINAL EXAM'!$D$118*100</f>
        <v>#REF!</v>
      </c>
      <c r="K91" s="87" t="e">
        <f>E91/'FINAL EXAM'!$D$118*100</f>
        <v>#REF!</v>
      </c>
      <c r="L91" s="87" t="e">
        <f>F91/'FINAL EXAM'!$D$118*100</f>
        <v>#REF!</v>
      </c>
      <c r="M91" s="87" t="e">
        <f>G91/'FINAL EXAM'!$D$118*100</f>
        <v>#REF!</v>
      </c>
      <c r="N91" s="87" t="e">
        <f>H91/'FINAL EXAM'!$D$118*100</f>
        <v>#REF!</v>
      </c>
      <c r="O91" s="87" t="e">
        <f>I91/'FINAL EXAM'!$D$118*100</f>
        <v>#REF!</v>
      </c>
      <c r="P91" s="50" t="e">
        <f>IF(J91&lt;'FINAL EXAM'!$D$116,"N","Y")</f>
        <v>#REF!</v>
      </c>
      <c r="Q91" s="50" t="e">
        <f>IF(K91&lt;'FINAL EXAM'!$D$116,"N","Y")</f>
        <v>#REF!</v>
      </c>
      <c r="R91" s="50" t="e">
        <f>IF(L91&lt;'FINAL EXAM'!$D$116,"N","Y")</f>
        <v>#REF!</v>
      </c>
      <c r="S91" s="50" t="e">
        <f>IF(M91&lt;'FINAL EXAM'!$D$116,"N","Y")</f>
        <v>#REF!</v>
      </c>
      <c r="T91" s="50" t="e">
        <f>IF(N91&lt;'FINAL EXAM'!$D$116,"N","Y")</f>
        <v>#REF!</v>
      </c>
      <c r="U91" s="50" t="e">
        <f>IF(O91&lt;'FINAL EXAM'!$D$116,"N","Y")</f>
        <v>#REF!</v>
      </c>
    </row>
    <row r="92" spans="1:21" x14ac:dyDescent="0.25">
      <c r="A92" s="39">
        <f>'FINAL EXAM'!A96</f>
        <v>87</v>
      </c>
      <c r="B92" s="39" t="str">
        <f>'FINAL EXAM'!B96</f>
        <v>SUBHARSH SUBH</v>
      </c>
      <c r="C92" s="39" t="str">
        <f>'FINAL EXAM'!C96</f>
        <v>1SG15EE087</v>
      </c>
      <c r="D92" s="39" t="e">
        <f>'FINAL EXAM'!#REF!</f>
        <v>#REF!</v>
      </c>
      <c r="E92" s="39" t="e">
        <f t="shared" si="5"/>
        <v>#REF!</v>
      </c>
      <c r="F92" s="39" t="e">
        <f t="shared" si="5"/>
        <v>#REF!</v>
      </c>
      <c r="G92" s="39" t="e">
        <f t="shared" si="6"/>
        <v>#REF!</v>
      </c>
      <c r="H92" s="39" t="e">
        <f t="shared" si="6"/>
        <v>#REF!</v>
      </c>
      <c r="I92" s="39" t="e">
        <f t="shared" si="6"/>
        <v>#REF!</v>
      </c>
      <c r="J92" s="87" t="e">
        <f>D92/'FINAL EXAM'!$D$118*100</f>
        <v>#REF!</v>
      </c>
      <c r="K92" s="87" t="e">
        <f>E92/'FINAL EXAM'!$D$118*100</f>
        <v>#REF!</v>
      </c>
      <c r="L92" s="87" t="e">
        <f>F92/'FINAL EXAM'!$D$118*100</f>
        <v>#REF!</v>
      </c>
      <c r="M92" s="87" t="e">
        <f>G92/'FINAL EXAM'!$D$118*100</f>
        <v>#REF!</v>
      </c>
      <c r="N92" s="87" t="e">
        <f>H92/'FINAL EXAM'!$D$118*100</f>
        <v>#REF!</v>
      </c>
      <c r="O92" s="87" t="e">
        <f>I92/'FINAL EXAM'!$D$118*100</f>
        <v>#REF!</v>
      </c>
      <c r="P92" s="50" t="e">
        <f>IF(J92&lt;'FINAL EXAM'!$D$116,"N","Y")</f>
        <v>#REF!</v>
      </c>
      <c r="Q92" s="50" t="e">
        <f>IF(K92&lt;'FINAL EXAM'!$D$116,"N","Y")</f>
        <v>#REF!</v>
      </c>
      <c r="R92" s="50" t="e">
        <f>IF(L92&lt;'FINAL EXAM'!$D$116,"N","Y")</f>
        <v>#REF!</v>
      </c>
      <c r="S92" s="50" t="e">
        <f>IF(M92&lt;'FINAL EXAM'!$D$116,"N","Y")</f>
        <v>#REF!</v>
      </c>
      <c r="T92" s="50" t="e">
        <f>IF(N92&lt;'FINAL EXAM'!$D$116,"N","Y")</f>
        <v>#REF!</v>
      </c>
      <c r="U92" s="50" t="e">
        <f>IF(O92&lt;'FINAL EXAM'!$D$116,"N","Y")</f>
        <v>#REF!</v>
      </c>
    </row>
    <row r="93" spans="1:21" x14ac:dyDescent="0.25">
      <c r="A93" s="39">
        <f>'FINAL EXAM'!A97</f>
        <v>88</v>
      </c>
      <c r="B93" s="39" t="str">
        <f>'FINAL EXAM'!B97</f>
        <v>SUMANTH.S</v>
      </c>
      <c r="C93" s="39" t="str">
        <f>'FINAL EXAM'!C97</f>
        <v>1SG15EE088</v>
      </c>
      <c r="D93" s="39" t="e">
        <f>'FINAL EXAM'!#REF!</f>
        <v>#REF!</v>
      </c>
      <c r="E93" s="39" t="e">
        <f t="shared" si="5"/>
        <v>#REF!</v>
      </c>
      <c r="F93" s="39" t="e">
        <f t="shared" si="5"/>
        <v>#REF!</v>
      </c>
      <c r="G93" s="39" t="e">
        <f t="shared" si="6"/>
        <v>#REF!</v>
      </c>
      <c r="H93" s="39" t="e">
        <f t="shared" si="6"/>
        <v>#REF!</v>
      </c>
      <c r="I93" s="39" t="e">
        <f t="shared" si="6"/>
        <v>#REF!</v>
      </c>
      <c r="J93" s="87" t="e">
        <f>D93/'FINAL EXAM'!$D$118*100</f>
        <v>#REF!</v>
      </c>
      <c r="K93" s="87" t="e">
        <f>E93/'FINAL EXAM'!$D$118*100</f>
        <v>#REF!</v>
      </c>
      <c r="L93" s="87" t="e">
        <f>F93/'FINAL EXAM'!$D$118*100</f>
        <v>#REF!</v>
      </c>
      <c r="M93" s="87" t="e">
        <f>G93/'FINAL EXAM'!$D$118*100</f>
        <v>#REF!</v>
      </c>
      <c r="N93" s="87" t="e">
        <f>H93/'FINAL EXAM'!$D$118*100</f>
        <v>#REF!</v>
      </c>
      <c r="O93" s="87" t="e">
        <f>I93/'FINAL EXAM'!$D$118*100</f>
        <v>#REF!</v>
      </c>
      <c r="P93" s="50" t="e">
        <f>IF(J93&lt;'FINAL EXAM'!$D$116,"N","Y")</f>
        <v>#REF!</v>
      </c>
      <c r="Q93" s="50" t="e">
        <f>IF(K93&lt;'FINAL EXAM'!$D$116,"N","Y")</f>
        <v>#REF!</v>
      </c>
      <c r="R93" s="50" t="e">
        <f>IF(L93&lt;'FINAL EXAM'!$D$116,"N","Y")</f>
        <v>#REF!</v>
      </c>
      <c r="S93" s="50" t="e">
        <f>IF(M93&lt;'FINAL EXAM'!$D$116,"N","Y")</f>
        <v>#REF!</v>
      </c>
      <c r="T93" s="50" t="e">
        <f>IF(N93&lt;'FINAL EXAM'!$D$116,"N","Y")</f>
        <v>#REF!</v>
      </c>
      <c r="U93" s="50" t="e">
        <f>IF(O93&lt;'FINAL EXAM'!$D$116,"N","Y")</f>
        <v>#REF!</v>
      </c>
    </row>
    <row r="94" spans="1:21" x14ac:dyDescent="0.25">
      <c r="A94" s="39">
        <f>'FINAL EXAM'!A98</f>
        <v>89</v>
      </c>
      <c r="B94" s="39" t="str">
        <f>'FINAL EXAM'!B98</f>
        <v>SUPRIYA.P.R</v>
      </c>
      <c r="C94" s="39" t="str">
        <f>'FINAL EXAM'!C98</f>
        <v>1SG15EE089</v>
      </c>
      <c r="D94" s="39" t="e">
        <f>'FINAL EXAM'!#REF!</f>
        <v>#REF!</v>
      </c>
      <c r="E94" s="39" t="e">
        <f t="shared" si="5"/>
        <v>#REF!</v>
      </c>
      <c r="F94" s="39" t="e">
        <f t="shared" si="5"/>
        <v>#REF!</v>
      </c>
      <c r="G94" s="39" t="e">
        <f t="shared" si="6"/>
        <v>#REF!</v>
      </c>
      <c r="H94" s="39" t="e">
        <f t="shared" si="6"/>
        <v>#REF!</v>
      </c>
      <c r="I94" s="39" t="e">
        <f t="shared" si="6"/>
        <v>#REF!</v>
      </c>
      <c r="J94" s="87" t="e">
        <f>D94/'FINAL EXAM'!$D$118*100</f>
        <v>#REF!</v>
      </c>
      <c r="K94" s="87" t="e">
        <f>E94/'FINAL EXAM'!$D$118*100</f>
        <v>#REF!</v>
      </c>
      <c r="L94" s="87" t="e">
        <f>F94/'FINAL EXAM'!$D$118*100</f>
        <v>#REF!</v>
      </c>
      <c r="M94" s="87" t="e">
        <f>G94/'FINAL EXAM'!$D$118*100</f>
        <v>#REF!</v>
      </c>
      <c r="N94" s="87" t="e">
        <f>H94/'FINAL EXAM'!$D$118*100</f>
        <v>#REF!</v>
      </c>
      <c r="O94" s="87" t="e">
        <f>I94/'FINAL EXAM'!$D$118*100</f>
        <v>#REF!</v>
      </c>
      <c r="P94" s="50" t="e">
        <f>IF(J94&lt;'FINAL EXAM'!$D$116,"N","Y")</f>
        <v>#REF!</v>
      </c>
      <c r="Q94" s="50" t="e">
        <f>IF(K94&lt;'FINAL EXAM'!$D$116,"N","Y")</f>
        <v>#REF!</v>
      </c>
      <c r="R94" s="50" t="e">
        <f>IF(L94&lt;'FINAL EXAM'!$D$116,"N","Y")</f>
        <v>#REF!</v>
      </c>
      <c r="S94" s="50" t="e">
        <f>IF(M94&lt;'FINAL EXAM'!$D$116,"N","Y")</f>
        <v>#REF!</v>
      </c>
      <c r="T94" s="50" t="e">
        <f>IF(N94&lt;'FINAL EXAM'!$D$116,"N","Y")</f>
        <v>#REF!</v>
      </c>
      <c r="U94" s="50" t="e">
        <f>IF(O94&lt;'FINAL EXAM'!$D$116,"N","Y")</f>
        <v>#REF!</v>
      </c>
    </row>
    <row r="95" spans="1:21" x14ac:dyDescent="0.25">
      <c r="A95" s="39">
        <f>'FINAL EXAM'!A99</f>
        <v>90</v>
      </c>
      <c r="B95" s="39" t="str">
        <f>'FINAL EXAM'!B99</f>
        <v>SURABHI.M</v>
      </c>
      <c r="C95" s="39" t="str">
        <f>'FINAL EXAM'!C99</f>
        <v>1SG15EE090</v>
      </c>
      <c r="D95" s="39" t="e">
        <f>'FINAL EXAM'!#REF!</f>
        <v>#REF!</v>
      </c>
      <c r="E95" s="39" t="e">
        <f t="shared" si="5"/>
        <v>#REF!</v>
      </c>
      <c r="F95" s="39" t="e">
        <f t="shared" si="5"/>
        <v>#REF!</v>
      </c>
      <c r="G95" s="39" t="e">
        <f t="shared" si="6"/>
        <v>#REF!</v>
      </c>
      <c r="H95" s="39" t="e">
        <f t="shared" si="6"/>
        <v>#REF!</v>
      </c>
      <c r="I95" s="39" t="e">
        <f t="shared" si="6"/>
        <v>#REF!</v>
      </c>
      <c r="J95" s="87" t="e">
        <f>D95/'FINAL EXAM'!$D$118*100</f>
        <v>#REF!</v>
      </c>
      <c r="K95" s="87" t="e">
        <f>E95/'FINAL EXAM'!$D$118*100</f>
        <v>#REF!</v>
      </c>
      <c r="L95" s="87" t="e">
        <f>F95/'FINAL EXAM'!$D$118*100</f>
        <v>#REF!</v>
      </c>
      <c r="M95" s="87" t="e">
        <f>G95/'FINAL EXAM'!$D$118*100</f>
        <v>#REF!</v>
      </c>
      <c r="N95" s="87" t="e">
        <f>H95/'FINAL EXAM'!$D$118*100</f>
        <v>#REF!</v>
      </c>
      <c r="O95" s="87" t="e">
        <f>I95/'FINAL EXAM'!$D$118*100</f>
        <v>#REF!</v>
      </c>
      <c r="P95" s="50" t="e">
        <f>IF(J95&lt;'FINAL EXAM'!$D$116,"N","Y")</f>
        <v>#REF!</v>
      </c>
      <c r="Q95" s="50" t="e">
        <f>IF(K95&lt;'FINAL EXAM'!$D$116,"N","Y")</f>
        <v>#REF!</v>
      </c>
      <c r="R95" s="50" t="e">
        <f>IF(L95&lt;'FINAL EXAM'!$D$116,"N","Y")</f>
        <v>#REF!</v>
      </c>
      <c r="S95" s="50" t="e">
        <f>IF(M95&lt;'FINAL EXAM'!$D$116,"N","Y")</f>
        <v>#REF!</v>
      </c>
      <c r="T95" s="50" t="e">
        <f>IF(N95&lt;'FINAL EXAM'!$D$116,"N","Y")</f>
        <v>#REF!</v>
      </c>
      <c r="U95" s="50" t="e">
        <f>IF(O95&lt;'FINAL EXAM'!$D$116,"N","Y")</f>
        <v>#REF!</v>
      </c>
    </row>
    <row r="96" spans="1:21" x14ac:dyDescent="0.25">
      <c r="A96" s="39">
        <f>'FINAL EXAM'!A100</f>
        <v>91</v>
      </c>
      <c r="B96" s="39" t="str">
        <f>'FINAL EXAM'!B100</f>
        <v>SWATHI.B.C</v>
      </c>
      <c r="C96" s="39" t="str">
        <f>'FINAL EXAM'!C100</f>
        <v>1SG15EE091</v>
      </c>
      <c r="D96" s="39" t="e">
        <f>'FINAL EXAM'!#REF!</f>
        <v>#REF!</v>
      </c>
      <c r="E96" s="39" t="e">
        <f t="shared" si="5"/>
        <v>#REF!</v>
      </c>
      <c r="F96" s="39" t="e">
        <f t="shared" si="5"/>
        <v>#REF!</v>
      </c>
      <c r="G96" s="39" t="e">
        <f t="shared" si="6"/>
        <v>#REF!</v>
      </c>
      <c r="H96" s="39" t="e">
        <f t="shared" si="6"/>
        <v>#REF!</v>
      </c>
      <c r="I96" s="39" t="e">
        <f t="shared" si="6"/>
        <v>#REF!</v>
      </c>
      <c r="J96" s="87" t="e">
        <f>D96/'FINAL EXAM'!$D$118*100</f>
        <v>#REF!</v>
      </c>
      <c r="K96" s="87" t="e">
        <f>E96/'FINAL EXAM'!$D$118*100</f>
        <v>#REF!</v>
      </c>
      <c r="L96" s="87" t="e">
        <f>F96/'FINAL EXAM'!$D$118*100</f>
        <v>#REF!</v>
      </c>
      <c r="M96" s="87" t="e">
        <f>G96/'FINAL EXAM'!$D$118*100</f>
        <v>#REF!</v>
      </c>
      <c r="N96" s="87" t="e">
        <f>H96/'FINAL EXAM'!$D$118*100</f>
        <v>#REF!</v>
      </c>
      <c r="O96" s="87" t="e">
        <f>I96/'FINAL EXAM'!$D$118*100</f>
        <v>#REF!</v>
      </c>
      <c r="P96" s="50" t="e">
        <f>IF(J96&lt;'FINAL EXAM'!$D$116,"N","Y")</f>
        <v>#REF!</v>
      </c>
      <c r="Q96" s="50" t="e">
        <f>IF(K96&lt;'FINAL EXAM'!$D$116,"N","Y")</f>
        <v>#REF!</v>
      </c>
      <c r="R96" s="50" t="e">
        <f>IF(L96&lt;'FINAL EXAM'!$D$116,"N","Y")</f>
        <v>#REF!</v>
      </c>
      <c r="S96" s="50" t="e">
        <f>IF(M96&lt;'FINAL EXAM'!$D$116,"N","Y")</f>
        <v>#REF!</v>
      </c>
      <c r="T96" s="50" t="e">
        <f>IF(N96&lt;'FINAL EXAM'!$D$116,"N","Y")</f>
        <v>#REF!</v>
      </c>
      <c r="U96" s="50" t="e">
        <f>IF(O96&lt;'FINAL EXAM'!$D$116,"N","Y")</f>
        <v>#REF!</v>
      </c>
    </row>
    <row r="97" spans="1:21" x14ac:dyDescent="0.25">
      <c r="A97" s="39">
        <f>'FINAL EXAM'!A101</f>
        <v>92</v>
      </c>
      <c r="B97" s="39" t="str">
        <f>'FINAL EXAM'!B101</f>
        <v>UMESH KUMAR.B.R</v>
      </c>
      <c r="C97" s="39" t="str">
        <f>'FINAL EXAM'!C101</f>
        <v>1SG15EE092</v>
      </c>
      <c r="D97" s="39" t="e">
        <f>'FINAL EXAM'!#REF!</f>
        <v>#REF!</v>
      </c>
      <c r="E97" s="39" t="e">
        <f t="shared" si="5"/>
        <v>#REF!</v>
      </c>
      <c r="F97" s="39" t="e">
        <f t="shared" si="5"/>
        <v>#REF!</v>
      </c>
      <c r="G97" s="39" t="e">
        <f t="shared" si="6"/>
        <v>#REF!</v>
      </c>
      <c r="H97" s="39" t="e">
        <f t="shared" si="6"/>
        <v>#REF!</v>
      </c>
      <c r="I97" s="39" t="e">
        <f t="shared" si="6"/>
        <v>#REF!</v>
      </c>
      <c r="J97" s="87" t="e">
        <f>D97/'FINAL EXAM'!$D$118*100</f>
        <v>#REF!</v>
      </c>
      <c r="K97" s="87" t="e">
        <f>E97/'FINAL EXAM'!$D$118*100</f>
        <v>#REF!</v>
      </c>
      <c r="L97" s="87" t="e">
        <f>F97/'FINAL EXAM'!$D$118*100</f>
        <v>#REF!</v>
      </c>
      <c r="M97" s="87" t="e">
        <f>G97/'FINAL EXAM'!$D$118*100</f>
        <v>#REF!</v>
      </c>
      <c r="N97" s="87" t="e">
        <f>H97/'FINAL EXAM'!$D$118*100</f>
        <v>#REF!</v>
      </c>
      <c r="O97" s="87" t="e">
        <f>I97/'FINAL EXAM'!$D$118*100</f>
        <v>#REF!</v>
      </c>
      <c r="P97" s="50" t="e">
        <f>IF(J97&lt;'FINAL EXAM'!$D$116,"N","Y")</f>
        <v>#REF!</v>
      </c>
      <c r="Q97" s="50" t="e">
        <f>IF(K97&lt;'FINAL EXAM'!$D$116,"N","Y")</f>
        <v>#REF!</v>
      </c>
      <c r="R97" s="50" t="e">
        <f>IF(L97&lt;'FINAL EXAM'!$D$116,"N","Y")</f>
        <v>#REF!</v>
      </c>
      <c r="S97" s="50" t="e">
        <f>IF(M97&lt;'FINAL EXAM'!$D$116,"N","Y")</f>
        <v>#REF!</v>
      </c>
      <c r="T97" s="50" t="e">
        <f>IF(N97&lt;'FINAL EXAM'!$D$116,"N","Y")</f>
        <v>#REF!</v>
      </c>
      <c r="U97" s="50" t="e">
        <f>IF(O97&lt;'FINAL EXAM'!$D$116,"N","Y")</f>
        <v>#REF!</v>
      </c>
    </row>
    <row r="98" spans="1:21" x14ac:dyDescent="0.25">
      <c r="A98" s="39">
        <f>'FINAL EXAM'!A102</f>
        <v>93</v>
      </c>
      <c r="B98" s="39" t="str">
        <f>'FINAL EXAM'!B102</f>
        <v>VARUN.K.SHETTY</v>
      </c>
      <c r="C98" s="39" t="str">
        <f>'FINAL EXAM'!C102</f>
        <v>1SG15EE093</v>
      </c>
      <c r="D98" s="39" t="e">
        <f>'FINAL EXAM'!#REF!</f>
        <v>#REF!</v>
      </c>
      <c r="E98" s="39" t="e">
        <f t="shared" si="5"/>
        <v>#REF!</v>
      </c>
      <c r="F98" s="39" t="e">
        <f t="shared" si="5"/>
        <v>#REF!</v>
      </c>
      <c r="G98" s="39" t="e">
        <f t="shared" si="6"/>
        <v>#REF!</v>
      </c>
      <c r="H98" s="39" t="e">
        <f t="shared" si="6"/>
        <v>#REF!</v>
      </c>
      <c r="I98" s="39" t="e">
        <f t="shared" si="6"/>
        <v>#REF!</v>
      </c>
      <c r="J98" s="87" t="e">
        <f>D98/'FINAL EXAM'!$D$118*100</f>
        <v>#REF!</v>
      </c>
      <c r="K98" s="87" t="e">
        <f>E98/'FINAL EXAM'!$D$118*100</f>
        <v>#REF!</v>
      </c>
      <c r="L98" s="87" t="e">
        <f>F98/'FINAL EXAM'!$D$118*100</f>
        <v>#REF!</v>
      </c>
      <c r="M98" s="87" t="e">
        <f>G98/'FINAL EXAM'!$D$118*100</f>
        <v>#REF!</v>
      </c>
      <c r="N98" s="87" t="e">
        <f>H98/'FINAL EXAM'!$D$118*100</f>
        <v>#REF!</v>
      </c>
      <c r="O98" s="87" t="e">
        <f>I98/'FINAL EXAM'!$D$118*100</f>
        <v>#REF!</v>
      </c>
      <c r="P98" s="50" t="e">
        <f>IF(J98&lt;'FINAL EXAM'!$D$116,"N","Y")</f>
        <v>#REF!</v>
      </c>
      <c r="Q98" s="50" t="e">
        <f>IF(K98&lt;'FINAL EXAM'!$D$116,"N","Y")</f>
        <v>#REF!</v>
      </c>
      <c r="R98" s="50" t="e">
        <f>IF(L98&lt;'FINAL EXAM'!$D$116,"N","Y")</f>
        <v>#REF!</v>
      </c>
      <c r="S98" s="50" t="e">
        <f>IF(M98&lt;'FINAL EXAM'!$D$116,"N","Y")</f>
        <v>#REF!</v>
      </c>
      <c r="T98" s="50" t="e">
        <f>IF(N98&lt;'FINAL EXAM'!$D$116,"N","Y")</f>
        <v>#REF!</v>
      </c>
      <c r="U98" s="50" t="e">
        <f>IF(O98&lt;'FINAL EXAM'!$D$116,"N","Y")</f>
        <v>#REF!</v>
      </c>
    </row>
    <row r="99" spans="1:21" x14ac:dyDescent="0.25">
      <c r="A99" s="39">
        <f>'FINAL EXAM'!A103</f>
        <v>94</v>
      </c>
      <c r="B99" s="39" t="str">
        <f>'FINAL EXAM'!B103</f>
        <v>VIKAS KUMAR SINGH</v>
      </c>
      <c r="C99" s="39" t="str">
        <f>'FINAL EXAM'!C103</f>
        <v>1SG15EE094</v>
      </c>
      <c r="D99" s="39" t="e">
        <f>'FINAL EXAM'!#REF!</f>
        <v>#REF!</v>
      </c>
      <c r="E99" s="39" t="e">
        <f t="shared" si="5"/>
        <v>#REF!</v>
      </c>
      <c r="F99" s="39" t="e">
        <f t="shared" si="5"/>
        <v>#REF!</v>
      </c>
      <c r="G99" s="39" t="e">
        <f t="shared" si="6"/>
        <v>#REF!</v>
      </c>
      <c r="H99" s="39" t="e">
        <f t="shared" si="6"/>
        <v>#REF!</v>
      </c>
      <c r="I99" s="39" t="e">
        <f t="shared" si="6"/>
        <v>#REF!</v>
      </c>
      <c r="J99" s="87" t="e">
        <f>D99/'FINAL EXAM'!$D$118*100</f>
        <v>#REF!</v>
      </c>
      <c r="K99" s="87" t="e">
        <f>E99/'FINAL EXAM'!$D$118*100</f>
        <v>#REF!</v>
      </c>
      <c r="L99" s="87" t="e">
        <f>F99/'FINAL EXAM'!$D$118*100</f>
        <v>#REF!</v>
      </c>
      <c r="M99" s="87" t="e">
        <f>G99/'FINAL EXAM'!$D$118*100</f>
        <v>#REF!</v>
      </c>
      <c r="N99" s="87" t="e">
        <f>H99/'FINAL EXAM'!$D$118*100</f>
        <v>#REF!</v>
      </c>
      <c r="O99" s="87" t="e">
        <f>I99/'FINAL EXAM'!$D$118*100</f>
        <v>#REF!</v>
      </c>
      <c r="P99" s="50" t="e">
        <f>IF(J99&lt;'FINAL EXAM'!$D$116,"N","Y")</f>
        <v>#REF!</v>
      </c>
      <c r="Q99" s="50" t="e">
        <f>IF(K99&lt;'FINAL EXAM'!$D$116,"N","Y")</f>
        <v>#REF!</v>
      </c>
      <c r="R99" s="50" t="e">
        <f>IF(L99&lt;'FINAL EXAM'!$D$116,"N","Y")</f>
        <v>#REF!</v>
      </c>
      <c r="S99" s="50" t="e">
        <f>IF(M99&lt;'FINAL EXAM'!$D$116,"N","Y")</f>
        <v>#REF!</v>
      </c>
      <c r="T99" s="50" t="e">
        <f>IF(N99&lt;'FINAL EXAM'!$D$116,"N","Y")</f>
        <v>#REF!</v>
      </c>
      <c r="U99" s="50" t="e">
        <f>IF(O99&lt;'FINAL EXAM'!$D$116,"N","Y")</f>
        <v>#REF!</v>
      </c>
    </row>
    <row r="100" spans="1:21" x14ac:dyDescent="0.25">
      <c r="A100" s="39">
        <f>'FINAL EXAM'!A104</f>
        <v>95</v>
      </c>
      <c r="B100" s="39" t="str">
        <f>'FINAL EXAM'!B104</f>
        <v>VINITH KUMAR.T</v>
      </c>
      <c r="C100" s="39" t="str">
        <f>'FINAL EXAM'!C104</f>
        <v>1SG15EE095</v>
      </c>
      <c r="D100" s="39" t="e">
        <f>'FINAL EXAM'!#REF!</f>
        <v>#REF!</v>
      </c>
      <c r="E100" s="39" t="e">
        <f t="shared" si="5"/>
        <v>#REF!</v>
      </c>
      <c r="F100" s="39" t="e">
        <f t="shared" si="5"/>
        <v>#REF!</v>
      </c>
      <c r="G100" s="39" t="e">
        <f t="shared" si="6"/>
        <v>#REF!</v>
      </c>
      <c r="H100" s="39" t="e">
        <f t="shared" si="6"/>
        <v>#REF!</v>
      </c>
      <c r="I100" s="39" t="e">
        <f t="shared" si="6"/>
        <v>#REF!</v>
      </c>
      <c r="J100" s="87" t="e">
        <f>D100/'FINAL EXAM'!$D$118*100</f>
        <v>#REF!</v>
      </c>
      <c r="K100" s="87" t="e">
        <f>E100/'FINAL EXAM'!$D$118*100</f>
        <v>#REF!</v>
      </c>
      <c r="L100" s="87" t="e">
        <f>F100/'FINAL EXAM'!$D$118*100</f>
        <v>#REF!</v>
      </c>
      <c r="M100" s="87" t="e">
        <f>G100/'FINAL EXAM'!$D$118*100</f>
        <v>#REF!</v>
      </c>
      <c r="N100" s="87" t="e">
        <f>H100/'FINAL EXAM'!$D$118*100</f>
        <v>#REF!</v>
      </c>
      <c r="O100" s="87" t="e">
        <f>I100/'FINAL EXAM'!$D$118*100</f>
        <v>#REF!</v>
      </c>
      <c r="P100" s="50" t="e">
        <f>IF(J100&lt;'FINAL EXAM'!$D$116,"N","Y")</f>
        <v>#REF!</v>
      </c>
      <c r="Q100" s="50" t="e">
        <f>IF(K100&lt;'FINAL EXAM'!$D$116,"N","Y")</f>
        <v>#REF!</v>
      </c>
      <c r="R100" s="50" t="e">
        <f>IF(L100&lt;'FINAL EXAM'!$D$116,"N","Y")</f>
        <v>#REF!</v>
      </c>
      <c r="S100" s="50" t="e">
        <f>IF(M100&lt;'FINAL EXAM'!$D$116,"N","Y")</f>
        <v>#REF!</v>
      </c>
      <c r="T100" s="50" t="e">
        <f>IF(N100&lt;'FINAL EXAM'!$D$116,"N","Y")</f>
        <v>#REF!</v>
      </c>
      <c r="U100" s="50" t="e">
        <f>IF(O100&lt;'FINAL EXAM'!$D$116,"N","Y")</f>
        <v>#REF!</v>
      </c>
    </row>
    <row r="101" spans="1:21" x14ac:dyDescent="0.25">
      <c r="A101" s="39">
        <f>'FINAL EXAM'!A105</f>
        <v>96</v>
      </c>
      <c r="B101" s="39" t="str">
        <f>'FINAL EXAM'!B105</f>
        <v>VINUTHA.D</v>
      </c>
      <c r="C101" s="39" t="str">
        <f>'FINAL EXAM'!C105</f>
        <v>1SG15EE096</v>
      </c>
      <c r="D101" s="39" t="e">
        <f>'FINAL EXAM'!#REF!</f>
        <v>#REF!</v>
      </c>
      <c r="E101" s="39" t="e">
        <f t="shared" si="5"/>
        <v>#REF!</v>
      </c>
      <c r="F101" s="39" t="e">
        <f t="shared" si="5"/>
        <v>#REF!</v>
      </c>
      <c r="G101" s="39" t="e">
        <f t="shared" si="6"/>
        <v>#REF!</v>
      </c>
      <c r="H101" s="39" t="e">
        <f t="shared" si="6"/>
        <v>#REF!</v>
      </c>
      <c r="I101" s="39" t="e">
        <f t="shared" si="6"/>
        <v>#REF!</v>
      </c>
      <c r="J101" s="87" t="e">
        <f>D101/'FINAL EXAM'!$D$118*100</f>
        <v>#REF!</v>
      </c>
      <c r="K101" s="87" t="e">
        <f>E101/'FINAL EXAM'!$D$118*100</f>
        <v>#REF!</v>
      </c>
      <c r="L101" s="87" t="e">
        <f>F101/'FINAL EXAM'!$D$118*100</f>
        <v>#REF!</v>
      </c>
      <c r="M101" s="87" t="e">
        <f>G101/'FINAL EXAM'!$D$118*100</f>
        <v>#REF!</v>
      </c>
      <c r="N101" s="87" t="e">
        <f>H101/'FINAL EXAM'!$D$118*100</f>
        <v>#REF!</v>
      </c>
      <c r="O101" s="87" t="e">
        <f>I101/'FINAL EXAM'!$D$118*100</f>
        <v>#REF!</v>
      </c>
      <c r="P101" s="50" t="e">
        <f>IF(J101&lt;'FINAL EXAM'!$D$116,"N","Y")</f>
        <v>#REF!</v>
      </c>
      <c r="Q101" s="50" t="e">
        <f>IF(K101&lt;'FINAL EXAM'!$D$116,"N","Y")</f>
        <v>#REF!</v>
      </c>
      <c r="R101" s="50" t="e">
        <f>IF(L101&lt;'FINAL EXAM'!$D$116,"N","Y")</f>
        <v>#REF!</v>
      </c>
      <c r="S101" s="50" t="e">
        <f>IF(M101&lt;'FINAL EXAM'!$D$116,"N","Y")</f>
        <v>#REF!</v>
      </c>
      <c r="T101" s="50" t="e">
        <f>IF(N101&lt;'FINAL EXAM'!$D$116,"N","Y")</f>
        <v>#REF!</v>
      </c>
      <c r="U101" s="50" t="e">
        <f>IF(O101&lt;'FINAL EXAM'!$D$116,"N","Y")</f>
        <v>#REF!</v>
      </c>
    </row>
    <row r="102" spans="1:21" x14ac:dyDescent="0.25">
      <c r="A102" s="39">
        <f>'FINAL EXAM'!A106</f>
        <v>97</v>
      </c>
      <c r="B102" s="39" t="str">
        <f>'FINAL EXAM'!B106</f>
        <v>VISHAL.S.PUJARI</v>
      </c>
      <c r="C102" s="39" t="str">
        <f>'FINAL EXAM'!C106</f>
        <v>1SG15EE097</v>
      </c>
      <c r="D102" s="39" t="e">
        <f>'FINAL EXAM'!#REF!</f>
        <v>#REF!</v>
      </c>
      <c r="E102" s="39" t="e">
        <f t="shared" si="5"/>
        <v>#REF!</v>
      </c>
      <c r="F102" s="39" t="e">
        <f t="shared" si="5"/>
        <v>#REF!</v>
      </c>
      <c r="G102" s="39" t="e">
        <f t="shared" si="6"/>
        <v>#REF!</v>
      </c>
      <c r="H102" s="39" t="e">
        <f t="shared" si="6"/>
        <v>#REF!</v>
      </c>
      <c r="I102" s="39" t="e">
        <f t="shared" si="6"/>
        <v>#REF!</v>
      </c>
      <c r="J102" s="87" t="e">
        <f>D102/'FINAL EXAM'!$D$118*100</f>
        <v>#REF!</v>
      </c>
      <c r="K102" s="87" t="e">
        <f>E102/'FINAL EXAM'!$D$118*100</f>
        <v>#REF!</v>
      </c>
      <c r="L102" s="87" t="e">
        <f>F102/'FINAL EXAM'!$D$118*100</f>
        <v>#REF!</v>
      </c>
      <c r="M102" s="87" t="e">
        <f>G102/'FINAL EXAM'!$D$118*100</f>
        <v>#REF!</v>
      </c>
      <c r="N102" s="87" t="e">
        <f>H102/'FINAL EXAM'!$D$118*100</f>
        <v>#REF!</v>
      </c>
      <c r="O102" s="87" t="e">
        <f>I102/'FINAL EXAM'!$D$118*100</f>
        <v>#REF!</v>
      </c>
      <c r="P102" s="50" t="e">
        <f>IF(J102&lt;'FINAL EXAM'!$D$116,"N","Y")</f>
        <v>#REF!</v>
      </c>
      <c r="Q102" s="50" t="e">
        <f>IF(K102&lt;'FINAL EXAM'!$D$116,"N","Y")</f>
        <v>#REF!</v>
      </c>
      <c r="R102" s="50" t="e">
        <f>IF(L102&lt;'FINAL EXAM'!$D$116,"N","Y")</f>
        <v>#REF!</v>
      </c>
      <c r="S102" s="50" t="e">
        <f>IF(M102&lt;'FINAL EXAM'!$D$116,"N","Y")</f>
        <v>#REF!</v>
      </c>
      <c r="T102" s="50" t="e">
        <f>IF(N102&lt;'FINAL EXAM'!$D$116,"N","Y")</f>
        <v>#REF!</v>
      </c>
      <c r="U102" s="50" t="e">
        <f>IF(O102&lt;'FINAL EXAM'!$D$116,"N","Y")</f>
        <v>#REF!</v>
      </c>
    </row>
    <row r="103" spans="1:21" x14ac:dyDescent="0.25">
      <c r="A103" s="39" t="e">
        <f>'FINAL EXAM'!#REF!</f>
        <v>#REF!</v>
      </c>
      <c r="B103" s="39" t="e">
        <f>'FINAL EXAM'!#REF!</f>
        <v>#REF!</v>
      </c>
      <c r="C103" s="39" t="e">
        <f>'FINAL EXAM'!#REF!</f>
        <v>#REF!</v>
      </c>
      <c r="D103" s="39" t="e">
        <f>'FINAL EXAM'!#REF!</f>
        <v>#REF!</v>
      </c>
      <c r="E103" s="39" t="e">
        <f t="shared" si="5"/>
        <v>#REF!</v>
      </c>
      <c r="F103" s="39" t="e">
        <f t="shared" si="5"/>
        <v>#REF!</v>
      </c>
      <c r="G103" s="39" t="e">
        <f t="shared" si="6"/>
        <v>#REF!</v>
      </c>
      <c r="H103" s="39" t="e">
        <f t="shared" si="6"/>
        <v>#REF!</v>
      </c>
      <c r="I103" s="39" t="e">
        <f t="shared" si="6"/>
        <v>#REF!</v>
      </c>
      <c r="J103" s="87" t="e">
        <f>D103/'FINAL EXAM'!$D$118*100</f>
        <v>#REF!</v>
      </c>
      <c r="K103" s="87" t="e">
        <f>E103/'FINAL EXAM'!$D$118*100</f>
        <v>#REF!</v>
      </c>
      <c r="L103" s="87" t="e">
        <f>F103/'FINAL EXAM'!$D$118*100</f>
        <v>#REF!</v>
      </c>
      <c r="M103" s="87" t="e">
        <f>G103/'FINAL EXAM'!$D$118*100</f>
        <v>#REF!</v>
      </c>
      <c r="N103" s="87" t="e">
        <f>H103/'FINAL EXAM'!$D$118*100</f>
        <v>#REF!</v>
      </c>
      <c r="O103" s="87" t="e">
        <f>I103/'FINAL EXAM'!$D$118*100</f>
        <v>#REF!</v>
      </c>
      <c r="P103" s="50" t="e">
        <f>IF(J103&lt;'FINAL EXAM'!$D$116,"N","Y")</f>
        <v>#REF!</v>
      </c>
      <c r="Q103" s="50" t="e">
        <f>IF(K103&lt;'FINAL EXAM'!$D$116,"N","Y")</f>
        <v>#REF!</v>
      </c>
      <c r="R103" s="50" t="e">
        <f>IF(L103&lt;'FINAL EXAM'!$D$116,"N","Y")</f>
        <v>#REF!</v>
      </c>
      <c r="S103" s="50" t="e">
        <f>IF(M103&lt;'FINAL EXAM'!$D$116,"N","Y")</f>
        <v>#REF!</v>
      </c>
      <c r="T103" s="50" t="e">
        <f>IF(N103&lt;'FINAL EXAM'!$D$116,"N","Y")</f>
        <v>#REF!</v>
      </c>
      <c r="U103" s="50" t="e">
        <f>IF(O103&lt;'FINAL EXAM'!$D$116,"N","Y")</f>
        <v>#REF!</v>
      </c>
    </row>
    <row r="104" spans="1:21" x14ac:dyDescent="0.25">
      <c r="A104" s="39" t="e">
        <f>'FINAL EXAM'!#REF!</f>
        <v>#REF!</v>
      </c>
      <c r="B104" s="39" t="e">
        <f>'FINAL EXAM'!#REF!</f>
        <v>#REF!</v>
      </c>
      <c r="C104" s="39" t="e">
        <f>'FINAL EXAM'!#REF!</f>
        <v>#REF!</v>
      </c>
      <c r="D104" s="39" t="e">
        <f>'FINAL EXAM'!#REF!</f>
        <v>#REF!</v>
      </c>
      <c r="E104" s="39" t="e">
        <f t="shared" si="5"/>
        <v>#REF!</v>
      </c>
      <c r="F104" s="39" t="e">
        <f t="shared" si="5"/>
        <v>#REF!</v>
      </c>
      <c r="G104" s="39" t="e">
        <f t="shared" si="6"/>
        <v>#REF!</v>
      </c>
      <c r="H104" s="39" t="e">
        <f t="shared" si="6"/>
        <v>#REF!</v>
      </c>
      <c r="I104" s="39" t="e">
        <f t="shared" si="6"/>
        <v>#REF!</v>
      </c>
      <c r="J104" s="87" t="e">
        <f>D104/'FINAL EXAM'!$D$118*100</f>
        <v>#REF!</v>
      </c>
      <c r="K104" s="87" t="e">
        <f>E104/'FINAL EXAM'!$D$118*100</f>
        <v>#REF!</v>
      </c>
      <c r="L104" s="87" t="e">
        <f>F104/'FINAL EXAM'!$D$118*100</f>
        <v>#REF!</v>
      </c>
      <c r="M104" s="87" t="e">
        <f>G104/'FINAL EXAM'!$D$118*100</f>
        <v>#REF!</v>
      </c>
      <c r="N104" s="87" t="e">
        <f>H104/'FINAL EXAM'!$D$118*100</f>
        <v>#REF!</v>
      </c>
      <c r="O104" s="87" t="e">
        <f>I104/'FINAL EXAM'!$D$118*100</f>
        <v>#REF!</v>
      </c>
      <c r="P104" s="50" t="e">
        <f>IF(J104&lt;'FINAL EXAM'!$D$116,"N","Y")</f>
        <v>#REF!</v>
      </c>
      <c r="Q104" s="50" t="e">
        <f>IF(K104&lt;'FINAL EXAM'!$D$116,"N","Y")</f>
        <v>#REF!</v>
      </c>
      <c r="R104" s="50" t="e">
        <f>IF(L104&lt;'FINAL EXAM'!$D$116,"N","Y")</f>
        <v>#REF!</v>
      </c>
      <c r="S104" s="50" t="e">
        <f>IF(M104&lt;'FINAL EXAM'!$D$116,"N","Y")</f>
        <v>#REF!</v>
      </c>
      <c r="T104" s="50" t="e">
        <f>IF(N104&lt;'FINAL EXAM'!$D$116,"N","Y")</f>
        <v>#REF!</v>
      </c>
      <c r="U104" s="50" t="e">
        <f>IF(O104&lt;'FINAL EXAM'!$D$116,"N","Y")</f>
        <v>#REF!</v>
      </c>
    </row>
    <row r="105" spans="1:21" x14ac:dyDescent="0.25">
      <c r="A105" s="39" t="e">
        <f>'FINAL EXAM'!#REF!</f>
        <v>#REF!</v>
      </c>
      <c r="B105" s="39" t="e">
        <f>'FINAL EXAM'!#REF!</f>
        <v>#REF!</v>
      </c>
      <c r="C105" s="39" t="e">
        <f>'FINAL EXAM'!#REF!</f>
        <v>#REF!</v>
      </c>
      <c r="D105" s="39" t="e">
        <f>'FINAL EXAM'!#REF!</f>
        <v>#REF!</v>
      </c>
      <c r="E105" s="39" t="e">
        <f t="shared" si="5"/>
        <v>#REF!</v>
      </c>
      <c r="F105" s="39" t="e">
        <f t="shared" si="5"/>
        <v>#REF!</v>
      </c>
      <c r="G105" s="39" t="e">
        <f t="shared" si="6"/>
        <v>#REF!</v>
      </c>
      <c r="H105" s="39" t="e">
        <f t="shared" si="6"/>
        <v>#REF!</v>
      </c>
      <c r="I105" s="39" t="e">
        <f t="shared" si="6"/>
        <v>#REF!</v>
      </c>
      <c r="J105" s="87" t="e">
        <f>D105/'FINAL EXAM'!$D$118*100</f>
        <v>#REF!</v>
      </c>
      <c r="K105" s="87" t="e">
        <f>E105/'FINAL EXAM'!$D$118*100</f>
        <v>#REF!</v>
      </c>
      <c r="L105" s="87" t="e">
        <f>F105/'FINAL EXAM'!$D$118*100</f>
        <v>#REF!</v>
      </c>
      <c r="M105" s="87" t="e">
        <f>G105/'FINAL EXAM'!$D$118*100</f>
        <v>#REF!</v>
      </c>
      <c r="N105" s="87" t="e">
        <f>H105/'FINAL EXAM'!$D$118*100</f>
        <v>#REF!</v>
      </c>
      <c r="O105" s="87" t="e">
        <f>I105/'FINAL EXAM'!$D$118*100</f>
        <v>#REF!</v>
      </c>
      <c r="P105" s="50" t="e">
        <f>IF(J105&lt;'FINAL EXAM'!$D$116,"N","Y")</f>
        <v>#REF!</v>
      </c>
      <c r="Q105" s="50" t="e">
        <f>IF(K105&lt;'FINAL EXAM'!$D$116,"N","Y")</f>
        <v>#REF!</v>
      </c>
      <c r="R105" s="50" t="e">
        <f>IF(L105&lt;'FINAL EXAM'!$D$116,"N","Y")</f>
        <v>#REF!</v>
      </c>
      <c r="S105" s="50" t="e">
        <f>IF(M105&lt;'FINAL EXAM'!$D$116,"N","Y")</f>
        <v>#REF!</v>
      </c>
      <c r="T105" s="50" t="e">
        <f>IF(N105&lt;'FINAL EXAM'!$D$116,"N","Y")</f>
        <v>#REF!</v>
      </c>
      <c r="U105" s="50" t="e">
        <f>IF(O105&lt;'FINAL EXAM'!$D$116,"N","Y")</f>
        <v>#REF!</v>
      </c>
    </row>
    <row r="106" spans="1:21" x14ac:dyDescent="0.25">
      <c r="A106" s="39" t="e">
        <f>'FINAL EXAM'!#REF!</f>
        <v>#REF!</v>
      </c>
      <c r="B106" s="39" t="e">
        <f>'FINAL EXAM'!#REF!</f>
        <v>#REF!</v>
      </c>
      <c r="C106" s="39" t="e">
        <f>'FINAL EXAM'!#REF!</f>
        <v>#REF!</v>
      </c>
      <c r="D106" s="39" t="e">
        <f>'FINAL EXAM'!#REF!</f>
        <v>#REF!</v>
      </c>
      <c r="E106" s="39" t="e">
        <f t="shared" si="5"/>
        <v>#REF!</v>
      </c>
      <c r="F106" s="39" t="e">
        <f t="shared" si="5"/>
        <v>#REF!</v>
      </c>
      <c r="G106" s="39" t="e">
        <f t="shared" si="6"/>
        <v>#REF!</v>
      </c>
      <c r="H106" s="39" t="e">
        <f t="shared" si="6"/>
        <v>#REF!</v>
      </c>
      <c r="I106" s="39" t="e">
        <f t="shared" si="6"/>
        <v>#REF!</v>
      </c>
      <c r="J106" s="87" t="e">
        <f>D106/'FINAL EXAM'!$D$118*100</f>
        <v>#REF!</v>
      </c>
      <c r="K106" s="87" t="e">
        <f>E106/'FINAL EXAM'!$D$118*100</f>
        <v>#REF!</v>
      </c>
      <c r="L106" s="87" t="e">
        <f>F106/'FINAL EXAM'!$D$118*100</f>
        <v>#REF!</v>
      </c>
      <c r="M106" s="87" t="e">
        <f>G106/'FINAL EXAM'!$D$118*100</f>
        <v>#REF!</v>
      </c>
      <c r="N106" s="87" t="e">
        <f>H106/'FINAL EXAM'!$D$118*100</f>
        <v>#REF!</v>
      </c>
      <c r="O106" s="87" t="e">
        <f>I106/'FINAL EXAM'!$D$118*100</f>
        <v>#REF!</v>
      </c>
      <c r="P106" s="50" t="e">
        <f>IF(J106&lt;'FINAL EXAM'!$D$116,"N","Y")</f>
        <v>#REF!</v>
      </c>
      <c r="Q106" s="50" t="e">
        <f>IF(K106&lt;'FINAL EXAM'!$D$116,"N","Y")</f>
        <v>#REF!</v>
      </c>
      <c r="R106" s="50" t="e">
        <f>IF(L106&lt;'FINAL EXAM'!$D$116,"N","Y")</f>
        <v>#REF!</v>
      </c>
      <c r="S106" s="50" t="e">
        <f>IF(M106&lt;'FINAL EXAM'!$D$116,"N","Y")</f>
        <v>#REF!</v>
      </c>
      <c r="T106" s="50" t="e">
        <f>IF(N106&lt;'FINAL EXAM'!$D$116,"N","Y")</f>
        <v>#REF!</v>
      </c>
      <c r="U106" s="50" t="e">
        <f>IF(O106&lt;'FINAL EXAM'!$D$116,"N","Y")</f>
        <v>#REF!</v>
      </c>
    </row>
    <row r="107" spans="1:21" x14ac:dyDescent="0.25">
      <c r="A107" s="39" t="e">
        <f>'FINAL EXAM'!#REF!</f>
        <v>#REF!</v>
      </c>
      <c r="B107" s="39" t="e">
        <f>'FINAL EXAM'!#REF!</f>
        <v>#REF!</v>
      </c>
      <c r="C107" s="39" t="e">
        <f>'FINAL EXAM'!#REF!</f>
        <v>#REF!</v>
      </c>
      <c r="D107" s="39" t="e">
        <f>'FINAL EXAM'!#REF!</f>
        <v>#REF!</v>
      </c>
      <c r="E107" s="39" t="e">
        <f t="shared" si="5"/>
        <v>#REF!</v>
      </c>
      <c r="F107" s="39" t="e">
        <f t="shared" si="5"/>
        <v>#REF!</v>
      </c>
      <c r="G107" s="39" t="e">
        <f t="shared" ref="G107:I125" si="7">F107</f>
        <v>#REF!</v>
      </c>
      <c r="H107" s="39" t="e">
        <f t="shared" si="7"/>
        <v>#REF!</v>
      </c>
      <c r="I107" s="39" t="e">
        <f t="shared" si="7"/>
        <v>#REF!</v>
      </c>
      <c r="J107" s="87" t="e">
        <f>D107/'FINAL EXAM'!$D$118*100</f>
        <v>#REF!</v>
      </c>
      <c r="K107" s="87" t="e">
        <f>E107/'FINAL EXAM'!$D$118*100</f>
        <v>#REF!</v>
      </c>
      <c r="L107" s="87" t="e">
        <f>F107/'FINAL EXAM'!$D$118*100</f>
        <v>#REF!</v>
      </c>
      <c r="M107" s="87" t="e">
        <f>G107/'FINAL EXAM'!$D$118*100</f>
        <v>#REF!</v>
      </c>
      <c r="N107" s="87" t="e">
        <f>H107/'FINAL EXAM'!$D$118*100</f>
        <v>#REF!</v>
      </c>
      <c r="O107" s="87" t="e">
        <f>I107/'FINAL EXAM'!$D$118*100</f>
        <v>#REF!</v>
      </c>
      <c r="P107" s="50" t="e">
        <f>IF(J107&lt;'FINAL EXAM'!$D$116,"N","Y")</f>
        <v>#REF!</v>
      </c>
      <c r="Q107" s="50" t="e">
        <f>IF(K107&lt;'FINAL EXAM'!$D$116,"N","Y")</f>
        <v>#REF!</v>
      </c>
      <c r="R107" s="50" t="e">
        <f>IF(L107&lt;'FINAL EXAM'!$D$116,"N","Y")</f>
        <v>#REF!</v>
      </c>
      <c r="S107" s="50" t="e">
        <f>IF(M107&lt;'FINAL EXAM'!$D$116,"N","Y")</f>
        <v>#REF!</v>
      </c>
      <c r="T107" s="50" t="e">
        <f>IF(N107&lt;'FINAL EXAM'!$D$116,"N","Y")</f>
        <v>#REF!</v>
      </c>
      <c r="U107" s="50" t="e">
        <f>IF(O107&lt;'FINAL EXAM'!$D$116,"N","Y")</f>
        <v>#REF!</v>
      </c>
    </row>
    <row r="108" spans="1:21" x14ac:dyDescent="0.25">
      <c r="A108" s="39" t="e">
        <f>'FINAL EXAM'!#REF!</f>
        <v>#REF!</v>
      </c>
      <c r="B108" s="39" t="e">
        <f>'FINAL EXAM'!#REF!</f>
        <v>#REF!</v>
      </c>
      <c r="C108" s="39" t="e">
        <f>'FINAL EXAM'!#REF!</f>
        <v>#REF!</v>
      </c>
      <c r="D108" s="39" t="e">
        <f>'FINAL EXAM'!#REF!</f>
        <v>#REF!</v>
      </c>
      <c r="E108" s="39" t="e">
        <f t="shared" si="5"/>
        <v>#REF!</v>
      </c>
      <c r="F108" s="39" t="e">
        <f t="shared" si="5"/>
        <v>#REF!</v>
      </c>
      <c r="G108" s="39" t="e">
        <f t="shared" si="7"/>
        <v>#REF!</v>
      </c>
      <c r="H108" s="39" t="e">
        <f t="shared" si="7"/>
        <v>#REF!</v>
      </c>
      <c r="I108" s="39" t="e">
        <f t="shared" si="7"/>
        <v>#REF!</v>
      </c>
      <c r="J108" s="87" t="e">
        <f>D108/'FINAL EXAM'!$D$118*100</f>
        <v>#REF!</v>
      </c>
      <c r="K108" s="87" t="e">
        <f>E108/'FINAL EXAM'!$D$118*100</f>
        <v>#REF!</v>
      </c>
      <c r="L108" s="87" t="e">
        <f>F108/'FINAL EXAM'!$D$118*100</f>
        <v>#REF!</v>
      </c>
      <c r="M108" s="87" t="e">
        <f>G108/'FINAL EXAM'!$D$118*100</f>
        <v>#REF!</v>
      </c>
      <c r="N108" s="87" t="e">
        <f>H108/'FINAL EXAM'!$D$118*100</f>
        <v>#REF!</v>
      </c>
      <c r="O108" s="87" t="e">
        <f>I108/'FINAL EXAM'!$D$118*100</f>
        <v>#REF!</v>
      </c>
      <c r="P108" s="50" t="e">
        <f>IF(J108&lt;'FINAL EXAM'!$D$116,"N","Y")</f>
        <v>#REF!</v>
      </c>
      <c r="Q108" s="50" t="e">
        <f>IF(K108&lt;'FINAL EXAM'!$D$116,"N","Y")</f>
        <v>#REF!</v>
      </c>
      <c r="R108" s="50" t="e">
        <f>IF(L108&lt;'FINAL EXAM'!$D$116,"N","Y")</f>
        <v>#REF!</v>
      </c>
      <c r="S108" s="50" t="e">
        <f>IF(M108&lt;'FINAL EXAM'!$D$116,"N","Y")</f>
        <v>#REF!</v>
      </c>
      <c r="T108" s="50" t="e">
        <f>IF(N108&lt;'FINAL EXAM'!$D$116,"N","Y")</f>
        <v>#REF!</v>
      </c>
      <c r="U108" s="50" t="e">
        <f>IF(O108&lt;'FINAL EXAM'!$D$116,"N","Y")</f>
        <v>#REF!</v>
      </c>
    </row>
    <row r="109" spans="1:21" x14ac:dyDescent="0.25">
      <c r="A109" s="39" t="e">
        <f>'FINAL EXAM'!#REF!</f>
        <v>#REF!</v>
      </c>
      <c r="B109" s="39" t="e">
        <f>'FINAL EXAM'!#REF!</f>
        <v>#REF!</v>
      </c>
      <c r="C109" s="39" t="e">
        <f>'FINAL EXAM'!#REF!</f>
        <v>#REF!</v>
      </c>
      <c r="D109" s="39" t="e">
        <f>'FINAL EXAM'!#REF!</f>
        <v>#REF!</v>
      </c>
      <c r="E109" s="39" t="e">
        <f t="shared" si="5"/>
        <v>#REF!</v>
      </c>
      <c r="F109" s="39" t="e">
        <f t="shared" si="5"/>
        <v>#REF!</v>
      </c>
      <c r="G109" s="39" t="e">
        <f t="shared" si="7"/>
        <v>#REF!</v>
      </c>
      <c r="H109" s="39" t="e">
        <f t="shared" si="7"/>
        <v>#REF!</v>
      </c>
      <c r="I109" s="39" t="e">
        <f t="shared" si="7"/>
        <v>#REF!</v>
      </c>
      <c r="J109" s="87" t="e">
        <f>D109/'FINAL EXAM'!$D$118*100</f>
        <v>#REF!</v>
      </c>
      <c r="K109" s="87" t="e">
        <f>E109/'FINAL EXAM'!$D$118*100</f>
        <v>#REF!</v>
      </c>
      <c r="L109" s="87" t="e">
        <f>F109/'FINAL EXAM'!$D$118*100</f>
        <v>#REF!</v>
      </c>
      <c r="M109" s="87" t="e">
        <f>G109/'FINAL EXAM'!$D$118*100</f>
        <v>#REF!</v>
      </c>
      <c r="N109" s="87" t="e">
        <f>H109/'FINAL EXAM'!$D$118*100</f>
        <v>#REF!</v>
      </c>
      <c r="O109" s="87" t="e">
        <f>I109/'FINAL EXAM'!$D$118*100</f>
        <v>#REF!</v>
      </c>
      <c r="P109" s="50" t="e">
        <f>IF(J109&lt;'FINAL EXAM'!$D$116,"N","Y")</f>
        <v>#REF!</v>
      </c>
      <c r="Q109" s="50" t="e">
        <f>IF(K109&lt;'FINAL EXAM'!$D$116,"N","Y")</f>
        <v>#REF!</v>
      </c>
      <c r="R109" s="50" t="e">
        <f>IF(L109&lt;'FINAL EXAM'!$D$116,"N","Y")</f>
        <v>#REF!</v>
      </c>
      <c r="S109" s="50" t="e">
        <f>IF(M109&lt;'FINAL EXAM'!$D$116,"N","Y")</f>
        <v>#REF!</v>
      </c>
      <c r="T109" s="50" t="e">
        <f>IF(N109&lt;'FINAL EXAM'!$D$116,"N","Y")</f>
        <v>#REF!</v>
      </c>
      <c r="U109" s="50" t="e">
        <f>IF(O109&lt;'FINAL EXAM'!$D$116,"N","Y")</f>
        <v>#REF!</v>
      </c>
    </row>
    <row r="110" spans="1:21" x14ac:dyDescent="0.25">
      <c r="A110" s="39" t="e">
        <f>'FINAL EXAM'!#REF!</f>
        <v>#REF!</v>
      </c>
      <c r="B110" s="39" t="e">
        <f>'FINAL EXAM'!#REF!</f>
        <v>#REF!</v>
      </c>
      <c r="C110" s="39" t="e">
        <f>'FINAL EXAM'!#REF!</f>
        <v>#REF!</v>
      </c>
      <c r="D110" s="39" t="e">
        <f>'FINAL EXAM'!#REF!</f>
        <v>#REF!</v>
      </c>
      <c r="E110" s="39" t="e">
        <f t="shared" si="5"/>
        <v>#REF!</v>
      </c>
      <c r="F110" s="39" t="e">
        <f t="shared" si="5"/>
        <v>#REF!</v>
      </c>
      <c r="G110" s="39" t="e">
        <f t="shared" si="7"/>
        <v>#REF!</v>
      </c>
      <c r="H110" s="39" t="e">
        <f t="shared" si="7"/>
        <v>#REF!</v>
      </c>
      <c r="I110" s="39" t="e">
        <f t="shared" si="7"/>
        <v>#REF!</v>
      </c>
      <c r="J110" s="87" t="e">
        <f>D110/'FINAL EXAM'!$D$118*100</f>
        <v>#REF!</v>
      </c>
      <c r="K110" s="87" t="e">
        <f>E110/'FINAL EXAM'!$D$118*100</f>
        <v>#REF!</v>
      </c>
      <c r="L110" s="87" t="e">
        <f>F110/'FINAL EXAM'!$D$118*100</f>
        <v>#REF!</v>
      </c>
      <c r="M110" s="87" t="e">
        <f>G110/'FINAL EXAM'!$D$118*100</f>
        <v>#REF!</v>
      </c>
      <c r="N110" s="87" t="e">
        <f>H110/'FINAL EXAM'!$D$118*100</f>
        <v>#REF!</v>
      </c>
      <c r="O110" s="87" t="e">
        <f>I110/'FINAL EXAM'!$D$118*100</f>
        <v>#REF!</v>
      </c>
      <c r="P110" s="50" t="e">
        <f>IF(J110&lt;'FINAL EXAM'!$D$116,"N","Y")</f>
        <v>#REF!</v>
      </c>
      <c r="Q110" s="50" t="e">
        <f>IF(K110&lt;'FINAL EXAM'!$D$116,"N","Y")</f>
        <v>#REF!</v>
      </c>
      <c r="R110" s="50" t="e">
        <f>IF(L110&lt;'FINAL EXAM'!$D$116,"N","Y")</f>
        <v>#REF!</v>
      </c>
      <c r="S110" s="50" t="e">
        <f>IF(M110&lt;'FINAL EXAM'!$D$116,"N","Y")</f>
        <v>#REF!</v>
      </c>
      <c r="T110" s="50" t="e">
        <f>IF(N110&lt;'FINAL EXAM'!$D$116,"N","Y")</f>
        <v>#REF!</v>
      </c>
      <c r="U110" s="50" t="e">
        <f>IF(O110&lt;'FINAL EXAM'!$D$116,"N","Y")</f>
        <v>#REF!</v>
      </c>
    </row>
    <row r="111" spans="1:21" x14ac:dyDescent="0.25">
      <c r="A111" s="39" t="e">
        <f>'FINAL EXAM'!#REF!</f>
        <v>#REF!</v>
      </c>
      <c r="B111" s="39" t="e">
        <f>'FINAL EXAM'!#REF!</f>
        <v>#REF!</v>
      </c>
      <c r="C111" s="39" t="e">
        <f>'FINAL EXAM'!#REF!</f>
        <v>#REF!</v>
      </c>
      <c r="D111" s="39" t="e">
        <f>'FINAL EXAM'!#REF!</f>
        <v>#REF!</v>
      </c>
      <c r="E111" s="39" t="e">
        <f t="shared" si="5"/>
        <v>#REF!</v>
      </c>
      <c r="F111" s="39" t="e">
        <f t="shared" si="5"/>
        <v>#REF!</v>
      </c>
      <c r="G111" s="39" t="e">
        <f t="shared" si="7"/>
        <v>#REF!</v>
      </c>
      <c r="H111" s="39" t="e">
        <f t="shared" si="7"/>
        <v>#REF!</v>
      </c>
      <c r="I111" s="39" t="e">
        <f t="shared" si="7"/>
        <v>#REF!</v>
      </c>
      <c r="J111" s="87" t="e">
        <f>D111/'FINAL EXAM'!$D$118*100</f>
        <v>#REF!</v>
      </c>
      <c r="K111" s="87" t="e">
        <f>E111/'FINAL EXAM'!$D$118*100</f>
        <v>#REF!</v>
      </c>
      <c r="L111" s="87" t="e">
        <f>F111/'FINAL EXAM'!$D$118*100</f>
        <v>#REF!</v>
      </c>
      <c r="M111" s="87" t="e">
        <f>G111/'FINAL EXAM'!$D$118*100</f>
        <v>#REF!</v>
      </c>
      <c r="N111" s="87" t="e">
        <f>H111/'FINAL EXAM'!$D$118*100</f>
        <v>#REF!</v>
      </c>
      <c r="O111" s="87" t="e">
        <f>I111/'FINAL EXAM'!$D$118*100</f>
        <v>#REF!</v>
      </c>
      <c r="P111" s="50" t="e">
        <f>IF(J111&lt;'FINAL EXAM'!$D$116,"N","Y")</f>
        <v>#REF!</v>
      </c>
      <c r="Q111" s="50" t="e">
        <f>IF(K111&lt;'FINAL EXAM'!$D$116,"N","Y")</f>
        <v>#REF!</v>
      </c>
      <c r="R111" s="50" t="e">
        <f>IF(L111&lt;'FINAL EXAM'!$D$116,"N","Y")</f>
        <v>#REF!</v>
      </c>
      <c r="S111" s="50" t="e">
        <f>IF(M111&lt;'FINAL EXAM'!$D$116,"N","Y")</f>
        <v>#REF!</v>
      </c>
      <c r="T111" s="50" t="e">
        <f>IF(N111&lt;'FINAL EXAM'!$D$116,"N","Y")</f>
        <v>#REF!</v>
      </c>
      <c r="U111" s="50" t="e">
        <f>IF(O111&lt;'FINAL EXAM'!$D$116,"N","Y")</f>
        <v>#REF!</v>
      </c>
    </row>
    <row r="112" spans="1:21" x14ac:dyDescent="0.25">
      <c r="A112" s="39" t="e">
        <f>'FINAL EXAM'!#REF!</f>
        <v>#REF!</v>
      </c>
      <c r="B112" s="39" t="e">
        <f>'FINAL EXAM'!#REF!</f>
        <v>#REF!</v>
      </c>
      <c r="C112" s="39" t="e">
        <f>'FINAL EXAM'!#REF!</f>
        <v>#REF!</v>
      </c>
      <c r="D112" s="39" t="e">
        <f>'FINAL EXAM'!#REF!</f>
        <v>#REF!</v>
      </c>
      <c r="E112" s="39" t="e">
        <f t="shared" si="5"/>
        <v>#REF!</v>
      </c>
      <c r="F112" s="39" t="e">
        <f t="shared" si="5"/>
        <v>#REF!</v>
      </c>
      <c r="G112" s="39" t="e">
        <f t="shared" si="7"/>
        <v>#REF!</v>
      </c>
      <c r="H112" s="39" t="e">
        <f t="shared" si="7"/>
        <v>#REF!</v>
      </c>
      <c r="I112" s="39" t="e">
        <f t="shared" si="7"/>
        <v>#REF!</v>
      </c>
      <c r="J112" s="87" t="e">
        <f>D112/'FINAL EXAM'!$D$118*100</f>
        <v>#REF!</v>
      </c>
      <c r="K112" s="87" t="e">
        <f>E112/'FINAL EXAM'!$D$118*100</f>
        <v>#REF!</v>
      </c>
      <c r="L112" s="87" t="e">
        <f>F112/'FINAL EXAM'!$D$118*100</f>
        <v>#REF!</v>
      </c>
      <c r="M112" s="87" t="e">
        <f>G112/'FINAL EXAM'!$D$118*100</f>
        <v>#REF!</v>
      </c>
      <c r="N112" s="87" t="e">
        <f>H112/'FINAL EXAM'!$D$118*100</f>
        <v>#REF!</v>
      </c>
      <c r="O112" s="87" t="e">
        <f>I112/'FINAL EXAM'!$D$118*100</f>
        <v>#REF!</v>
      </c>
      <c r="P112" s="50" t="e">
        <f>IF(J112&lt;'FINAL EXAM'!$D$116,"N","Y")</f>
        <v>#REF!</v>
      </c>
      <c r="Q112" s="50" t="e">
        <f>IF(K112&lt;'FINAL EXAM'!$D$116,"N","Y")</f>
        <v>#REF!</v>
      </c>
      <c r="R112" s="50" t="e">
        <f>IF(L112&lt;'FINAL EXAM'!$D$116,"N","Y")</f>
        <v>#REF!</v>
      </c>
      <c r="S112" s="50" t="e">
        <f>IF(M112&lt;'FINAL EXAM'!$D$116,"N","Y")</f>
        <v>#REF!</v>
      </c>
      <c r="T112" s="50" t="e">
        <f>IF(N112&lt;'FINAL EXAM'!$D$116,"N","Y")</f>
        <v>#REF!</v>
      </c>
      <c r="U112" s="50" t="e">
        <f>IF(O112&lt;'FINAL EXAM'!$D$116,"N","Y")</f>
        <v>#REF!</v>
      </c>
    </row>
    <row r="113" spans="1:21" x14ac:dyDescent="0.25">
      <c r="A113" s="39" t="e">
        <f>'FINAL EXAM'!#REF!</f>
        <v>#REF!</v>
      </c>
      <c r="B113" s="39" t="e">
        <f>'FINAL EXAM'!#REF!</f>
        <v>#REF!</v>
      </c>
      <c r="C113" s="39" t="e">
        <f>'FINAL EXAM'!#REF!</f>
        <v>#REF!</v>
      </c>
      <c r="D113" s="39" t="e">
        <f>'FINAL EXAM'!#REF!</f>
        <v>#REF!</v>
      </c>
      <c r="E113" s="39" t="e">
        <f t="shared" si="5"/>
        <v>#REF!</v>
      </c>
      <c r="F113" s="39" t="e">
        <f t="shared" si="5"/>
        <v>#REF!</v>
      </c>
      <c r="G113" s="39" t="e">
        <f t="shared" si="7"/>
        <v>#REF!</v>
      </c>
      <c r="H113" s="39" t="e">
        <f t="shared" si="7"/>
        <v>#REF!</v>
      </c>
      <c r="I113" s="39" t="e">
        <f t="shared" si="7"/>
        <v>#REF!</v>
      </c>
      <c r="J113" s="87" t="e">
        <f>D113/'FINAL EXAM'!$D$118*100</f>
        <v>#REF!</v>
      </c>
      <c r="K113" s="87" t="e">
        <f>E113/'FINAL EXAM'!$D$118*100</f>
        <v>#REF!</v>
      </c>
      <c r="L113" s="87" t="e">
        <f>F113/'FINAL EXAM'!$D$118*100</f>
        <v>#REF!</v>
      </c>
      <c r="M113" s="87" t="e">
        <f>G113/'FINAL EXAM'!$D$118*100</f>
        <v>#REF!</v>
      </c>
      <c r="N113" s="87" t="e">
        <f>H113/'FINAL EXAM'!$D$118*100</f>
        <v>#REF!</v>
      </c>
      <c r="O113" s="87" t="e">
        <f>I113/'FINAL EXAM'!$D$118*100</f>
        <v>#REF!</v>
      </c>
      <c r="P113" s="50" t="e">
        <f>IF(J113&lt;'FINAL EXAM'!$D$116,"N","Y")</f>
        <v>#REF!</v>
      </c>
      <c r="Q113" s="50" t="e">
        <f>IF(K113&lt;'FINAL EXAM'!$D$116,"N","Y")</f>
        <v>#REF!</v>
      </c>
      <c r="R113" s="50" t="e">
        <f>IF(L113&lt;'FINAL EXAM'!$D$116,"N","Y")</f>
        <v>#REF!</v>
      </c>
      <c r="S113" s="50" t="e">
        <f>IF(M113&lt;'FINAL EXAM'!$D$116,"N","Y")</f>
        <v>#REF!</v>
      </c>
      <c r="T113" s="50" t="e">
        <f>IF(N113&lt;'FINAL EXAM'!$D$116,"N","Y")</f>
        <v>#REF!</v>
      </c>
      <c r="U113" s="50" t="e">
        <f>IF(O113&lt;'FINAL EXAM'!$D$116,"N","Y")</f>
        <v>#REF!</v>
      </c>
    </row>
    <row r="114" spans="1:21" x14ac:dyDescent="0.25">
      <c r="A114" s="39" t="e">
        <f>'FINAL EXAM'!#REF!</f>
        <v>#REF!</v>
      </c>
      <c r="B114" s="39" t="e">
        <f>'FINAL EXAM'!#REF!</f>
        <v>#REF!</v>
      </c>
      <c r="C114" s="39" t="e">
        <f>'FINAL EXAM'!#REF!</f>
        <v>#REF!</v>
      </c>
      <c r="D114" s="39" t="e">
        <f>'FINAL EXAM'!#REF!</f>
        <v>#REF!</v>
      </c>
      <c r="E114" s="39" t="e">
        <f t="shared" si="5"/>
        <v>#REF!</v>
      </c>
      <c r="F114" s="39" t="e">
        <f t="shared" si="5"/>
        <v>#REF!</v>
      </c>
      <c r="G114" s="39" t="e">
        <f t="shared" si="7"/>
        <v>#REF!</v>
      </c>
      <c r="H114" s="39" t="e">
        <f t="shared" si="7"/>
        <v>#REF!</v>
      </c>
      <c r="I114" s="39" t="e">
        <f t="shared" si="7"/>
        <v>#REF!</v>
      </c>
      <c r="J114" s="87" t="e">
        <f>D114/'FINAL EXAM'!$D$118*100</f>
        <v>#REF!</v>
      </c>
      <c r="K114" s="87" t="e">
        <f>E114/'FINAL EXAM'!$D$118*100</f>
        <v>#REF!</v>
      </c>
      <c r="L114" s="87" t="e">
        <f>F114/'FINAL EXAM'!$D$118*100</f>
        <v>#REF!</v>
      </c>
      <c r="M114" s="87" t="e">
        <f>G114/'FINAL EXAM'!$D$118*100</f>
        <v>#REF!</v>
      </c>
      <c r="N114" s="87" t="e">
        <f>H114/'FINAL EXAM'!$D$118*100</f>
        <v>#REF!</v>
      </c>
      <c r="O114" s="87" t="e">
        <f>I114/'FINAL EXAM'!$D$118*100</f>
        <v>#REF!</v>
      </c>
      <c r="P114" s="50" t="e">
        <f>IF(J114&lt;'FINAL EXAM'!$D$116,"N","Y")</f>
        <v>#REF!</v>
      </c>
      <c r="Q114" s="50" t="e">
        <f>IF(K114&lt;'FINAL EXAM'!$D$116,"N","Y")</f>
        <v>#REF!</v>
      </c>
      <c r="R114" s="50" t="e">
        <f>IF(L114&lt;'FINAL EXAM'!$D$116,"N","Y")</f>
        <v>#REF!</v>
      </c>
      <c r="S114" s="50" t="e">
        <f>IF(M114&lt;'FINAL EXAM'!$D$116,"N","Y")</f>
        <v>#REF!</v>
      </c>
      <c r="T114" s="50" t="e">
        <f>IF(N114&lt;'FINAL EXAM'!$D$116,"N","Y")</f>
        <v>#REF!</v>
      </c>
      <c r="U114" s="50" t="e">
        <f>IF(O114&lt;'FINAL EXAM'!$D$116,"N","Y")</f>
        <v>#REF!</v>
      </c>
    </row>
    <row r="115" spans="1:21" x14ac:dyDescent="0.25">
      <c r="A115" s="39" t="e">
        <f>'FINAL EXAM'!#REF!</f>
        <v>#REF!</v>
      </c>
      <c r="B115" s="39" t="e">
        <f>'FINAL EXAM'!#REF!</f>
        <v>#REF!</v>
      </c>
      <c r="C115" s="39" t="e">
        <f>'FINAL EXAM'!#REF!</f>
        <v>#REF!</v>
      </c>
      <c r="D115" s="39" t="e">
        <f>'FINAL EXAM'!#REF!</f>
        <v>#REF!</v>
      </c>
      <c r="E115" s="39" t="e">
        <f t="shared" si="5"/>
        <v>#REF!</v>
      </c>
      <c r="F115" s="39" t="e">
        <f t="shared" si="5"/>
        <v>#REF!</v>
      </c>
      <c r="G115" s="39" t="e">
        <f t="shared" si="7"/>
        <v>#REF!</v>
      </c>
      <c r="H115" s="39" t="e">
        <f t="shared" si="7"/>
        <v>#REF!</v>
      </c>
      <c r="I115" s="39" t="e">
        <f t="shared" si="7"/>
        <v>#REF!</v>
      </c>
      <c r="J115" s="87" t="e">
        <f>D115/'FINAL EXAM'!$D$118*100</f>
        <v>#REF!</v>
      </c>
      <c r="K115" s="87" t="e">
        <f>E115/'FINAL EXAM'!$D$118*100</f>
        <v>#REF!</v>
      </c>
      <c r="L115" s="87" t="e">
        <f>F115/'FINAL EXAM'!$D$118*100</f>
        <v>#REF!</v>
      </c>
      <c r="M115" s="87" t="e">
        <f>G115/'FINAL EXAM'!$D$118*100</f>
        <v>#REF!</v>
      </c>
      <c r="N115" s="87" t="e">
        <f>H115/'FINAL EXAM'!$D$118*100</f>
        <v>#REF!</v>
      </c>
      <c r="O115" s="87" t="e">
        <f>I115/'FINAL EXAM'!$D$118*100</f>
        <v>#REF!</v>
      </c>
      <c r="P115" s="50" t="e">
        <f>IF(J115&lt;'FINAL EXAM'!$D$116,"N","Y")</f>
        <v>#REF!</v>
      </c>
      <c r="Q115" s="50" t="e">
        <f>IF(K115&lt;'FINAL EXAM'!$D$116,"N","Y")</f>
        <v>#REF!</v>
      </c>
      <c r="R115" s="50" t="e">
        <f>IF(L115&lt;'FINAL EXAM'!$D$116,"N","Y")</f>
        <v>#REF!</v>
      </c>
      <c r="S115" s="50" t="e">
        <f>IF(M115&lt;'FINAL EXAM'!$D$116,"N","Y")</f>
        <v>#REF!</v>
      </c>
      <c r="T115" s="50" t="e">
        <f>IF(N115&lt;'FINAL EXAM'!$D$116,"N","Y")</f>
        <v>#REF!</v>
      </c>
      <c r="U115" s="50" t="e">
        <f>IF(O115&lt;'FINAL EXAM'!$D$116,"N","Y")</f>
        <v>#REF!</v>
      </c>
    </row>
    <row r="116" spans="1:21" x14ac:dyDescent="0.25">
      <c r="A116" s="39" t="e">
        <f>'FINAL EXAM'!#REF!</f>
        <v>#REF!</v>
      </c>
      <c r="B116" s="39" t="e">
        <f>'FINAL EXAM'!#REF!</f>
        <v>#REF!</v>
      </c>
      <c r="C116" s="39" t="e">
        <f>'FINAL EXAM'!#REF!</f>
        <v>#REF!</v>
      </c>
      <c r="D116" s="39" t="e">
        <f>'FINAL EXAM'!#REF!</f>
        <v>#REF!</v>
      </c>
      <c r="E116" s="39" t="e">
        <f t="shared" si="5"/>
        <v>#REF!</v>
      </c>
      <c r="F116" s="39" t="e">
        <f t="shared" si="5"/>
        <v>#REF!</v>
      </c>
      <c r="G116" s="39" t="e">
        <f t="shared" si="7"/>
        <v>#REF!</v>
      </c>
      <c r="H116" s="39" t="e">
        <f t="shared" si="7"/>
        <v>#REF!</v>
      </c>
      <c r="I116" s="39" t="e">
        <f t="shared" si="7"/>
        <v>#REF!</v>
      </c>
      <c r="J116" s="87" t="e">
        <f>D116/'FINAL EXAM'!$D$118*100</f>
        <v>#REF!</v>
      </c>
      <c r="K116" s="87" t="e">
        <f>E116/'FINAL EXAM'!$D$118*100</f>
        <v>#REF!</v>
      </c>
      <c r="L116" s="87" t="e">
        <f>F116/'FINAL EXAM'!$D$118*100</f>
        <v>#REF!</v>
      </c>
      <c r="M116" s="87" t="e">
        <f>G116/'FINAL EXAM'!$D$118*100</f>
        <v>#REF!</v>
      </c>
      <c r="N116" s="87" t="e">
        <f>H116/'FINAL EXAM'!$D$118*100</f>
        <v>#REF!</v>
      </c>
      <c r="O116" s="87" t="e">
        <f>I116/'FINAL EXAM'!$D$118*100</f>
        <v>#REF!</v>
      </c>
      <c r="P116" s="50" t="e">
        <f>IF(J116&lt;'FINAL EXAM'!$D$116,"N","Y")</f>
        <v>#REF!</v>
      </c>
      <c r="Q116" s="50" t="e">
        <f>IF(K116&lt;'FINAL EXAM'!$D$116,"N","Y")</f>
        <v>#REF!</v>
      </c>
      <c r="R116" s="50" t="e">
        <f>IF(L116&lt;'FINAL EXAM'!$D$116,"N","Y")</f>
        <v>#REF!</v>
      </c>
      <c r="S116" s="50" t="e">
        <f>IF(M116&lt;'FINAL EXAM'!$D$116,"N","Y")</f>
        <v>#REF!</v>
      </c>
      <c r="T116" s="50" t="e">
        <f>IF(N116&lt;'FINAL EXAM'!$D$116,"N","Y")</f>
        <v>#REF!</v>
      </c>
      <c r="U116" s="50" t="e">
        <f>IF(O116&lt;'FINAL EXAM'!$D$116,"N","Y")</f>
        <v>#REF!</v>
      </c>
    </row>
    <row r="117" spans="1:21" x14ac:dyDescent="0.25">
      <c r="A117" s="39" t="e">
        <f>'FINAL EXAM'!#REF!</f>
        <v>#REF!</v>
      </c>
      <c r="B117" s="39" t="e">
        <f>'FINAL EXAM'!#REF!</f>
        <v>#REF!</v>
      </c>
      <c r="C117" s="39" t="e">
        <f>'FINAL EXAM'!#REF!</f>
        <v>#REF!</v>
      </c>
      <c r="D117" s="39" t="e">
        <f>'FINAL EXAM'!#REF!</f>
        <v>#REF!</v>
      </c>
      <c r="E117" s="39" t="e">
        <f t="shared" si="5"/>
        <v>#REF!</v>
      </c>
      <c r="F117" s="39" t="e">
        <f t="shared" si="5"/>
        <v>#REF!</v>
      </c>
      <c r="G117" s="39" t="e">
        <f t="shared" si="7"/>
        <v>#REF!</v>
      </c>
      <c r="H117" s="39" t="e">
        <f t="shared" si="7"/>
        <v>#REF!</v>
      </c>
      <c r="I117" s="39" t="e">
        <f t="shared" si="7"/>
        <v>#REF!</v>
      </c>
      <c r="J117" s="87" t="e">
        <f>D117/'FINAL EXAM'!$D$118*100</f>
        <v>#REF!</v>
      </c>
      <c r="K117" s="87" t="e">
        <f>E117/'FINAL EXAM'!$D$118*100</f>
        <v>#REF!</v>
      </c>
      <c r="L117" s="87" t="e">
        <f>F117/'FINAL EXAM'!$D$118*100</f>
        <v>#REF!</v>
      </c>
      <c r="M117" s="87" t="e">
        <f>G117/'FINAL EXAM'!$D$118*100</f>
        <v>#REF!</v>
      </c>
      <c r="N117" s="87" t="e">
        <f>H117/'FINAL EXAM'!$D$118*100</f>
        <v>#REF!</v>
      </c>
      <c r="O117" s="87" t="e">
        <f>I117/'FINAL EXAM'!$D$118*100</f>
        <v>#REF!</v>
      </c>
      <c r="P117" s="50" t="e">
        <f>IF(J117&lt;'FINAL EXAM'!$D$116,"N","Y")</f>
        <v>#REF!</v>
      </c>
      <c r="Q117" s="50" t="e">
        <f>IF(K117&lt;'FINAL EXAM'!$D$116,"N","Y")</f>
        <v>#REF!</v>
      </c>
      <c r="R117" s="50" t="e">
        <f>IF(L117&lt;'FINAL EXAM'!$D$116,"N","Y")</f>
        <v>#REF!</v>
      </c>
      <c r="S117" s="50" t="e">
        <f>IF(M117&lt;'FINAL EXAM'!$D$116,"N","Y")</f>
        <v>#REF!</v>
      </c>
      <c r="T117" s="50" t="e">
        <f>IF(N117&lt;'FINAL EXAM'!$D$116,"N","Y")</f>
        <v>#REF!</v>
      </c>
      <c r="U117" s="50" t="e">
        <f>IF(O117&lt;'FINAL EXAM'!$D$116,"N","Y")</f>
        <v>#REF!</v>
      </c>
    </row>
    <row r="118" spans="1:21" x14ac:dyDescent="0.25">
      <c r="A118" s="39" t="e">
        <f>'FINAL EXAM'!#REF!</f>
        <v>#REF!</v>
      </c>
      <c r="B118" s="39" t="e">
        <f>'FINAL EXAM'!#REF!</f>
        <v>#REF!</v>
      </c>
      <c r="C118" s="39" t="e">
        <f>'FINAL EXAM'!#REF!</f>
        <v>#REF!</v>
      </c>
      <c r="D118" s="39" t="e">
        <f>'FINAL EXAM'!#REF!</f>
        <v>#REF!</v>
      </c>
      <c r="E118" s="39" t="e">
        <f t="shared" si="5"/>
        <v>#REF!</v>
      </c>
      <c r="F118" s="39" t="e">
        <f t="shared" si="5"/>
        <v>#REF!</v>
      </c>
      <c r="G118" s="39" t="e">
        <f t="shared" si="7"/>
        <v>#REF!</v>
      </c>
      <c r="H118" s="39" t="e">
        <f t="shared" si="7"/>
        <v>#REF!</v>
      </c>
      <c r="I118" s="39" t="e">
        <f t="shared" si="7"/>
        <v>#REF!</v>
      </c>
      <c r="J118" s="87" t="e">
        <f>D118/'FINAL EXAM'!$D$118*100</f>
        <v>#REF!</v>
      </c>
      <c r="K118" s="87" t="e">
        <f>E118/'FINAL EXAM'!$D$118*100</f>
        <v>#REF!</v>
      </c>
      <c r="L118" s="87" t="e">
        <f>F118/'FINAL EXAM'!$D$118*100</f>
        <v>#REF!</v>
      </c>
      <c r="M118" s="87" t="e">
        <f>G118/'FINAL EXAM'!$D$118*100</f>
        <v>#REF!</v>
      </c>
      <c r="N118" s="87" t="e">
        <f>H118/'FINAL EXAM'!$D$118*100</f>
        <v>#REF!</v>
      </c>
      <c r="O118" s="87" t="e">
        <f>I118/'FINAL EXAM'!$D$118*100</f>
        <v>#REF!</v>
      </c>
      <c r="P118" s="50" t="e">
        <f>IF(J118&lt;'FINAL EXAM'!$D$116,"N","Y")</f>
        <v>#REF!</v>
      </c>
      <c r="Q118" s="50" t="e">
        <f>IF(K118&lt;'FINAL EXAM'!$D$116,"N","Y")</f>
        <v>#REF!</v>
      </c>
      <c r="R118" s="50" t="e">
        <f>IF(L118&lt;'FINAL EXAM'!$D$116,"N","Y")</f>
        <v>#REF!</v>
      </c>
      <c r="S118" s="50" t="e">
        <f>IF(M118&lt;'FINAL EXAM'!$D$116,"N","Y")</f>
        <v>#REF!</v>
      </c>
      <c r="T118" s="50" t="e">
        <f>IF(N118&lt;'FINAL EXAM'!$D$116,"N","Y")</f>
        <v>#REF!</v>
      </c>
      <c r="U118" s="50" t="e">
        <f>IF(O118&lt;'FINAL EXAM'!$D$116,"N","Y")</f>
        <v>#REF!</v>
      </c>
    </row>
    <row r="119" spans="1:21" x14ac:dyDescent="0.25">
      <c r="A119" s="39" t="e">
        <f>'FINAL EXAM'!#REF!</f>
        <v>#REF!</v>
      </c>
      <c r="B119" s="39" t="e">
        <f>'FINAL EXAM'!#REF!</f>
        <v>#REF!</v>
      </c>
      <c r="C119" s="39" t="e">
        <f>'FINAL EXAM'!#REF!</f>
        <v>#REF!</v>
      </c>
      <c r="D119" s="39" t="e">
        <f>'FINAL EXAM'!#REF!</f>
        <v>#REF!</v>
      </c>
      <c r="E119" s="39" t="e">
        <f t="shared" si="5"/>
        <v>#REF!</v>
      </c>
      <c r="F119" s="39" t="e">
        <f t="shared" si="5"/>
        <v>#REF!</v>
      </c>
      <c r="G119" s="39" t="e">
        <f t="shared" si="7"/>
        <v>#REF!</v>
      </c>
      <c r="H119" s="39" t="e">
        <f t="shared" si="7"/>
        <v>#REF!</v>
      </c>
      <c r="I119" s="39" t="e">
        <f t="shared" si="7"/>
        <v>#REF!</v>
      </c>
      <c r="J119" s="87" t="e">
        <f>D119/'FINAL EXAM'!$D$118*100</f>
        <v>#REF!</v>
      </c>
      <c r="K119" s="87" t="e">
        <f>E119/'FINAL EXAM'!$D$118*100</f>
        <v>#REF!</v>
      </c>
      <c r="L119" s="87" t="e">
        <f>F119/'FINAL EXAM'!$D$118*100</f>
        <v>#REF!</v>
      </c>
      <c r="M119" s="87" t="e">
        <f>G119/'FINAL EXAM'!$D$118*100</f>
        <v>#REF!</v>
      </c>
      <c r="N119" s="87" t="e">
        <f>H119/'FINAL EXAM'!$D$118*100</f>
        <v>#REF!</v>
      </c>
      <c r="O119" s="87" t="e">
        <f>I119/'FINAL EXAM'!$D$118*100</f>
        <v>#REF!</v>
      </c>
      <c r="P119" s="50" t="e">
        <f>IF(J119&lt;'FINAL EXAM'!$D$116,"N","Y")</f>
        <v>#REF!</v>
      </c>
      <c r="Q119" s="50" t="e">
        <f>IF(K119&lt;'FINAL EXAM'!$D$116,"N","Y")</f>
        <v>#REF!</v>
      </c>
      <c r="R119" s="50" t="e">
        <f>IF(L119&lt;'FINAL EXAM'!$D$116,"N","Y")</f>
        <v>#REF!</v>
      </c>
      <c r="S119" s="50" t="e">
        <f>IF(M119&lt;'FINAL EXAM'!$D$116,"N","Y")</f>
        <v>#REF!</v>
      </c>
      <c r="T119" s="50" t="e">
        <f>IF(N119&lt;'FINAL EXAM'!$D$116,"N","Y")</f>
        <v>#REF!</v>
      </c>
      <c r="U119" s="50" t="e">
        <f>IF(O119&lt;'FINAL EXAM'!$D$116,"N","Y")</f>
        <v>#REF!</v>
      </c>
    </row>
    <row r="120" spans="1:21" x14ac:dyDescent="0.25">
      <c r="A120" s="39" t="e">
        <f>'FINAL EXAM'!#REF!</f>
        <v>#REF!</v>
      </c>
      <c r="B120" s="39" t="e">
        <f>'FINAL EXAM'!#REF!</f>
        <v>#REF!</v>
      </c>
      <c r="C120" s="39" t="e">
        <f>'FINAL EXAM'!#REF!</f>
        <v>#REF!</v>
      </c>
      <c r="D120" s="39" t="e">
        <f>'FINAL EXAM'!#REF!</f>
        <v>#REF!</v>
      </c>
      <c r="E120" s="39" t="e">
        <f t="shared" si="5"/>
        <v>#REF!</v>
      </c>
      <c r="F120" s="39" t="e">
        <f t="shared" si="5"/>
        <v>#REF!</v>
      </c>
      <c r="G120" s="39" t="e">
        <f t="shared" si="7"/>
        <v>#REF!</v>
      </c>
      <c r="H120" s="39" t="e">
        <f t="shared" si="7"/>
        <v>#REF!</v>
      </c>
      <c r="I120" s="39" t="e">
        <f t="shared" si="7"/>
        <v>#REF!</v>
      </c>
      <c r="J120" s="87" t="e">
        <f>D120/'FINAL EXAM'!$D$118*100</f>
        <v>#REF!</v>
      </c>
      <c r="K120" s="87" t="e">
        <f>E120/'FINAL EXAM'!$D$118*100</f>
        <v>#REF!</v>
      </c>
      <c r="L120" s="87" t="e">
        <f>F120/'FINAL EXAM'!$D$118*100</f>
        <v>#REF!</v>
      </c>
      <c r="M120" s="87" t="e">
        <f>G120/'FINAL EXAM'!$D$118*100</f>
        <v>#REF!</v>
      </c>
      <c r="N120" s="87" t="e">
        <f>H120/'FINAL EXAM'!$D$118*100</f>
        <v>#REF!</v>
      </c>
      <c r="O120" s="87" t="e">
        <f>I120/'FINAL EXAM'!$D$118*100</f>
        <v>#REF!</v>
      </c>
      <c r="P120" s="50" t="e">
        <f>IF(J120&lt;'FINAL EXAM'!$D$116,"N","Y")</f>
        <v>#REF!</v>
      </c>
      <c r="Q120" s="50" t="e">
        <f>IF(K120&lt;'FINAL EXAM'!$D$116,"N","Y")</f>
        <v>#REF!</v>
      </c>
      <c r="R120" s="50" t="e">
        <f>IF(L120&lt;'FINAL EXAM'!$D$116,"N","Y")</f>
        <v>#REF!</v>
      </c>
      <c r="S120" s="50" t="e">
        <f>IF(M120&lt;'FINAL EXAM'!$D$116,"N","Y")</f>
        <v>#REF!</v>
      </c>
      <c r="T120" s="50" t="e">
        <f>IF(N120&lt;'FINAL EXAM'!$D$116,"N","Y")</f>
        <v>#REF!</v>
      </c>
      <c r="U120" s="50" t="e">
        <f>IF(O120&lt;'FINAL EXAM'!$D$116,"N","Y")</f>
        <v>#REF!</v>
      </c>
    </row>
    <row r="121" spans="1:21" x14ac:dyDescent="0.25">
      <c r="A121" s="39" t="e">
        <f>'FINAL EXAM'!#REF!</f>
        <v>#REF!</v>
      </c>
      <c r="B121" s="39" t="e">
        <f>'FINAL EXAM'!#REF!</f>
        <v>#REF!</v>
      </c>
      <c r="C121" s="39" t="e">
        <f>'FINAL EXAM'!#REF!</f>
        <v>#REF!</v>
      </c>
      <c r="D121" s="39" t="e">
        <f>'FINAL EXAM'!#REF!</f>
        <v>#REF!</v>
      </c>
      <c r="E121" s="39" t="e">
        <f t="shared" si="5"/>
        <v>#REF!</v>
      </c>
      <c r="F121" s="39" t="e">
        <f t="shared" si="5"/>
        <v>#REF!</v>
      </c>
      <c r="G121" s="39" t="e">
        <f t="shared" si="7"/>
        <v>#REF!</v>
      </c>
      <c r="H121" s="39" t="e">
        <f t="shared" si="7"/>
        <v>#REF!</v>
      </c>
      <c r="I121" s="39" t="e">
        <f t="shared" si="7"/>
        <v>#REF!</v>
      </c>
      <c r="J121" s="87" t="e">
        <f>D121/'FINAL EXAM'!$D$118*100</f>
        <v>#REF!</v>
      </c>
      <c r="K121" s="87" t="e">
        <f>E121/'FINAL EXAM'!$D$118*100</f>
        <v>#REF!</v>
      </c>
      <c r="L121" s="87" t="e">
        <f>F121/'FINAL EXAM'!$D$118*100</f>
        <v>#REF!</v>
      </c>
      <c r="M121" s="87" t="e">
        <f>G121/'FINAL EXAM'!$D$118*100</f>
        <v>#REF!</v>
      </c>
      <c r="N121" s="87" t="e">
        <f>H121/'FINAL EXAM'!$D$118*100</f>
        <v>#REF!</v>
      </c>
      <c r="O121" s="87" t="e">
        <f>I121/'FINAL EXAM'!$D$118*100</f>
        <v>#REF!</v>
      </c>
      <c r="P121" s="50" t="e">
        <f>IF(J121&lt;'FINAL EXAM'!$D$116,"N","Y")</f>
        <v>#REF!</v>
      </c>
      <c r="Q121" s="50" t="e">
        <f>IF(K121&lt;'FINAL EXAM'!$D$116,"N","Y")</f>
        <v>#REF!</v>
      </c>
      <c r="R121" s="50" t="e">
        <f>IF(L121&lt;'FINAL EXAM'!$D$116,"N","Y")</f>
        <v>#REF!</v>
      </c>
      <c r="S121" s="50" t="e">
        <f>IF(M121&lt;'FINAL EXAM'!$D$116,"N","Y")</f>
        <v>#REF!</v>
      </c>
      <c r="T121" s="50" t="e">
        <f>IF(N121&lt;'FINAL EXAM'!$D$116,"N","Y")</f>
        <v>#REF!</v>
      </c>
      <c r="U121" s="50" t="e">
        <f>IF(O121&lt;'FINAL EXAM'!$D$116,"N","Y")</f>
        <v>#REF!</v>
      </c>
    </row>
    <row r="122" spans="1:21" x14ac:dyDescent="0.25">
      <c r="A122" s="39" t="e">
        <f>'FINAL EXAM'!#REF!</f>
        <v>#REF!</v>
      </c>
      <c r="B122" s="39" t="e">
        <f>'FINAL EXAM'!#REF!</f>
        <v>#REF!</v>
      </c>
      <c r="C122" s="39" t="e">
        <f>'FINAL EXAM'!#REF!</f>
        <v>#REF!</v>
      </c>
      <c r="D122" s="39" t="e">
        <f>'FINAL EXAM'!#REF!</f>
        <v>#REF!</v>
      </c>
      <c r="E122" s="39" t="e">
        <f t="shared" si="5"/>
        <v>#REF!</v>
      </c>
      <c r="F122" s="39" t="e">
        <f t="shared" si="5"/>
        <v>#REF!</v>
      </c>
      <c r="G122" s="39" t="e">
        <f t="shared" si="7"/>
        <v>#REF!</v>
      </c>
      <c r="H122" s="39" t="e">
        <f t="shared" si="7"/>
        <v>#REF!</v>
      </c>
      <c r="I122" s="39" t="e">
        <f t="shared" si="7"/>
        <v>#REF!</v>
      </c>
      <c r="J122" s="87" t="e">
        <f>D122/'FINAL EXAM'!$D$118*100</f>
        <v>#REF!</v>
      </c>
      <c r="K122" s="87" t="e">
        <f>E122/'FINAL EXAM'!$D$118*100</f>
        <v>#REF!</v>
      </c>
      <c r="L122" s="87" t="e">
        <f>F122/'FINAL EXAM'!$D$118*100</f>
        <v>#REF!</v>
      </c>
      <c r="M122" s="87" t="e">
        <f>G122/'FINAL EXAM'!$D$118*100</f>
        <v>#REF!</v>
      </c>
      <c r="N122" s="87" t="e">
        <f>H122/'FINAL EXAM'!$D$118*100</f>
        <v>#REF!</v>
      </c>
      <c r="O122" s="87" t="e">
        <f>I122/'FINAL EXAM'!$D$118*100</f>
        <v>#REF!</v>
      </c>
      <c r="P122" s="50" t="e">
        <f>IF(J122&lt;'FINAL EXAM'!$D$116,"N","Y")</f>
        <v>#REF!</v>
      </c>
      <c r="Q122" s="50" t="e">
        <f>IF(K122&lt;'FINAL EXAM'!$D$116,"N","Y")</f>
        <v>#REF!</v>
      </c>
      <c r="R122" s="50" t="e">
        <f>IF(L122&lt;'FINAL EXAM'!$D$116,"N","Y")</f>
        <v>#REF!</v>
      </c>
      <c r="S122" s="50" t="e">
        <f>IF(M122&lt;'FINAL EXAM'!$D$116,"N","Y")</f>
        <v>#REF!</v>
      </c>
      <c r="T122" s="50" t="e">
        <f>IF(N122&lt;'FINAL EXAM'!$D$116,"N","Y")</f>
        <v>#REF!</v>
      </c>
      <c r="U122" s="50" t="e">
        <f>IF(O122&lt;'FINAL EXAM'!$D$116,"N","Y")</f>
        <v>#REF!</v>
      </c>
    </row>
    <row r="123" spans="1:21" x14ac:dyDescent="0.25">
      <c r="A123" s="39" t="e">
        <f>'FINAL EXAM'!#REF!</f>
        <v>#REF!</v>
      </c>
      <c r="B123" s="39" t="e">
        <f>'FINAL EXAM'!#REF!</f>
        <v>#REF!</v>
      </c>
      <c r="C123" s="39" t="e">
        <f>'FINAL EXAM'!#REF!</f>
        <v>#REF!</v>
      </c>
      <c r="D123" s="39" t="e">
        <f>'FINAL EXAM'!#REF!</f>
        <v>#REF!</v>
      </c>
      <c r="E123" s="39" t="e">
        <f t="shared" si="5"/>
        <v>#REF!</v>
      </c>
      <c r="F123" s="39" t="e">
        <f t="shared" si="5"/>
        <v>#REF!</v>
      </c>
      <c r="G123" s="39" t="e">
        <f t="shared" si="7"/>
        <v>#REF!</v>
      </c>
      <c r="H123" s="39" t="e">
        <f t="shared" si="7"/>
        <v>#REF!</v>
      </c>
      <c r="I123" s="39" t="e">
        <f t="shared" si="7"/>
        <v>#REF!</v>
      </c>
      <c r="J123" s="87" t="e">
        <f>D123/'FINAL EXAM'!$D$118*100</f>
        <v>#REF!</v>
      </c>
      <c r="K123" s="87" t="e">
        <f>E123/'FINAL EXAM'!$D$118*100</f>
        <v>#REF!</v>
      </c>
      <c r="L123" s="87" t="e">
        <f>F123/'FINAL EXAM'!$D$118*100</f>
        <v>#REF!</v>
      </c>
      <c r="M123" s="87" t="e">
        <f>G123/'FINAL EXAM'!$D$118*100</f>
        <v>#REF!</v>
      </c>
      <c r="N123" s="87" t="e">
        <f>H123/'FINAL EXAM'!$D$118*100</f>
        <v>#REF!</v>
      </c>
      <c r="O123" s="87" t="e">
        <f>I123/'FINAL EXAM'!$D$118*100</f>
        <v>#REF!</v>
      </c>
      <c r="P123" s="50" t="e">
        <f>IF(J123&lt;'FINAL EXAM'!$D$116,"N","Y")</f>
        <v>#REF!</v>
      </c>
      <c r="Q123" s="50" t="e">
        <f>IF(K123&lt;'FINAL EXAM'!$D$116,"N","Y")</f>
        <v>#REF!</v>
      </c>
      <c r="R123" s="50" t="e">
        <f>IF(L123&lt;'FINAL EXAM'!$D$116,"N","Y")</f>
        <v>#REF!</v>
      </c>
      <c r="S123" s="50" t="e">
        <f>IF(M123&lt;'FINAL EXAM'!$D$116,"N","Y")</f>
        <v>#REF!</v>
      </c>
      <c r="T123" s="50" t="e">
        <f>IF(N123&lt;'FINAL EXAM'!$D$116,"N","Y")</f>
        <v>#REF!</v>
      </c>
      <c r="U123" s="50" t="e">
        <f>IF(O123&lt;'FINAL EXAM'!$D$116,"N","Y")</f>
        <v>#REF!</v>
      </c>
    </row>
    <row r="124" spans="1:21" x14ac:dyDescent="0.25">
      <c r="A124" s="39" t="e">
        <f>'FINAL EXAM'!#REF!</f>
        <v>#REF!</v>
      </c>
      <c r="B124" s="39" t="e">
        <f>'FINAL EXAM'!#REF!</f>
        <v>#REF!</v>
      </c>
      <c r="C124" s="39" t="e">
        <f>'FINAL EXAM'!#REF!</f>
        <v>#REF!</v>
      </c>
      <c r="D124" s="39" t="e">
        <f>'FINAL EXAM'!#REF!</f>
        <v>#REF!</v>
      </c>
      <c r="E124" s="39" t="e">
        <f t="shared" si="5"/>
        <v>#REF!</v>
      </c>
      <c r="F124" s="39" t="e">
        <f t="shared" si="5"/>
        <v>#REF!</v>
      </c>
      <c r="G124" s="39" t="e">
        <f t="shared" si="7"/>
        <v>#REF!</v>
      </c>
      <c r="H124" s="39" t="e">
        <f t="shared" si="7"/>
        <v>#REF!</v>
      </c>
      <c r="I124" s="39" t="e">
        <f t="shared" si="7"/>
        <v>#REF!</v>
      </c>
      <c r="J124" s="87" t="e">
        <f>D124/'FINAL EXAM'!$D$118*100</f>
        <v>#REF!</v>
      </c>
      <c r="K124" s="87" t="e">
        <f>E124/'FINAL EXAM'!$D$118*100</f>
        <v>#REF!</v>
      </c>
      <c r="L124" s="87" t="e">
        <f>F124/'FINAL EXAM'!$D$118*100</f>
        <v>#REF!</v>
      </c>
      <c r="M124" s="87" t="e">
        <f>G124/'FINAL EXAM'!$D$118*100</f>
        <v>#REF!</v>
      </c>
      <c r="N124" s="87" t="e">
        <f>H124/'FINAL EXAM'!$D$118*100</f>
        <v>#REF!</v>
      </c>
      <c r="O124" s="87" t="e">
        <f>I124/'FINAL EXAM'!$D$118*100</f>
        <v>#REF!</v>
      </c>
      <c r="P124" s="50" t="e">
        <f>IF(J124&lt;'FINAL EXAM'!$D$116,"N","Y")</f>
        <v>#REF!</v>
      </c>
      <c r="Q124" s="50" t="e">
        <f>IF(K124&lt;'FINAL EXAM'!$D$116,"N","Y")</f>
        <v>#REF!</v>
      </c>
      <c r="R124" s="50" t="e">
        <f>IF(L124&lt;'FINAL EXAM'!$D$116,"N","Y")</f>
        <v>#REF!</v>
      </c>
      <c r="S124" s="50" t="e">
        <f>IF(M124&lt;'FINAL EXAM'!$D$116,"N","Y")</f>
        <v>#REF!</v>
      </c>
      <c r="T124" s="50" t="e">
        <f>IF(N124&lt;'FINAL EXAM'!$D$116,"N","Y")</f>
        <v>#REF!</v>
      </c>
      <c r="U124" s="50" t="e">
        <f>IF(O124&lt;'FINAL EXAM'!$D$116,"N","Y")</f>
        <v>#REF!</v>
      </c>
    </row>
    <row r="125" spans="1:21" x14ac:dyDescent="0.25">
      <c r="A125" s="39" t="e">
        <f>'FINAL EXAM'!#REF!</f>
        <v>#REF!</v>
      </c>
      <c r="B125" s="39" t="e">
        <f>'FINAL EXAM'!#REF!</f>
        <v>#REF!</v>
      </c>
      <c r="C125" s="39" t="e">
        <f>'FINAL EXAM'!#REF!</f>
        <v>#REF!</v>
      </c>
      <c r="D125" s="39" t="e">
        <f>'FINAL EXAM'!#REF!</f>
        <v>#REF!</v>
      </c>
      <c r="E125" s="39" t="e">
        <f t="shared" si="5"/>
        <v>#REF!</v>
      </c>
      <c r="F125" s="39" t="e">
        <f t="shared" si="5"/>
        <v>#REF!</v>
      </c>
      <c r="G125" s="39" t="e">
        <f t="shared" si="7"/>
        <v>#REF!</v>
      </c>
      <c r="H125" s="39" t="e">
        <f t="shared" si="7"/>
        <v>#REF!</v>
      </c>
      <c r="I125" s="39" t="e">
        <f t="shared" si="7"/>
        <v>#REF!</v>
      </c>
      <c r="J125" s="87" t="e">
        <f>D125/'FINAL EXAM'!$D$118*100</f>
        <v>#REF!</v>
      </c>
      <c r="K125" s="87" t="e">
        <f>E125/'FINAL EXAM'!$D$118*100</f>
        <v>#REF!</v>
      </c>
      <c r="L125" s="87" t="e">
        <f>F125/'FINAL EXAM'!$D$118*100</f>
        <v>#REF!</v>
      </c>
      <c r="M125" s="87" t="e">
        <f>G125/'FINAL EXAM'!$D$118*100</f>
        <v>#REF!</v>
      </c>
      <c r="N125" s="87" t="e">
        <f>H125/'FINAL EXAM'!$D$118*100</f>
        <v>#REF!</v>
      </c>
      <c r="O125" s="87" t="e">
        <f>I125/'FINAL EXAM'!$D$118*100</f>
        <v>#REF!</v>
      </c>
      <c r="P125" s="50" t="e">
        <f>IF(J125&lt;'FINAL EXAM'!$D$116,"N","Y")</f>
        <v>#REF!</v>
      </c>
      <c r="Q125" s="50" t="e">
        <f>IF(K125&lt;'FINAL EXAM'!$D$116,"N","Y")</f>
        <v>#REF!</v>
      </c>
      <c r="R125" s="50" t="e">
        <f>IF(L125&lt;'FINAL EXAM'!$D$116,"N","Y")</f>
        <v>#REF!</v>
      </c>
      <c r="S125" s="50" t="e">
        <f>IF(M125&lt;'FINAL EXAM'!$D$116,"N","Y")</f>
        <v>#REF!</v>
      </c>
      <c r="T125" s="50" t="e">
        <f>IF(N125&lt;'FINAL EXAM'!$D$116,"N","Y")</f>
        <v>#REF!</v>
      </c>
      <c r="U125" s="50" t="e">
        <f>IF(O125&lt;'FINAL EXAM'!$D$116,"N","Y")</f>
        <v>#REF!</v>
      </c>
    </row>
    <row r="126" spans="1:21" x14ac:dyDescent="0.25">
      <c r="D126" s="40"/>
    </row>
    <row r="127" spans="1:21" x14ac:dyDescent="0.25">
      <c r="D127" s="40"/>
      <c r="O127" s="77" t="s">
        <v>176</v>
      </c>
      <c r="P127" s="77">
        <f t="shared" ref="P127:U127" si="8">COUNTIF(P6:P125,"Y")</f>
        <v>0</v>
      </c>
      <c r="Q127" s="77">
        <f t="shared" si="8"/>
        <v>0</v>
      </c>
      <c r="R127" s="77">
        <f t="shared" si="8"/>
        <v>0</v>
      </c>
      <c r="S127" s="77">
        <f t="shared" si="8"/>
        <v>0</v>
      </c>
      <c r="T127" s="77">
        <f t="shared" si="8"/>
        <v>0</v>
      </c>
      <c r="U127" s="77">
        <f t="shared" si="8"/>
        <v>0</v>
      </c>
    </row>
    <row r="128" spans="1:21" x14ac:dyDescent="0.25">
      <c r="D128" s="40"/>
      <c r="O128" s="78" t="s">
        <v>173</v>
      </c>
      <c r="P128" s="88" t="e">
        <f>P127*100/'FINAL EXAM'!$D$113</f>
        <v>#DIV/0!</v>
      </c>
      <c r="Q128" s="88" t="e">
        <f>Q127*100/'FINAL EXAM'!$D$113</f>
        <v>#DIV/0!</v>
      </c>
      <c r="R128" s="88" t="e">
        <f>R127*100/'FINAL EXAM'!$D$113</f>
        <v>#DIV/0!</v>
      </c>
      <c r="S128" s="88" t="e">
        <f>S127*100/'FINAL EXAM'!$D$113</f>
        <v>#DIV/0!</v>
      </c>
      <c r="T128" s="88" t="e">
        <f>T127*100/'FINAL EXAM'!$D$113</f>
        <v>#DIV/0!</v>
      </c>
      <c r="U128" s="88" t="e">
        <f>U127*100/'FINAL EXAM'!$D$113</f>
        <v>#DIV/0!</v>
      </c>
    </row>
    <row r="129" spans="1:21" x14ac:dyDescent="0.25">
      <c r="D129" s="40"/>
      <c r="O129" s="82"/>
    </row>
    <row r="130" spans="1:21" x14ac:dyDescent="0.25">
      <c r="D130" s="40"/>
      <c r="O130" s="82"/>
    </row>
    <row r="131" spans="1:21" x14ac:dyDescent="0.25">
      <c r="D131" s="40"/>
      <c r="O131" s="82"/>
    </row>
    <row r="132" spans="1:21" ht="18" x14ac:dyDescent="0.25">
      <c r="D132" s="40"/>
      <c r="O132" s="83" t="s">
        <v>194</v>
      </c>
      <c r="P132" s="83" t="s">
        <v>23</v>
      </c>
      <c r="Q132" s="83" t="s">
        <v>24</v>
      </c>
      <c r="R132" s="83" t="s">
        <v>25</v>
      </c>
      <c r="S132" s="83" t="s">
        <v>26</v>
      </c>
      <c r="T132" s="83" t="s">
        <v>169</v>
      </c>
      <c r="U132" s="83" t="s">
        <v>191</v>
      </c>
    </row>
    <row r="133" spans="1:21" s="90" customFormat="1" ht="47.25" x14ac:dyDescent="0.2">
      <c r="A133" s="89"/>
      <c r="C133" s="91"/>
      <c r="D133" s="26"/>
      <c r="E133" s="89"/>
      <c r="F133" s="91"/>
      <c r="G133" s="89"/>
      <c r="H133" s="91"/>
      <c r="I133" s="91"/>
      <c r="J133" s="91"/>
      <c r="K133" s="89"/>
      <c r="L133" s="89"/>
      <c r="M133" s="89"/>
      <c r="N133" s="89"/>
      <c r="O133" s="86" t="s">
        <v>198</v>
      </c>
      <c r="P133" s="92" t="e">
        <f t="shared" ref="P133:U133" si="9">P128</f>
        <v>#DIV/0!</v>
      </c>
      <c r="Q133" s="92" t="e">
        <f t="shared" si="9"/>
        <v>#DIV/0!</v>
      </c>
      <c r="R133" s="92" t="e">
        <f t="shared" si="9"/>
        <v>#DIV/0!</v>
      </c>
      <c r="S133" s="92" t="e">
        <f t="shared" si="9"/>
        <v>#DIV/0!</v>
      </c>
      <c r="T133" s="92" t="e">
        <f t="shared" si="9"/>
        <v>#DIV/0!</v>
      </c>
      <c r="U133" s="92" t="e">
        <f t="shared" si="9"/>
        <v>#DIV/0!</v>
      </c>
    </row>
    <row r="134" spans="1:21" x14ac:dyDescent="0.25">
      <c r="D134" s="40"/>
    </row>
    <row r="135" spans="1:21" x14ac:dyDescent="0.25">
      <c r="D135" s="40"/>
    </row>
    <row r="136" spans="1:21" x14ac:dyDescent="0.25">
      <c r="D136" s="40"/>
    </row>
    <row r="137" spans="1:21" x14ac:dyDescent="0.25">
      <c r="D137" s="40"/>
    </row>
    <row r="138" spans="1:21" x14ac:dyDescent="0.25">
      <c r="D138" s="40"/>
    </row>
    <row r="139" spans="1:21" x14ac:dyDescent="0.25">
      <c r="D139" s="40"/>
    </row>
    <row r="140" spans="1:21" x14ac:dyDescent="0.25">
      <c r="D140" s="40"/>
    </row>
    <row r="141" spans="1:21" x14ac:dyDescent="0.25">
      <c r="D141" s="40"/>
    </row>
    <row r="142" spans="1:21" x14ac:dyDescent="0.25">
      <c r="D142" s="40"/>
    </row>
    <row r="143" spans="1:21" x14ac:dyDescent="0.25">
      <c r="D143" s="40"/>
    </row>
    <row r="144" spans="1:21" x14ac:dyDescent="0.25">
      <c r="D144" s="40"/>
    </row>
    <row r="145" spans="4:4" x14ac:dyDescent="0.25">
      <c r="D145" s="40"/>
    </row>
    <row r="146" spans="4:4" x14ac:dyDescent="0.25">
      <c r="D146" s="40"/>
    </row>
    <row r="147" spans="4:4" x14ac:dyDescent="0.25">
      <c r="D147" s="40"/>
    </row>
    <row r="148" spans="4:4" x14ac:dyDescent="0.25">
      <c r="D148" s="40"/>
    </row>
    <row r="149" spans="4:4" x14ac:dyDescent="0.25">
      <c r="D149" s="40"/>
    </row>
    <row r="150" spans="4:4" x14ac:dyDescent="0.25">
      <c r="D150" s="40"/>
    </row>
    <row r="151" spans="4:4" x14ac:dyDescent="0.25">
      <c r="D151" s="40"/>
    </row>
    <row r="152" spans="4:4" x14ac:dyDescent="0.25">
      <c r="D152" s="40"/>
    </row>
    <row r="153" spans="4:4" x14ac:dyDescent="0.25">
      <c r="D153" s="40"/>
    </row>
    <row r="154" spans="4:4" x14ac:dyDescent="0.25">
      <c r="D154" s="40"/>
    </row>
    <row r="155" spans="4:4" x14ac:dyDescent="0.25">
      <c r="D155" s="40"/>
    </row>
    <row r="156" spans="4:4" x14ac:dyDescent="0.25">
      <c r="D156" s="40"/>
    </row>
    <row r="157" spans="4:4" x14ac:dyDescent="0.25">
      <c r="D157" s="40"/>
    </row>
    <row r="158" spans="4:4" x14ac:dyDescent="0.25">
      <c r="D158" s="40"/>
    </row>
    <row r="159" spans="4:4" x14ac:dyDescent="0.25">
      <c r="D159" s="40"/>
    </row>
    <row r="160" spans="4:4" x14ac:dyDescent="0.25">
      <c r="D160" s="40"/>
    </row>
    <row r="161" spans="4:4" x14ac:dyDescent="0.25">
      <c r="D161" s="40"/>
    </row>
    <row r="162" spans="4:4" x14ac:dyDescent="0.25">
      <c r="D162" s="40"/>
    </row>
    <row r="163" spans="4:4" x14ac:dyDescent="0.25">
      <c r="D163" s="40"/>
    </row>
    <row r="164" spans="4:4" x14ac:dyDescent="0.25">
      <c r="D164" s="40"/>
    </row>
    <row r="165" spans="4:4" x14ac:dyDescent="0.25">
      <c r="D165" s="40"/>
    </row>
    <row r="166" spans="4:4" x14ac:dyDescent="0.25">
      <c r="D166" s="40"/>
    </row>
    <row r="167" spans="4:4" x14ac:dyDescent="0.25">
      <c r="D167" s="40"/>
    </row>
    <row r="168" spans="4:4" x14ac:dyDescent="0.25">
      <c r="D168" s="40"/>
    </row>
    <row r="169" spans="4:4" x14ac:dyDescent="0.25">
      <c r="D169" s="40"/>
    </row>
    <row r="170" spans="4:4" x14ac:dyDescent="0.25">
      <c r="D170" s="40"/>
    </row>
    <row r="171" spans="4:4" x14ac:dyDescent="0.25">
      <c r="D171" s="40"/>
    </row>
    <row r="172" spans="4:4" x14ac:dyDescent="0.25">
      <c r="D172" s="40"/>
    </row>
    <row r="173" spans="4:4" x14ac:dyDescent="0.25">
      <c r="D173" s="40"/>
    </row>
    <row r="174" spans="4:4" x14ac:dyDescent="0.25">
      <c r="D174" s="40"/>
    </row>
    <row r="175" spans="4:4" x14ac:dyDescent="0.25">
      <c r="D175" s="40"/>
    </row>
    <row r="176" spans="4:4" x14ac:dyDescent="0.25">
      <c r="D176" s="40"/>
    </row>
    <row r="177" spans="4:4" x14ac:dyDescent="0.25">
      <c r="D177" s="40"/>
    </row>
    <row r="178" spans="4:4" x14ac:dyDescent="0.25">
      <c r="D178" s="40"/>
    </row>
    <row r="179" spans="4:4" x14ac:dyDescent="0.25">
      <c r="D179" s="40"/>
    </row>
    <row r="180" spans="4:4" x14ac:dyDescent="0.25">
      <c r="D180" s="40"/>
    </row>
    <row r="181" spans="4:4" x14ac:dyDescent="0.25">
      <c r="D181" s="40"/>
    </row>
    <row r="182" spans="4:4" x14ac:dyDescent="0.25">
      <c r="D182" s="40"/>
    </row>
    <row r="183" spans="4:4" x14ac:dyDescent="0.25">
      <c r="D183" s="40"/>
    </row>
    <row r="184" spans="4:4" x14ac:dyDescent="0.25">
      <c r="D184" s="40"/>
    </row>
    <row r="185" spans="4:4" x14ac:dyDescent="0.25">
      <c r="D185" s="40"/>
    </row>
    <row r="186" spans="4:4" x14ac:dyDescent="0.25">
      <c r="D186" s="40"/>
    </row>
    <row r="187" spans="4:4" x14ac:dyDescent="0.25">
      <c r="D187" s="40"/>
    </row>
    <row r="188" spans="4:4" x14ac:dyDescent="0.25">
      <c r="D188" s="40"/>
    </row>
    <row r="189" spans="4:4" x14ac:dyDescent="0.25">
      <c r="D189" s="40"/>
    </row>
    <row r="190" spans="4:4" x14ac:dyDescent="0.25">
      <c r="D190" s="40"/>
    </row>
    <row r="191" spans="4:4" x14ac:dyDescent="0.25">
      <c r="D191" s="40"/>
    </row>
    <row r="192" spans="4:4" x14ac:dyDescent="0.25">
      <c r="D192" s="40"/>
    </row>
    <row r="193" spans="4:4" x14ac:dyDescent="0.25">
      <c r="D193" s="40"/>
    </row>
    <row r="194" spans="4:4" x14ac:dyDescent="0.25">
      <c r="D194" s="40"/>
    </row>
    <row r="195" spans="4:4" x14ac:dyDescent="0.25">
      <c r="D195" s="40"/>
    </row>
    <row r="196" spans="4:4" x14ac:dyDescent="0.25">
      <c r="D196" s="40"/>
    </row>
    <row r="197" spans="4:4" x14ac:dyDescent="0.25">
      <c r="D197" s="40"/>
    </row>
    <row r="198" spans="4:4" x14ac:dyDescent="0.25">
      <c r="D198" s="40"/>
    </row>
    <row r="199" spans="4:4" x14ac:dyDescent="0.25">
      <c r="D199" s="40"/>
    </row>
    <row r="200" spans="4:4" x14ac:dyDescent="0.25">
      <c r="D200" s="40"/>
    </row>
    <row r="201" spans="4:4" x14ac:dyDescent="0.25">
      <c r="D201" s="40"/>
    </row>
    <row r="202" spans="4:4" x14ac:dyDescent="0.25">
      <c r="D202" s="40"/>
    </row>
    <row r="203" spans="4:4" x14ac:dyDescent="0.25">
      <c r="D203" s="40"/>
    </row>
    <row r="204" spans="4:4" x14ac:dyDescent="0.25">
      <c r="D204" s="40"/>
    </row>
    <row r="205" spans="4:4" x14ac:dyDescent="0.25">
      <c r="D205" s="40"/>
    </row>
    <row r="206" spans="4:4" x14ac:dyDescent="0.25">
      <c r="D206" s="40"/>
    </row>
    <row r="207" spans="4:4" x14ac:dyDescent="0.25">
      <c r="D207" s="40"/>
    </row>
    <row r="208" spans="4:4" x14ac:dyDescent="0.25">
      <c r="D208" s="40"/>
    </row>
    <row r="209" spans="4:4" x14ac:dyDescent="0.25">
      <c r="D209" s="40"/>
    </row>
    <row r="210" spans="4:4" x14ac:dyDescent="0.25">
      <c r="D210" s="40"/>
    </row>
    <row r="211" spans="4:4" x14ac:dyDescent="0.25">
      <c r="D211" s="40"/>
    </row>
    <row r="212" spans="4:4" x14ac:dyDescent="0.25">
      <c r="D212" s="40"/>
    </row>
    <row r="213" spans="4:4" x14ac:dyDescent="0.25">
      <c r="D213" s="40"/>
    </row>
    <row r="214" spans="4:4" x14ac:dyDescent="0.25">
      <c r="D214" s="40"/>
    </row>
    <row r="215" spans="4:4" x14ac:dyDescent="0.25">
      <c r="D215" s="40"/>
    </row>
    <row r="216" spans="4:4" x14ac:dyDescent="0.25">
      <c r="D216" s="40"/>
    </row>
    <row r="217" spans="4:4" x14ac:dyDescent="0.25">
      <c r="D217" s="40"/>
    </row>
    <row r="218" spans="4:4" x14ac:dyDescent="0.25">
      <c r="D218" s="40"/>
    </row>
    <row r="219" spans="4:4" x14ac:dyDescent="0.25">
      <c r="D219" s="40"/>
    </row>
    <row r="220" spans="4:4" x14ac:dyDescent="0.25">
      <c r="D220" s="40"/>
    </row>
    <row r="221" spans="4:4" x14ac:dyDescent="0.25">
      <c r="D221" s="40"/>
    </row>
    <row r="222" spans="4:4" x14ac:dyDescent="0.25">
      <c r="D222" s="40"/>
    </row>
    <row r="223" spans="4:4" x14ac:dyDescent="0.25">
      <c r="D223" s="40"/>
    </row>
    <row r="224" spans="4:4" x14ac:dyDescent="0.25">
      <c r="D224" s="40"/>
    </row>
    <row r="225" spans="4:4" x14ac:dyDescent="0.25">
      <c r="D225" s="40"/>
    </row>
    <row r="226" spans="4:4" x14ac:dyDescent="0.25">
      <c r="D226" s="40"/>
    </row>
    <row r="227" spans="4:4" x14ac:dyDescent="0.25">
      <c r="D227" s="40"/>
    </row>
    <row r="228" spans="4:4" x14ac:dyDescent="0.25">
      <c r="D228" s="40"/>
    </row>
    <row r="229" spans="4:4" x14ac:dyDescent="0.25">
      <c r="D229" s="40"/>
    </row>
    <row r="230" spans="4:4" x14ac:dyDescent="0.25">
      <c r="D230" s="40"/>
    </row>
    <row r="231" spans="4:4" x14ac:dyDescent="0.25">
      <c r="D231" s="40"/>
    </row>
    <row r="232" spans="4:4" x14ac:dyDescent="0.25">
      <c r="D232" s="40"/>
    </row>
    <row r="233" spans="4:4" x14ac:dyDescent="0.25">
      <c r="D233" s="40"/>
    </row>
    <row r="234" spans="4:4" x14ac:dyDescent="0.25">
      <c r="D234" s="40"/>
    </row>
    <row r="235" spans="4:4" x14ac:dyDescent="0.25">
      <c r="D235" s="40"/>
    </row>
    <row r="236" spans="4:4" x14ac:dyDescent="0.25">
      <c r="D236" s="40"/>
    </row>
    <row r="237" spans="4:4" x14ac:dyDescent="0.25">
      <c r="D237" s="40"/>
    </row>
    <row r="238" spans="4:4" x14ac:dyDescent="0.25">
      <c r="D238" s="40"/>
    </row>
    <row r="239" spans="4:4" x14ac:dyDescent="0.25">
      <c r="D239" s="40"/>
    </row>
    <row r="240" spans="4:4" x14ac:dyDescent="0.25">
      <c r="D240" s="40"/>
    </row>
    <row r="241" spans="4:4" x14ac:dyDescent="0.25">
      <c r="D241" s="40"/>
    </row>
    <row r="242" spans="4:4" x14ac:dyDescent="0.25">
      <c r="D242" s="40"/>
    </row>
    <row r="243" spans="4:4" x14ac:dyDescent="0.25">
      <c r="D243" s="40"/>
    </row>
    <row r="244" spans="4:4" x14ac:dyDescent="0.25">
      <c r="D244" s="40"/>
    </row>
    <row r="245" spans="4:4" x14ac:dyDescent="0.25">
      <c r="D245" s="40"/>
    </row>
    <row r="246" spans="4:4" x14ac:dyDescent="0.25">
      <c r="D246" s="40"/>
    </row>
    <row r="247" spans="4:4" x14ac:dyDescent="0.25">
      <c r="D247" s="40"/>
    </row>
    <row r="248" spans="4:4" x14ac:dyDescent="0.25">
      <c r="D248" s="40"/>
    </row>
    <row r="249" spans="4:4" x14ac:dyDescent="0.25">
      <c r="D249" s="40"/>
    </row>
    <row r="250" spans="4:4" x14ac:dyDescent="0.25">
      <c r="D250" s="40"/>
    </row>
    <row r="251" spans="4:4" x14ac:dyDescent="0.25">
      <c r="D251" s="40"/>
    </row>
    <row r="252" spans="4:4" x14ac:dyDescent="0.25">
      <c r="D252" s="40"/>
    </row>
    <row r="253" spans="4:4" x14ac:dyDescent="0.25">
      <c r="D253" s="40"/>
    </row>
    <row r="254" spans="4:4" x14ac:dyDescent="0.25">
      <c r="D254" s="40"/>
    </row>
    <row r="255" spans="4:4" x14ac:dyDescent="0.25">
      <c r="D255" s="40"/>
    </row>
    <row r="256" spans="4:4" x14ac:dyDescent="0.25">
      <c r="D256" s="40"/>
    </row>
    <row r="257" spans="4:4" x14ac:dyDescent="0.25">
      <c r="D257" s="40"/>
    </row>
    <row r="258" spans="4:4" x14ac:dyDescent="0.25">
      <c r="D258" s="40"/>
    </row>
    <row r="259" spans="4:4" x14ac:dyDescent="0.25">
      <c r="D259" s="40"/>
    </row>
    <row r="260" spans="4:4" x14ac:dyDescent="0.25">
      <c r="D260" s="40"/>
    </row>
    <row r="261" spans="4:4" x14ac:dyDescent="0.25">
      <c r="D261" s="40"/>
    </row>
    <row r="262" spans="4:4" x14ac:dyDescent="0.25">
      <c r="D262" s="40"/>
    </row>
    <row r="263" spans="4:4" x14ac:dyDescent="0.25">
      <c r="D263" s="40"/>
    </row>
    <row r="264" spans="4:4" x14ac:dyDescent="0.25">
      <c r="D264" s="40"/>
    </row>
    <row r="265" spans="4:4" x14ac:dyDescent="0.25">
      <c r="D265" s="40"/>
    </row>
    <row r="266" spans="4:4" x14ac:dyDescent="0.25">
      <c r="D266" s="40"/>
    </row>
    <row r="267" spans="4:4" x14ac:dyDescent="0.25">
      <c r="D267" s="40"/>
    </row>
    <row r="268" spans="4:4" x14ac:dyDescent="0.25">
      <c r="D268" s="40"/>
    </row>
    <row r="269" spans="4:4" x14ac:dyDescent="0.25">
      <c r="D269" s="40"/>
    </row>
    <row r="270" spans="4:4" x14ac:dyDescent="0.25">
      <c r="D270" s="40"/>
    </row>
    <row r="271" spans="4:4" x14ac:dyDescent="0.25">
      <c r="D271" s="40"/>
    </row>
    <row r="272" spans="4:4" x14ac:dyDescent="0.25">
      <c r="D272" s="40"/>
    </row>
    <row r="273" spans="4:4" x14ac:dyDescent="0.25">
      <c r="D273" s="40"/>
    </row>
    <row r="274" spans="4:4" x14ac:dyDescent="0.25">
      <c r="D274" s="40"/>
    </row>
    <row r="275" spans="4:4" x14ac:dyDescent="0.25">
      <c r="D275" s="40"/>
    </row>
    <row r="276" spans="4:4" x14ac:dyDescent="0.25">
      <c r="D276" s="40"/>
    </row>
    <row r="277" spans="4:4" x14ac:dyDescent="0.25">
      <c r="D277" s="40"/>
    </row>
    <row r="278" spans="4:4" x14ac:dyDescent="0.25">
      <c r="D278" s="40"/>
    </row>
    <row r="279" spans="4:4" x14ac:dyDescent="0.25">
      <c r="D279" s="40"/>
    </row>
    <row r="280" spans="4:4" x14ac:dyDescent="0.25">
      <c r="D280" s="40"/>
    </row>
    <row r="281" spans="4:4" x14ac:dyDescent="0.25">
      <c r="D281" s="40"/>
    </row>
    <row r="282" spans="4:4" x14ac:dyDescent="0.25">
      <c r="D282" s="40"/>
    </row>
    <row r="283" spans="4:4" x14ac:dyDescent="0.25">
      <c r="D283" s="40"/>
    </row>
    <row r="284" spans="4:4" x14ac:dyDescent="0.25">
      <c r="D284" s="40"/>
    </row>
    <row r="285" spans="4:4" x14ac:dyDescent="0.25">
      <c r="D285" s="40"/>
    </row>
    <row r="286" spans="4:4" x14ac:dyDescent="0.25">
      <c r="D286" s="40"/>
    </row>
    <row r="287" spans="4:4" x14ac:dyDescent="0.25">
      <c r="D287" s="40"/>
    </row>
    <row r="288" spans="4:4" x14ac:dyDescent="0.25">
      <c r="D288" s="40"/>
    </row>
    <row r="289" spans="4:4" x14ac:dyDescent="0.25">
      <c r="D289" s="40"/>
    </row>
    <row r="290" spans="4:4" x14ac:dyDescent="0.25">
      <c r="D290" s="40"/>
    </row>
    <row r="291" spans="4:4" x14ac:dyDescent="0.25">
      <c r="D291" s="40"/>
    </row>
    <row r="292" spans="4:4" x14ac:dyDescent="0.25">
      <c r="D292" s="40"/>
    </row>
    <row r="293" spans="4:4" x14ac:dyDescent="0.25">
      <c r="D293" s="40"/>
    </row>
    <row r="294" spans="4:4" x14ac:dyDescent="0.25">
      <c r="D294" s="40"/>
    </row>
    <row r="295" spans="4:4" x14ac:dyDescent="0.25">
      <c r="D295" s="40"/>
    </row>
    <row r="296" spans="4:4" x14ac:dyDescent="0.25">
      <c r="D296" s="40"/>
    </row>
    <row r="297" spans="4:4" x14ac:dyDescent="0.25">
      <c r="D297" s="40"/>
    </row>
    <row r="298" spans="4:4" x14ac:dyDescent="0.25">
      <c r="D298" s="40"/>
    </row>
    <row r="299" spans="4:4" x14ac:dyDescent="0.25">
      <c r="D299" s="40"/>
    </row>
    <row r="300" spans="4:4" x14ac:dyDescent="0.25">
      <c r="D300" s="40"/>
    </row>
    <row r="301" spans="4:4" x14ac:dyDescent="0.25">
      <c r="D301" s="40"/>
    </row>
    <row r="302" spans="4:4" x14ac:dyDescent="0.25">
      <c r="D302" s="40"/>
    </row>
    <row r="303" spans="4:4" x14ac:dyDescent="0.25">
      <c r="D303" s="40"/>
    </row>
    <row r="304" spans="4:4" x14ac:dyDescent="0.25">
      <c r="D304" s="40"/>
    </row>
    <row r="305" spans="4:4" x14ac:dyDescent="0.25">
      <c r="D305" s="40"/>
    </row>
    <row r="306" spans="4:4" x14ac:dyDescent="0.25">
      <c r="D306" s="40"/>
    </row>
    <row r="307" spans="4:4" x14ac:dyDescent="0.25">
      <c r="D307" s="40"/>
    </row>
    <row r="308" spans="4:4" x14ac:dyDescent="0.25">
      <c r="D308" s="40"/>
    </row>
    <row r="309" spans="4:4" x14ac:dyDescent="0.25">
      <c r="D309" s="40"/>
    </row>
    <row r="310" spans="4:4" x14ac:dyDescent="0.25">
      <c r="D310" s="40"/>
    </row>
    <row r="311" spans="4:4" x14ac:dyDescent="0.25">
      <c r="D311" s="40"/>
    </row>
    <row r="312" spans="4:4" x14ac:dyDescent="0.25">
      <c r="D312" s="40"/>
    </row>
    <row r="313" spans="4:4" x14ac:dyDescent="0.25">
      <c r="D313" s="40"/>
    </row>
    <row r="314" spans="4:4" x14ac:dyDescent="0.25">
      <c r="D314" s="40"/>
    </row>
    <row r="315" spans="4:4" x14ac:dyDescent="0.25">
      <c r="D315" s="40"/>
    </row>
    <row r="316" spans="4:4" x14ac:dyDescent="0.25">
      <c r="D316" s="40"/>
    </row>
    <row r="317" spans="4:4" x14ac:dyDescent="0.25">
      <c r="D317" s="40"/>
    </row>
    <row r="318" spans="4:4" x14ac:dyDescent="0.25">
      <c r="D318" s="40"/>
    </row>
    <row r="319" spans="4:4" x14ac:dyDescent="0.25">
      <c r="D319" s="40"/>
    </row>
    <row r="320" spans="4:4" x14ac:dyDescent="0.25">
      <c r="D320" s="40"/>
    </row>
    <row r="321" spans="4:4" x14ac:dyDescent="0.25">
      <c r="D321" s="40"/>
    </row>
    <row r="322" spans="4:4" x14ac:dyDescent="0.25">
      <c r="D322" s="40"/>
    </row>
    <row r="323" spans="4:4" x14ac:dyDescent="0.25">
      <c r="D323" s="40"/>
    </row>
    <row r="324" spans="4:4" x14ac:dyDescent="0.25">
      <c r="D324" s="40"/>
    </row>
    <row r="325" spans="4:4" x14ac:dyDescent="0.25">
      <c r="D325" s="40"/>
    </row>
    <row r="326" spans="4:4" x14ac:dyDescent="0.25">
      <c r="D326" s="40"/>
    </row>
    <row r="327" spans="4:4" x14ac:dyDescent="0.25">
      <c r="D327" s="40"/>
    </row>
    <row r="328" spans="4:4" x14ac:dyDescent="0.25">
      <c r="D328" s="40"/>
    </row>
    <row r="329" spans="4:4" x14ac:dyDescent="0.25">
      <c r="D329" s="40"/>
    </row>
    <row r="330" spans="4:4" x14ac:dyDescent="0.25">
      <c r="D330" s="40"/>
    </row>
    <row r="331" spans="4:4" x14ac:dyDescent="0.25">
      <c r="D331" s="40"/>
    </row>
    <row r="332" spans="4:4" x14ac:dyDescent="0.25">
      <c r="D332" s="40"/>
    </row>
    <row r="333" spans="4:4" x14ac:dyDescent="0.25">
      <c r="D333" s="40"/>
    </row>
    <row r="334" spans="4:4" x14ac:dyDescent="0.25">
      <c r="D334" s="40"/>
    </row>
    <row r="335" spans="4:4" x14ac:dyDescent="0.25">
      <c r="D335" s="40"/>
    </row>
    <row r="336" spans="4:4" x14ac:dyDescent="0.25">
      <c r="D336" s="40"/>
    </row>
    <row r="337" spans="4:4" x14ac:dyDescent="0.25">
      <c r="D337" s="40"/>
    </row>
    <row r="338" spans="4:4" x14ac:dyDescent="0.25">
      <c r="D338" s="40"/>
    </row>
    <row r="339" spans="4:4" x14ac:dyDescent="0.25">
      <c r="D339" s="40"/>
    </row>
    <row r="340" spans="4:4" x14ac:dyDescent="0.25">
      <c r="D340" s="40"/>
    </row>
    <row r="341" spans="4:4" x14ac:dyDescent="0.25">
      <c r="D341" s="40"/>
    </row>
    <row r="342" spans="4:4" x14ac:dyDescent="0.25">
      <c r="D342" s="40"/>
    </row>
    <row r="343" spans="4:4" x14ac:dyDescent="0.25">
      <c r="D343" s="40"/>
    </row>
    <row r="344" spans="4:4" x14ac:dyDescent="0.25">
      <c r="D344" s="40"/>
    </row>
    <row r="345" spans="4:4" x14ac:dyDescent="0.25">
      <c r="D345" s="40"/>
    </row>
    <row r="346" spans="4:4" x14ac:dyDescent="0.25">
      <c r="D346" s="40"/>
    </row>
    <row r="347" spans="4:4" x14ac:dyDescent="0.25">
      <c r="D347" s="40"/>
    </row>
    <row r="348" spans="4:4" x14ac:dyDescent="0.25">
      <c r="D348" s="40"/>
    </row>
    <row r="349" spans="4:4" x14ac:dyDescent="0.25">
      <c r="D349" s="40"/>
    </row>
    <row r="350" spans="4:4" x14ac:dyDescent="0.25">
      <c r="D350" s="40"/>
    </row>
    <row r="351" spans="4:4" x14ac:dyDescent="0.25">
      <c r="D351" s="40"/>
    </row>
    <row r="352" spans="4:4" x14ac:dyDescent="0.25">
      <c r="D352" s="40"/>
    </row>
    <row r="353" spans="4:4" x14ac:dyDescent="0.25">
      <c r="D353" s="40"/>
    </row>
    <row r="354" spans="4:4" x14ac:dyDescent="0.25">
      <c r="D354" s="40"/>
    </row>
    <row r="355" spans="4:4" x14ac:dyDescent="0.25">
      <c r="D355" s="40"/>
    </row>
    <row r="356" spans="4:4" x14ac:dyDescent="0.25">
      <c r="D356" s="40"/>
    </row>
    <row r="357" spans="4:4" x14ac:dyDescent="0.25">
      <c r="D357" s="40"/>
    </row>
    <row r="358" spans="4:4" x14ac:dyDescent="0.25">
      <c r="D358" s="40"/>
    </row>
    <row r="359" spans="4:4" x14ac:dyDescent="0.25">
      <c r="D359" s="40"/>
    </row>
    <row r="360" spans="4:4" x14ac:dyDescent="0.25">
      <c r="D360" s="40"/>
    </row>
    <row r="361" spans="4:4" x14ac:dyDescent="0.25">
      <c r="D361" s="40"/>
    </row>
    <row r="362" spans="4:4" x14ac:dyDescent="0.25">
      <c r="D362" s="40"/>
    </row>
    <row r="363" spans="4:4" x14ac:dyDescent="0.25">
      <c r="D363" s="40"/>
    </row>
    <row r="364" spans="4:4" x14ac:dyDescent="0.25">
      <c r="D364" s="40"/>
    </row>
    <row r="365" spans="4:4" x14ac:dyDescent="0.25">
      <c r="D365" s="40"/>
    </row>
    <row r="366" spans="4:4" x14ac:dyDescent="0.25">
      <c r="D366" s="40"/>
    </row>
    <row r="367" spans="4:4" x14ac:dyDescent="0.25">
      <c r="D367" s="40"/>
    </row>
    <row r="368" spans="4:4" x14ac:dyDescent="0.25">
      <c r="D368" s="40"/>
    </row>
    <row r="369" spans="4:4" x14ac:dyDescent="0.25">
      <c r="D369" s="40"/>
    </row>
    <row r="370" spans="4:4" x14ac:dyDescent="0.25">
      <c r="D370" s="40"/>
    </row>
    <row r="371" spans="4:4" x14ac:dyDescent="0.25">
      <c r="D371" s="40"/>
    </row>
    <row r="372" spans="4:4" x14ac:dyDescent="0.25">
      <c r="D372" s="40"/>
    </row>
    <row r="373" spans="4:4" x14ac:dyDescent="0.25">
      <c r="D373" s="40"/>
    </row>
    <row r="374" spans="4:4" x14ac:dyDescent="0.25">
      <c r="D374" s="40"/>
    </row>
    <row r="375" spans="4:4" x14ac:dyDescent="0.25">
      <c r="D375" s="40"/>
    </row>
    <row r="376" spans="4:4" x14ac:dyDescent="0.25">
      <c r="D376" s="40"/>
    </row>
    <row r="377" spans="4:4" x14ac:dyDescent="0.25">
      <c r="D377" s="40"/>
    </row>
    <row r="378" spans="4:4" x14ac:dyDescent="0.25">
      <c r="D378" s="40"/>
    </row>
    <row r="379" spans="4:4" x14ac:dyDescent="0.25">
      <c r="D379" s="40"/>
    </row>
    <row r="380" spans="4:4" x14ac:dyDescent="0.25">
      <c r="D380" s="40"/>
    </row>
    <row r="381" spans="4:4" x14ac:dyDescent="0.25">
      <c r="D381" s="40"/>
    </row>
    <row r="382" spans="4:4" x14ac:dyDescent="0.25">
      <c r="D382" s="40"/>
    </row>
    <row r="383" spans="4:4" x14ac:dyDescent="0.25">
      <c r="D383" s="40"/>
    </row>
    <row r="384" spans="4:4" x14ac:dyDescent="0.25">
      <c r="D384" s="40"/>
    </row>
    <row r="385" spans="4:4" x14ac:dyDescent="0.25">
      <c r="D385" s="40"/>
    </row>
    <row r="386" spans="4:4" x14ac:dyDescent="0.25">
      <c r="D386" s="40"/>
    </row>
    <row r="387" spans="4:4" x14ac:dyDescent="0.25">
      <c r="D387" s="40"/>
    </row>
    <row r="388" spans="4:4" x14ac:dyDescent="0.25">
      <c r="D388" s="40"/>
    </row>
    <row r="389" spans="4:4" x14ac:dyDescent="0.25">
      <c r="D389" s="40"/>
    </row>
    <row r="390" spans="4:4" x14ac:dyDescent="0.25">
      <c r="D390" s="40"/>
    </row>
    <row r="391" spans="4:4" x14ac:dyDescent="0.25">
      <c r="D391" s="40"/>
    </row>
    <row r="392" spans="4:4" x14ac:dyDescent="0.25">
      <c r="D392" s="40"/>
    </row>
    <row r="393" spans="4:4" x14ac:dyDescent="0.25">
      <c r="D393" s="40"/>
    </row>
    <row r="394" spans="4:4" x14ac:dyDescent="0.25">
      <c r="D394" s="40"/>
    </row>
    <row r="395" spans="4:4" x14ac:dyDescent="0.25">
      <c r="D395" s="40"/>
    </row>
    <row r="396" spans="4:4" x14ac:dyDescent="0.25">
      <c r="D396" s="40"/>
    </row>
    <row r="397" spans="4:4" x14ac:dyDescent="0.25">
      <c r="D397" s="40"/>
    </row>
    <row r="398" spans="4:4" x14ac:dyDescent="0.25">
      <c r="D398" s="40"/>
    </row>
    <row r="399" spans="4:4" x14ac:dyDescent="0.25">
      <c r="D399" s="40"/>
    </row>
    <row r="400" spans="4:4" x14ac:dyDescent="0.25">
      <c r="D400" s="40"/>
    </row>
    <row r="401" spans="4:4" x14ac:dyDescent="0.25">
      <c r="D401" s="40"/>
    </row>
    <row r="402" spans="4:4" x14ac:dyDescent="0.25">
      <c r="D402" s="40"/>
    </row>
    <row r="403" spans="4:4" x14ac:dyDescent="0.25">
      <c r="D403" s="40"/>
    </row>
    <row r="404" spans="4:4" x14ac:dyDescent="0.25">
      <c r="D404" s="40"/>
    </row>
    <row r="405" spans="4:4" x14ac:dyDescent="0.25">
      <c r="D405" s="40"/>
    </row>
    <row r="406" spans="4:4" x14ac:dyDescent="0.25">
      <c r="D406" s="40"/>
    </row>
    <row r="407" spans="4:4" x14ac:dyDescent="0.25">
      <c r="D407" s="40"/>
    </row>
    <row r="408" spans="4:4" x14ac:dyDescent="0.25">
      <c r="D408" s="40"/>
    </row>
    <row r="409" spans="4:4" x14ac:dyDescent="0.25">
      <c r="D409" s="40"/>
    </row>
    <row r="410" spans="4:4" x14ac:dyDescent="0.25">
      <c r="D410" s="40"/>
    </row>
    <row r="411" spans="4:4" x14ac:dyDescent="0.25">
      <c r="D411" s="40"/>
    </row>
    <row r="412" spans="4:4" x14ac:dyDescent="0.25">
      <c r="D412" s="40"/>
    </row>
    <row r="413" spans="4:4" x14ac:dyDescent="0.25">
      <c r="D413" s="40"/>
    </row>
    <row r="414" spans="4:4" x14ac:dyDescent="0.25">
      <c r="D414" s="40"/>
    </row>
    <row r="415" spans="4:4" x14ac:dyDescent="0.25">
      <c r="D415" s="40"/>
    </row>
    <row r="416" spans="4:4" x14ac:dyDescent="0.25">
      <c r="D416" s="40"/>
    </row>
    <row r="417" spans="4:4" x14ac:dyDescent="0.25">
      <c r="D417" s="40"/>
    </row>
    <row r="418" spans="4:4" x14ac:dyDescent="0.25">
      <c r="D418" s="40"/>
    </row>
    <row r="419" spans="4:4" x14ac:dyDescent="0.25">
      <c r="D419" s="40"/>
    </row>
    <row r="420" spans="4:4" x14ac:dyDescent="0.25">
      <c r="D420" s="40"/>
    </row>
    <row r="421" spans="4:4" x14ac:dyDescent="0.25">
      <c r="D421" s="40"/>
    </row>
    <row r="422" spans="4:4" x14ac:dyDescent="0.25">
      <c r="D422" s="40"/>
    </row>
    <row r="423" spans="4:4" x14ac:dyDescent="0.25">
      <c r="D423" s="40"/>
    </row>
    <row r="424" spans="4:4" x14ac:dyDescent="0.25">
      <c r="D424" s="40"/>
    </row>
    <row r="425" spans="4:4" x14ac:dyDescent="0.25">
      <c r="D425" s="40"/>
    </row>
    <row r="426" spans="4:4" x14ac:dyDescent="0.25">
      <c r="D426" s="40"/>
    </row>
    <row r="427" spans="4:4" x14ac:dyDescent="0.25">
      <c r="D427" s="40"/>
    </row>
    <row r="428" spans="4:4" x14ac:dyDescent="0.25">
      <c r="D428" s="40"/>
    </row>
    <row r="429" spans="4:4" x14ac:dyDescent="0.25">
      <c r="D429" s="40"/>
    </row>
    <row r="430" spans="4:4" x14ac:dyDescent="0.25">
      <c r="D430" s="40"/>
    </row>
    <row r="431" spans="4:4" x14ac:dyDescent="0.25">
      <c r="D431" s="40"/>
    </row>
    <row r="432" spans="4:4" x14ac:dyDescent="0.25">
      <c r="D432" s="40"/>
    </row>
    <row r="433" spans="4:4" x14ac:dyDescent="0.25">
      <c r="D433" s="40"/>
    </row>
    <row r="434" spans="4:4" x14ac:dyDescent="0.25">
      <c r="D434" s="40"/>
    </row>
    <row r="435" spans="4:4" x14ac:dyDescent="0.25">
      <c r="D435" s="40"/>
    </row>
    <row r="436" spans="4:4" x14ac:dyDescent="0.25">
      <c r="D436" s="40"/>
    </row>
    <row r="437" spans="4:4" x14ac:dyDescent="0.25">
      <c r="D437" s="40"/>
    </row>
    <row r="438" spans="4:4" x14ac:dyDescent="0.25">
      <c r="D438" s="40"/>
    </row>
    <row r="439" spans="4:4" x14ac:dyDescent="0.25">
      <c r="D439" s="40"/>
    </row>
    <row r="440" spans="4:4" x14ac:dyDescent="0.25">
      <c r="D440" s="40"/>
    </row>
    <row r="441" spans="4:4" x14ac:dyDescent="0.25">
      <c r="D441" s="40"/>
    </row>
    <row r="442" spans="4:4" x14ac:dyDescent="0.25">
      <c r="D442" s="40"/>
    </row>
    <row r="443" spans="4:4" x14ac:dyDescent="0.25">
      <c r="D443" s="40"/>
    </row>
    <row r="444" spans="4:4" x14ac:dyDescent="0.25">
      <c r="D444" s="40"/>
    </row>
    <row r="445" spans="4:4" x14ac:dyDescent="0.25">
      <c r="D445" s="40"/>
    </row>
    <row r="446" spans="4:4" x14ac:dyDescent="0.25">
      <c r="D446" s="40"/>
    </row>
    <row r="447" spans="4:4" x14ac:dyDescent="0.25">
      <c r="D447" s="40"/>
    </row>
    <row r="448" spans="4:4" x14ac:dyDescent="0.25">
      <c r="D448" s="40"/>
    </row>
    <row r="449" spans="4:4" x14ac:dyDescent="0.25">
      <c r="D449" s="40"/>
    </row>
    <row r="450" spans="4:4" x14ac:dyDescent="0.25">
      <c r="D450" s="40"/>
    </row>
    <row r="451" spans="4:4" x14ac:dyDescent="0.25">
      <c r="D451" s="40"/>
    </row>
    <row r="452" spans="4:4" x14ac:dyDescent="0.25">
      <c r="D452" s="40"/>
    </row>
    <row r="453" spans="4:4" x14ac:dyDescent="0.25">
      <c r="D453" s="40"/>
    </row>
    <row r="454" spans="4:4" x14ac:dyDescent="0.25">
      <c r="D454" s="40"/>
    </row>
    <row r="455" spans="4:4" x14ac:dyDescent="0.25">
      <c r="D455" s="40"/>
    </row>
    <row r="456" spans="4:4" x14ac:dyDescent="0.25">
      <c r="D456" s="40"/>
    </row>
    <row r="457" spans="4:4" x14ac:dyDescent="0.25">
      <c r="D457" s="40"/>
    </row>
    <row r="458" spans="4:4" x14ac:dyDescent="0.25">
      <c r="D458" s="40"/>
    </row>
    <row r="459" spans="4:4" x14ac:dyDescent="0.25">
      <c r="D459" s="40"/>
    </row>
    <row r="460" spans="4:4" x14ac:dyDescent="0.25">
      <c r="D460" s="40"/>
    </row>
    <row r="461" spans="4:4" x14ac:dyDescent="0.25">
      <c r="D461" s="40"/>
    </row>
    <row r="462" spans="4:4" x14ac:dyDescent="0.25">
      <c r="D462" s="40"/>
    </row>
    <row r="463" spans="4:4" x14ac:dyDescent="0.25">
      <c r="D463" s="40"/>
    </row>
    <row r="464" spans="4:4" x14ac:dyDescent="0.25">
      <c r="D464" s="40"/>
    </row>
    <row r="465" spans="4:4" x14ac:dyDescent="0.25">
      <c r="D465" s="40"/>
    </row>
    <row r="466" spans="4:4" x14ac:dyDescent="0.25">
      <c r="D466" s="40"/>
    </row>
    <row r="467" spans="4:4" x14ac:dyDescent="0.25">
      <c r="D467" s="40"/>
    </row>
    <row r="468" spans="4:4" x14ac:dyDescent="0.25">
      <c r="D468" s="40"/>
    </row>
    <row r="469" spans="4:4" x14ac:dyDescent="0.25">
      <c r="D469" s="40"/>
    </row>
    <row r="470" spans="4:4" x14ac:dyDescent="0.25">
      <c r="D470" s="40"/>
    </row>
    <row r="471" spans="4:4" x14ac:dyDescent="0.25">
      <c r="D471" s="40"/>
    </row>
    <row r="472" spans="4:4" x14ac:dyDescent="0.25">
      <c r="D472" s="40"/>
    </row>
    <row r="473" spans="4:4" x14ac:dyDescent="0.25">
      <c r="D473" s="40"/>
    </row>
    <row r="474" spans="4:4" x14ac:dyDescent="0.25">
      <c r="D474" s="40"/>
    </row>
    <row r="475" spans="4:4" x14ac:dyDescent="0.25">
      <c r="D475" s="40"/>
    </row>
    <row r="476" spans="4:4" x14ac:dyDescent="0.25">
      <c r="D476" s="40"/>
    </row>
    <row r="477" spans="4:4" x14ac:dyDescent="0.25">
      <c r="D477" s="40"/>
    </row>
    <row r="478" spans="4:4" x14ac:dyDescent="0.25">
      <c r="D478" s="40"/>
    </row>
    <row r="479" spans="4:4" x14ac:dyDescent="0.25">
      <c r="D479" s="40"/>
    </row>
    <row r="480" spans="4:4" x14ac:dyDescent="0.25">
      <c r="D480" s="40"/>
    </row>
    <row r="481" spans="4:4" x14ac:dyDescent="0.25">
      <c r="D481" s="40"/>
    </row>
    <row r="482" spans="4:4" x14ac:dyDescent="0.25">
      <c r="D482" s="40"/>
    </row>
    <row r="483" spans="4:4" x14ac:dyDescent="0.25">
      <c r="D483" s="40"/>
    </row>
    <row r="484" spans="4:4" x14ac:dyDescent="0.25">
      <c r="D484" s="40"/>
    </row>
    <row r="485" spans="4:4" x14ac:dyDescent="0.25">
      <c r="D485" s="40"/>
    </row>
    <row r="486" spans="4:4" x14ac:dyDescent="0.25">
      <c r="D486" s="40"/>
    </row>
    <row r="487" spans="4:4" x14ac:dyDescent="0.25">
      <c r="D487" s="40"/>
    </row>
    <row r="488" spans="4:4" x14ac:dyDescent="0.25">
      <c r="D488" s="40"/>
    </row>
    <row r="489" spans="4:4" x14ac:dyDescent="0.25">
      <c r="D489" s="40"/>
    </row>
    <row r="490" spans="4:4" x14ac:dyDescent="0.25">
      <c r="D490" s="40"/>
    </row>
    <row r="491" spans="4:4" x14ac:dyDescent="0.25">
      <c r="D491" s="40"/>
    </row>
    <row r="492" spans="4:4" x14ac:dyDescent="0.25">
      <c r="D492" s="40"/>
    </row>
    <row r="493" spans="4:4" x14ac:dyDescent="0.25">
      <c r="D493" s="40"/>
    </row>
    <row r="494" spans="4:4" x14ac:dyDescent="0.25">
      <c r="D494" s="40"/>
    </row>
    <row r="495" spans="4:4" x14ac:dyDescent="0.25">
      <c r="D495" s="40"/>
    </row>
    <row r="496" spans="4:4" x14ac:dyDescent="0.25">
      <c r="D496" s="40"/>
    </row>
    <row r="497" spans="4:4" x14ac:dyDescent="0.25">
      <c r="D497" s="40"/>
    </row>
    <row r="498" spans="4:4" x14ac:dyDescent="0.25">
      <c r="D498" s="40"/>
    </row>
    <row r="499" spans="4:4" x14ac:dyDescent="0.25">
      <c r="D499" s="40"/>
    </row>
    <row r="500" spans="4:4" x14ac:dyDescent="0.25">
      <c r="D500" s="40"/>
    </row>
    <row r="501" spans="4:4" x14ac:dyDescent="0.25">
      <c r="D501" s="40"/>
    </row>
    <row r="502" spans="4:4" x14ac:dyDescent="0.25">
      <c r="D502" s="40"/>
    </row>
    <row r="503" spans="4:4" x14ac:dyDescent="0.25">
      <c r="D503" s="40"/>
    </row>
    <row r="504" spans="4:4" x14ac:dyDescent="0.25">
      <c r="D504" s="40"/>
    </row>
    <row r="505" spans="4:4" x14ac:dyDescent="0.25">
      <c r="D505" s="40"/>
    </row>
    <row r="506" spans="4:4" x14ac:dyDescent="0.25">
      <c r="D506" s="40"/>
    </row>
    <row r="507" spans="4:4" x14ac:dyDescent="0.25">
      <c r="D507" s="40"/>
    </row>
    <row r="508" spans="4:4" x14ac:dyDescent="0.25">
      <c r="D508" s="40"/>
    </row>
    <row r="509" spans="4:4" x14ac:dyDescent="0.25">
      <c r="D509" s="40"/>
    </row>
    <row r="510" spans="4:4" x14ac:dyDescent="0.25">
      <c r="D510" s="40"/>
    </row>
    <row r="511" spans="4:4" x14ac:dyDescent="0.25">
      <c r="D511" s="40"/>
    </row>
    <row r="512" spans="4:4" x14ac:dyDescent="0.25">
      <c r="D512" s="40"/>
    </row>
    <row r="513" spans="4:4" x14ac:dyDescent="0.25">
      <c r="D513" s="40"/>
    </row>
    <row r="514" spans="4:4" x14ac:dyDescent="0.25">
      <c r="D514" s="40"/>
    </row>
    <row r="515" spans="4:4" x14ac:dyDescent="0.25">
      <c r="D515" s="40"/>
    </row>
    <row r="516" spans="4:4" x14ac:dyDescent="0.25">
      <c r="D516" s="40"/>
    </row>
    <row r="517" spans="4:4" x14ac:dyDescent="0.25">
      <c r="D517" s="40"/>
    </row>
    <row r="518" spans="4:4" x14ac:dyDescent="0.25">
      <c r="D518" s="40"/>
    </row>
    <row r="519" spans="4:4" x14ac:dyDescent="0.25">
      <c r="D519" s="40"/>
    </row>
    <row r="520" spans="4:4" x14ac:dyDescent="0.25">
      <c r="D520" s="40"/>
    </row>
    <row r="521" spans="4:4" x14ac:dyDescent="0.25">
      <c r="D521" s="40"/>
    </row>
    <row r="522" spans="4:4" x14ac:dyDescent="0.25">
      <c r="D522" s="40"/>
    </row>
    <row r="523" spans="4:4" x14ac:dyDescent="0.25">
      <c r="D523" s="40"/>
    </row>
    <row r="524" spans="4:4" x14ac:dyDescent="0.25">
      <c r="D524" s="40"/>
    </row>
    <row r="525" spans="4:4" x14ac:dyDescent="0.25">
      <c r="D525" s="40"/>
    </row>
    <row r="526" spans="4:4" x14ac:dyDescent="0.25">
      <c r="D526" s="40"/>
    </row>
    <row r="527" spans="4:4" x14ac:dyDescent="0.25">
      <c r="D527" s="40"/>
    </row>
    <row r="528" spans="4:4" x14ac:dyDescent="0.25">
      <c r="D528" s="40"/>
    </row>
    <row r="529" spans="4:4" x14ac:dyDescent="0.25">
      <c r="D529" s="40"/>
    </row>
    <row r="530" spans="4:4" x14ac:dyDescent="0.25">
      <c r="D530" s="40"/>
    </row>
    <row r="531" spans="4:4" x14ac:dyDescent="0.25">
      <c r="D531" s="40"/>
    </row>
    <row r="532" spans="4:4" x14ac:dyDescent="0.25">
      <c r="D532" s="40"/>
    </row>
    <row r="533" spans="4:4" x14ac:dyDescent="0.25">
      <c r="D533" s="40"/>
    </row>
    <row r="534" spans="4:4" x14ac:dyDescent="0.25">
      <c r="D534" s="40"/>
    </row>
    <row r="535" spans="4:4" x14ac:dyDescent="0.25">
      <c r="D535" s="40"/>
    </row>
    <row r="536" spans="4:4" x14ac:dyDescent="0.25">
      <c r="D536" s="40"/>
    </row>
    <row r="537" spans="4:4" x14ac:dyDescent="0.25">
      <c r="D537" s="40"/>
    </row>
    <row r="538" spans="4:4" x14ac:dyDescent="0.25">
      <c r="D538" s="40"/>
    </row>
    <row r="539" spans="4:4" x14ac:dyDescent="0.25">
      <c r="D539" s="40"/>
    </row>
    <row r="540" spans="4:4" x14ac:dyDescent="0.25">
      <c r="D540" s="40"/>
    </row>
    <row r="541" spans="4:4" x14ac:dyDescent="0.25">
      <c r="D541" s="40"/>
    </row>
    <row r="542" spans="4:4" x14ac:dyDescent="0.25">
      <c r="D542" s="40"/>
    </row>
    <row r="543" spans="4:4" x14ac:dyDescent="0.25">
      <c r="D543" s="40"/>
    </row>
    <row r="544" spans="4:4" x14ac:dyDescent="0.25">
      <c r="D544" s="40"/>
    </row>
    <row r="545" spans="4:4" x14ac:dyDescent="0.25">
      <c r="D545" s="40"/>
    </row>
    <row r="546" spans="4:4" x14ac:dyDescent="0.25">
      <c r="D546" s="40"/>
    </row>
    <row r="547" spans="4:4" x14ac:dyDescent="0.25">
      <c r="D547" s="40"/>
    </row>
    <row r="548" spans="4:4" x14ac:dyDescent="0.25">
      <c r="D548" s="40"/>
    </row>
    <row r="549" spans="4:4" x14ac:dyDescent="0.25">
      <c r="D549" s="40"/>
    </row>
    <row r="550" spans="4:4" x14ac:dyDescent="0.25">
      <c r="D550" s="40"/>
    </row>
    <row r="551" spans="4:4" x14ac:dyDescent="0.25">
      <c r="D551" s="40"/>
    </row>
    <row r="552" spans="4:4" x14ac:dyDescent="0.25">
      <c r="D552" s="40"/>
    </row>
    <row r="553" spans="4:4" x14ac:dyDescent="0.25">
      <c r="D553" s="40"/>
    </row>
    <row r="554" spans="4:4" x14ac:dyDescent="0.25">
      <c r="D554" s="40"/>
    </row>
    <row r="555" spans="4:4" x14ac:dyDescent="0.25">
      <c r="D555" s="40"/>
    </row>
    <row r="556" spans="4:4" x14ac:dyDescent="0.25">
      <c r="D556" s="40"/>
    </row>
    <row r="557" spans="4:4" x14ac:dyDescent="0.25">
      <c r="D557" s="40"/>
    </row>
    <row r="558" spans="4:4" x14ac:dyDescent="0.25">
      <c r="D558" s="40"/>
    </row>
    <row r="559" spans="4:4" x14ac:dyDescent="0.25">
      <c r="D559" s="40"/>
    </row>
    <row r="560" spans="4:4" x14ac:dyDescent="0.25">
      <c r="D560" s="40"/>
    </row>
    <row r="561" spans="4:4" x14ac:dyDescent="0.25">
      <c r="D561" s="40"/>
    </row>
    <row r="562" spans="4:4" x14ac:dyDescent="0.25">
      <c r="D562" s="40"/>
    </row>
    <row r="563" spans="4:4" x14ac:dyDescent="0.25">
      <c r="D563" s="40"/>
    </row>
    <row r="564" spans="4:4" x14ac:dyDescent="0.25">
      <c r="D564" s="40"/>
    </row>
    <row r="565" spans="4:4" x14ac:dyDescent="0.25">
      <c r="D565" s="40"/>
    </row>
    <row r="566" spans="4:4" x14ac:dyDescent="0.25">
      <c r="D566" s="40"/>
    </row>
    <row r="567" spans="4:4" x14ac:dyDescent="0.25">
      <c r="D567" s="40"/>
    </row>
    <row r="568" spans="4:4" x14ac:dyDescent="0.25">
      <c r="D568" s="40"/>
    </row>
    <row r="569" spans="4:4" x14ac:dyDescent="0.25">
      <c r="D569" s="40"/>
    </row>
    <row r="570" spans="4:4" x14ac:dyDescent="0.25">
      <c r="D570" s="40"/>
    </row>
    <row r="571" spans="4:4" x14ac:dyDescent="0.25">
      <c r="D571" s="40"/>
    </row>
    <row r="572" spans="4:4" x14ac:dyDescent="0.25">
      <c r="D572" s="40"/>
    </row>
    <row r="573" spans="4:4" x14ac:dyDescent="0.25">
      <c r="D573" s="40"/>
    </row>
    <row r="574" spans="4:4" x14ac:dyDescent="0.25">
      <c r="D574" s="40"/>
    </row>
    <row r="575" spans="4:4" x14ac:dyDescent="0.25">
      <c r="D575" s="40"/>
    </row>
    <row r="576" spans="4:4" x14ac:dyDescent="0.25">
      <c r="D576" s="40"/>
    </row>
    <row r="577" spans="4:4" x14ac:dyDescent="0.25">
      <c r="D577" s="40"/>
    </row>
    <row r="578" spans="4:4" x14ac:dyDescent="0.25">
      <c r="D578" s="40"/>
    </row>
    <row r="579" spans="4:4" x14ac:dyDescent="0.25">
      <c r="D579" s="40"/>
    </row>
    <row r="580" spans="4:4" x14ac:dyDescent="0.25">
      <c r="D580" s="40"/>
    </row>
    <row r="581" spans="4:4" x14ac:dyDescent="0.25">
      <c r="D581" s="40"/>
    </row>
    <row r="582" spans="4:4" x14ac:dyDescent="0.25">
      <c r="D582" s="40"/>
    </row>
    <row r="583" spans="4:4" x14ac:dyDescent="0.25">
      <c r="D583" s="40"/>
    </row>
    <row r="584" spans="4:4" x14ac:dyDescent="0.25">
      <c r="D584" s="40"/>
    </row>
    <row r="585" spans="4:4" x14ac:dyDescent="0.25">
      <c r="D585" s="40"/>
    </row>
    <row r="586" spans="4:4" x14ac:dyDescent="0.25">
      <c r="D586" s="40"/>
    </row>
    <row r="587" spans="4:4" x14ac:dyDescent="0.25">
      <c r="D587" s="40"/>
    </row>
    <row r="588" spans="4:4" x14ac:dyDescent="0.25">
      <c r="D588" s="40"/>
    </row>
    <row r="589" spans="4:4" x14ac:dyDescent="0.25">
      <c r="D589" s="40"/>
    </row>
    <row r="590" spans="4:4" x14ac:dyDescent="0.25">
      <c r="D590" s="40"/>
    </row>
    <row r="591" spans="4:4" x14ac:dyDescent="0.25">
      <c r="D591" s="40"/>
    </row>
    <row r="592" spans="4:4" x14ac:dyDescent="0.25">
      <c r="D592" s="40"/>
    </row>
    <row r="593" spans="4:4" x14ac:dyDescent="0.25">
      <c r="D593" s="40"/>
    </row>
    <row r="594" spans="4:4" x14ac:dyDescent="0.25">
      <c r="D594" s="40"/>
    </row>
    <row r="595" spans="4:4" x14ac:dyDescent="0.25">
      <c r="D595" s="40"/>
    </row>
    <row r="596" spans="4:4" x14ac:dyDescent="0.25">
      <c r="D596" s="40"/>
    </row>
    <row r="597" spans="4:4" x14ac:dyDescent="0.25">
      <c r="D597" s="40"/>
    </row>
    <row r="598" spans="4:4" x14ac:dyDescent="0.25">
      <c r="D598" s="40"/>
    </row>
    <row r="599" spans="4:4" x14ac:dyDescent="0.25">
      <c r="D599" s="40"/>
    </row>
    <row r="600" spans="4:4" x14ac:dyDescent="0.25">
      <c r="D600" s="40"/>
    </row>
    <row r="601" spans="4:4" x14ac:dyDescent="0.25">
      <c r="D601" s="40"/>
    </row>
    <row r="602" spans="4:4" x14ac:dyDescent="0.25">
      <c r="D602" s="40"/>
    </row>
    <row r="603" spans="4:4" x14ac:dyDescent="0.25">
      <c r="D603" s="40"/>
    </row>
    <row r="604" spans="4:4" x14ac:dyDescent="0.25">
      <c r="D604" s="40"/>
    </row>
    <row r="605" spans="4:4" x14ac:dyDescent="0.25">
      <c r="D605" s="40"/>
    </row>
    <row r="606" spans="4:4" x14ac:dyDescent="0.25">
      <c r="D606" s="40"/>
    </row>
    <row r="607" spans="4:4" x14ac:dyDescent="0.25">
      <c r="D607" s="40"/>
    </row>
    <row r="608" spans="4:4" x14ac:dyDescent="0.25">
      <c r="D608" s="40"/>
    </row>
    <row r="609" spans="4:4" x14ac:dyDescent="0.25">
      <c r="D609" s="40"/>
    </row>
    <row r="610" spans="4:4" x14ac:dyDescent="0.25">
      <c r="D610" s="40"/>
    </row>
    <row r="611" spans="4:4" x14ac:dyDescent="0.25">
      <c r="D611" s="40"/>
    </row>
    <row r="612" spans="4:4" x14ac:dyDescent="0.25">
      <c r="D612" s="40"/>
    </row>
    <row r="613" spans="4:4" x14ac:dyDescent="0.25">
      <c r="D613" s="40"/>
    </row>
    <row r="614" spans="4:4" x14ac:dyDescent="0.25">
      <c r="D614" s="40"/>
    </row>
    <row r="615" spans="4:4" x14ac:dyDescent="0.25">
      <c r="D615" s="40"/>
    </row>
    <row r="616" spans="4:4" x14ac:dyDescent="0.25">
      <c r="D616" s="40"/>
    </row>
    <row r="617" spans="4:4" x14ac:dyDescent="0.25">
      <c r="D617" s="40"/>
    </row>
    <row r="618" spans="4:4" x14ac:dyDescent="0.25">
      <c r="D618" s="40"/>
    </row>
    <row r="619" spans="4:4" x14ac:dyDescent="0.25">
      <c r="D619" s="40"/>
    </row>
    <row r="620" spans="4:4" x14ac:dyDescent="0.25">
      <c r="D620" s="40"/>
    </row>
    <row r="621" spans="4:4" x14ac:dyDescent="0.25">
      <c r="D621" s="40"/>
    </row>
    <row r="622" spans="4:4" x14ac:dyDescent="0.25">
      <c r="D622" s="40"/>
    </row>
    <row r="623" spans="4:4" x14ac:dyDescent="0.25">
      <c r="D623" s="40"/>
    </row>
    <row r="624" spans="4:4" x14ac:dyDescent="0.25">
      <c r="D624" s="40"/>
    </row>
    <row r="625" spans="4:4" x14ac:dyDescent="0.25">
      <c r="D625" s="40"/>
    </row>
    <row r="626" spans="4:4" x14ac:dyDescent="0.25">
      <c r="D626" s="40"/>
    </row>
    <row r="627" spans="4:4" x14ac:dyDescent="0.25">
      <c r="D627" s="40"/>
    </row>
    <row r="628" spans="4:4" x14ac:dyDescent="0.25">
      <c r="D628" s="40"/>
    </row>
    <row r="629" spans="4:4" x14ac:dyDescent="0.25">
      <c r="D629" s="40"/>
    </row>
    <row r="630" spans="4:4" x14ac:dyDescent="0.25">
      <c r="D630" s="40"/>
    </row>
    <row r="631" spans="4:4" x14ac:dyDescent="0.25">
      <c r="D631" s="40"/>
    </row>
    <row r="632" spans="4:4" x14ac:dyDescent="0.25">
      <c r="D632" s="40"/>
    </row>
    <row r="633" spans="4:4" x14ac:dyDescent="0.25">
      <c r="D633" s="40"/>
    </row>
    <row r="634" spans="4:4" x14ac:dyDescent="0.25">
      <c r="D634" s="40"/>
    </row>
    <row r="635" spans="4:4" x14ac:dyDescent="0.25">
      <c r="D635" s="40"/>
    </row>
    <row r="636" spans="4:4" x14ac:dyDescent="0.25">
      <c r="D636" s="40"/>
    </row>
    <row r="637" spans="4:4" x14ac:dyDescent="0.25">
      <c r="D637" s="40"/>
    </row>
    <row r="638" spans="4:4" x14ac:dyDescent="0.25">
      <c r="D638" s="40"/>
    </row>
    <row r="639" spans="4:4" x14ac:dyDescent="0.25">
      <c r="D639" s="40"/>
    </row>
    <row r="640" spans="4:4" x14ac:dyDescent="0.25">
      <c r="D640" s="40"/>
    </row>
    <row r="641" spans="4:4" x14ac:dyDescent="0.25">
      <c r="D641" s="40"/>
    </row>
    <row r="642" spans="4:4" x14ac:dyDescent="0.25">
      <c r="D642" s="40"/>
    </row>
    <row r="643" spans="4:4" x14ac:dyDescent="0.25">
      <c r="D643" s="40"/>
    </row>
    <row r="644" spans="4:4" x14ac:dyDescent="0.25">
      <c r="D644" s="40"/>
    </row>
    <row r="645" spans="4:4" x14ac:dyDescent="0.25">
      <c r="D645" s="40"/>
    </row>
    <row r="646" spans="4:4" x14ac:dyDescent="0.25">
      <c r="D646" s="40"/>
    </row>
    <row r="647" spans="4:4" x14ac:dyDescent="0.25">
      <c r="D647" s="40"/>
    </row>
    <row r="648" spans="4:4" x14ac:dyDescent="0.25">
      <c r="D648" s="40"/>
    </row>
    <row r="649" spans="4:4" x14ac:dyDescent="0.25">
      <c r="D649" s="40"/>
    </row>
    <row r="650" spans="4:4" x14ac:dyDescent="0.25">
      <c r="D650" s="40"/>
    </row>
    <row r="651" spans="4:4" x14ac:dyDescent="0.25">
      <c r="D651" s="40"/>
    </row>
    <row r="652" spans="4:4" x14ac:dyDescent="0.25">
      <c r="D652" s="40"/>
    </row>
    <row r="653" spans="4:4" x14ac:dyDescent="0.25">
      <c r="D653" s="40"/>
    </row>
    <row r="654" spans="4:4" x14ac:dyDescent="0.25">
      <c r="D654" s="40"/>
    </row>
    <row r="655" spans="4:4" x14ac:dyDescent="0.25">
      <c r="D655" s="40"/>
    </row>
    <row r="656" spans="4:4" x14ac:dyDescent="0.25">
      <c r="D656" s="40"/>
    </row>
    <row r="657" spans="4:4" x14ac:dyDescent="0.25">
      <c r="D657" s="40"/>
    </row>
    <row r="658" spans="4:4" x14ac:dyDescent="0.25">
      <c r="D658" s="40"/>
    </row>
    <row r="659" spans="4:4" x14ac:dyDescent="0.25">
      <c r="D659" s="40"/>
    </row>
    <row r="660" spans="4:4" x14ac:dyDescent="0.25">
      <c r="D660" s="40"/>
    </row>
    <row r="661" spans="4:4" x14ac:dyDescent="0.25">
      <c r="D661" s="40"/>
    </row>
    <row r="662" spans="4:4" x14ac:dyDescent="0.25">
      <c r="D662" s="40"/>
    </row>
    <row r="663" spans="4:4" x14ac:dyDescent="0.25">
      <c r="D663" s="40"/>
    </row>
    <row r="664" spans="4:4" x14ac:dyDescent="0.25">
      <c r="D664" s="40"/>
    </row>
    <row r="665" spans="4:4" x14ac:dyDescent="0.25">
      <c r="D665" s="40"/>
    </row>
    <row r="666" spans="4:4" x14ac:dyDescent="0.25">
      <c r="D666" s="40"/>
    </row>
    <row r="667" spans="4:4" x14ac:dyDescent="0.25">
      <c r="D667" s="40"/>
    </row>
    <row r="668" spans="4:4" x14ac:dyDescent="0.25">
      <c r="D668" s="40"/>
    </row>
    <row r="669" spans="4:4" x14ac:dyDescent="0.25">
      <c r="D669" s="40"/>
    </row>
    <row r="670" spans="4:4" x14ac:dyDescent="0.25">
      <c r="D670" s="40"/>
    </row>
    <row r="671" spans="4:4" x14ac:dyDescent="0.25">
      <c r="D671" s="40"/>
    </row>
    <row r="672" spans="4:4" x14ac:dyDescent="0.25">
      <c r="D672" s="40"/>
    </row>
    <row r="673" spans="4:4" x14ac:dyDescent="0.25">
      <c r="D673" s="40"/>
    </row>
    <row r="674" spans="4:4" x14ac:dyDescent="0.25">
      <c r="D674" s="40"/>
    </row>
    <row r="675" spans="4:4" x14ac:dyDescent="0.25">
      <c r="D675" s="40"/>
    </row>
    <row r="676" spans="4:4" x14ac:dyDescent="0.25">
      <c r="D676" s="40"/>
    </row>
    <row r="677" spans="4:4" x14ac:dyDescent="0.25">
      <c r="D677" s="40"/>
    </row>
    <row r="678" spans="4:4" x14ac:dyDescent="0.25">
      <c r="D678" s="40"/>
    </row>
    <row r="679" spans="4:4" x14ac:dyDescent="0.25">
      <c r="D679" s="40"/>
    </row>
    <row r="680" spans="4:4" x14ac:dyDescent="0.25">
      <c r="D680" s="40"/>
    </row>
    <row r="681" spans="4:4" x14ac:dyDescent="0.25">
      <c r="D681" s="40"/>
    </row>
    <row r="682" spans="4:4" x14ac:dyDescent="0.25">
      <c r="D682" s="40"/>
    </row>
    <row r="683" spans="4:4" x14ac:dyDescent="0.25">
      <c r="D683" s="40"/>
    </row>
    <row r="684" spans="4:4" x14ac:dyDescent="0.25">
      <c r="D684" s="40"/>
    </row>
    <row r="685" spans="4:4" x14ac:dyDescent="0.25">
      <c r="D685" s="40"/>
    </row>
    <row r="686" spans="4:4" x14ac:dyDescent="0.25">
      <c r="D686" s="40"/>
    </row>
    <row r="687" spans="4:4" x14ac:dyDescent="0.25">
      <c r="D687" s="40"/>
    </row>
    <row r="688" spans="4:4" x14ac:dyDescent="0.25">
      <c r="D688" s="40"/>
    </row>
    <row r="689" spans="4:4" x14ac:dyDescent="0.25">
      <c r="D689" s="40"/>
    </row>
    <row r="690" spans="4:4" x14ac:dyDescent="0.25">
      <c r="D690" s="40"/>
    </row>
    <row r="691" spans="4:4" x14ac:dyDescent="0.25">
      <c r="D691" s="40"/>
    </row>
    <row r="692" spans="4:4" x14ac:dyDescent="0.25">
      <c r="D692" s="40"/>
    </row>
    <row r="693" spans="4:4" x14ac:dyDescent="0.25">
      <c r="D693" s="40"/>
    </row>
    <row r="694" spans="4:4" x14ac:dyDescent="0.25">
      <c r="D694" s="40"/>
    </row>
    <row r="695" spans="4:4" x14ac:dyDescent="0.25">
      <c r="D695" s="40"/>
    </row>
    <row r="696" spans="4:4" x14ac:dyDescent="0.25">
      <c r="D696" s="40"/>
    </row>
    <row r="697" spans="4:4" x14ac:dyDescent="0.25">
      <c r="D697" s="40"/>
    </row>
    <row r="698" spans="4:4" x14ac:dyDescent="0.25">
      <c r="D698" s="40"/>
    </row>
    <row r="699" spans="4:4" x14ac:dyDescent="0.25">
      <c r="D699" s="40"/>
    </row>
    <row r="700" spans="4:4" x14ac:dyDescent="0.25">
      <c r="D700" s="40"/>
    </row>
    <row r="701" spans="4:4" x14ac:dyDescent="0.25">
      <c r="D701" s="40"/>
    </row>
    <row r="702" spans="4:4" x14ac:dyDescent="0.25">
      <c r="D702" s="40"/>
    </row>
    <row r="703" spans="4:4" x14ac:dyDescent="0.25">
      <c r="D703" s="40"/>
    </row>
    <row r="704" spans="4:4" x14ac:dyDescent="0.25">
      <c r="D704" s="40"/>
    </row>
    <row r="705" spans="4:4" x14ac:dyDescent="0.25">
      <c r="D705" s="40"/>
    </row>
    <row r="706" spans="4:4" x14ac:dyDescent="0.25">
      <c r="D706" s="40"/>
    </row>
    <row r="707" spans="4:4" x14ac:dyDescent="0.25">
      <c r="D707" s="40"/>
    </row>
    <row r="708" spans="4:4" x14ac:dyDescent="0.25">
      <c r="D708" s="40"/>
    </row>
    <row r="709" spans="4:4" x14ac:dyDescent="0.25">
      <c r="D709" s="40"/>
    </row>
    <row r="710" spans="4:4" x14ac:dyDescent="0.25">
      <c r="D710" s="40"/>
    </row>
    <row r="711" spans="4:4" x14ac:dyDescent="0.25">
      <c r="D711" s="40"/>
    </row>
    <row r="712" spans="4:4" x14ac:dyDescent="0.25">
      <c r="D712" s="40"/>
    </row>
    <row r="713" spans="4:4" x14ac:dyDescent="0.25">
      <c r="D713" s="40"/>
    </row>
    <row r="714" spans="4:4" x14ac:dyDescent="0.25">
      <c r="D714" s="40"/>
    </row>
    <row r="715" spans="4:4" x14ac:dyDescent="0.25">
      <c r="D715" s="40"/>
    </row>
    <row r="716" spans="4:4" x14ac:dyDescent="0.25">
      <c r="D716" s="40"/>
    </row>
    <row r="717" spans="4:4" x14ac:dyDescent="0.25">
      <c r="D717" s="40"/>
    </row>
    <row r="718" spans="4:4" x14ac:dyDescent="0.25">
      <c r="D718" s="40"/>
    </row>
    <row r="719" spans="4:4" x14ac:dyDescent="0.25">
      <c r="D719" s="40"/>
    </row>
    <row r="720" spans="4:4" x14ac:dyDescent="0.25">
      <c r="D720" s="40"/>
    </row>
    <row r="721" spans="4:4" x14ac:dyDescent="0.25">
      <c r="D721" s="40"/>
    </row>
    <row r="722" spans="4:4" x14ac:dyDescent="0.25">
      <c r="D722" s="40"/>
    </row>
    <row r="723" spans="4:4" x14ac:dyDescent="0.25">
      <c r="D723" s="40"/>
    </row>
    <row r="724" spans="4:4" x14ac:dyDescent="0.25">
      <c r="D724" s="40"/>
    </row>
    <row r="725" spans="4:4" x14ac:dyDescent="0.25">
      <c r="D725" s="40"/>
    </row>
    <row r="726" spans="4:4" x14ac:dyDescent="0.25">
      <c r="D726" s="40"/>
    </row>
    <row r="727" spans="4:4" x14ac:dyDescent="0.25">
      <c r="D727" s="40"/>
    </row>
    <row r="728" spans="4:4" x14ac:dyDescent="0.25">
      <c r="D728" s="40"/>
    </row>
    <row r="729" spans="4:4" x14ac:dyDescent="0.25">
      <c r="D729" s="40"/>
    </row>
    <row r="730" spans="4:4" x14ac:dyDescent="0.25">
      <c r="D730" s="40"/>
    </row>
    <row r="731" spans="4:4" x14ac:dyDescent="0.25">
      <c r="D731" s="40"/>
    </row>
    <row r="732" spans="4:4" x14ac:dyDescent="0.25">
      <c r="D732" s="40"/>
    </row>
    <row r="733" spans="4:4" x14ac:dyDescent="0.25">
      <c r="D733" s="40"/>
    </row>
    <row r="734" spans="4:4" x14ac:dyDescent="0.25">
      <c r="D734" s="40"/>
    </row>
    <row r="735" spans="4:4" x14ac:dyDescent="0.25">
      <c r="D735" s="40"/>
    </row>
    <row r="736" spans="4:4" x14ac:dyDescent="0.25">
      <c r="D736" s="40"/>
    </row>
    <row r="737" spans="4:4" x14ac:dyDescent="0.25">
      <c r="D737" s="40"/>
    </row>
    <row r="738" spans="4:4" x14ac:dyDescent="0.25">
      <c r="D738" s="40"/>
    </row>
    <row r="739" spans="4:4" x14ac:dyDescent="0.25">
      <c r="D739" s="40"/>
    </row>
    <row r="740" spans="4:4" x14ac:dyDescent="0.25">
      <c r="D740" s="40"/>
    </row>
    <row r="741" spans="4:4" x14ac:dyDescent="0.25">
      <c r="D741" s="40"/>
    </row>
    <row r="742" spans="4:4" x14ac:dyDescent="0.25">
      <c r="D742" s="40"/>
    </row>
    <row r="743" spans="4:4" x14ac:dyDescent="0.25">
      <c r="D743" s="40"/>
    </row>
    <row r="744" spans="4:4" x14ac:dyDescent="0.25">
      <c r="D744" s="40"/>
    </row>
    <row r="745" spans="4:4" x14ac:dyDescent="0.25">
      <c r="D745" s="40"/>
    </row>
    <row r="746" spans="4:4" x14ac:dyDescent="0.25">
      <c r="D746" s="40"/>
    </row>
    <row r="747" spans="4:4" x14ac:dyDescent="0.25">
      <c r="D747" s="40"/>
    </row>
    <row r="748" spans="4:4" x14ac:dyDescent="0.25">
      <c r="D748" s="40"/>
    </row>
    <row r="749" spans="4:4" x14ac:dyDescent="0.25">
      <c r="D749" s="40"/>
    </row>
    <row r="750" spans="4:4" x14ac:dyDescent="0.25">
      <c r="D750" s="40"/>
    </row>
    <row r="751" spans="4:4" x14ac:dyDescent="0.25">
      <c r="D751" s="40"/>
    </row>
    <row r="752" spans="4:4" x14ac:dyDescent="0.25">
      <c r="D752" s="40"/>
    </row>
    <row r="753" spans="4:4" x14ac:dyDescent="0.25">
      <c r="D753" s="40"/>
    </row>
    <row r="754" spans="4:4" x14ac:dyDescent="0.25">
      <c r="D754" s="40"/>
    </row>
    <row r="755" spans="4:4" x14ac:dyDescent="0.25">
      <c r="D755" s="40"/>
    </row>
    <row r="756" spans="4:4" x14ac:dyDescent="0.25">
      <c r="D756" s="40"/>
    </row>
    <row r="757" spans="4:4" x14ac:dyDescent="0.25">
      <c r="D757" s="40"/>
    </row>
    <row r="758" spans="4:4" x14ac:dyDescent="0.25">
      <c r="D758" s="40"/>
    </row>
    <row r="759" spans="4:4" x14ac:dyDescent="0.25">
      <c r="D759" s="40"/>
    </row>
    <row r="760" spans="4:4" x14ac:dyDescent="0.25">
      <c r="D760" s="40"/>
    </row>
    <row r="761" spans="4:4" x14ac:dyDescent="0.25">
      <c r="D761" s="40"/>
    </row>
    <row r="762" spans="4:4" x14ac:dyDescent="0.25">
      <c r="D762" s="40"/>
    </row>
    <row r="763" spans="4:4" x14ac:dyDescent="0.25">
      <c r="D763" s="40"/>
    </row>
    <row r="764" spans="4:4" x14ac:dyDescent="0.25">
      <c r="D764" s="40"/>
    </row>
    <row r="765" spans="4:4" x14ac:dyDescent="0.25">
      <c r="D765" s="40"/>
    </row>
    <row r="766" spans="4:4" x14ac:dyDescent="0.25">
      <c r="D766" s="40"/>
    </row>
    <row r="767" spans="4:4" x14ac:dyDescent="0.25">
      <c r="D767" s="40"/>
    </row>
    <row r="768" spans="4:4" x14ac:dyDescent="0.25">
      <c r="D768" s="40"/>
    </row>
    <row r="769" spans="4:4" x14ac:dyDescent="0.25">
      <c r="D769" s="40"/>
    </row>
    <row r="770" spans="4:4" x14ac:dyDescent="0.25">
      <c r="D770" s="40"/>
    </row>
    <row r="771" spans="4:4" x14ac:dyDescent="0.25">
      <c r="D771" s="40"/>
    </row>
    <row r="772" spans="4:4" x14ac:dyDescent="0.25">
      <c r="D772" s="40"/>
    </row>
    <row r="773" spans="4:4" x14ac:dyDescent="0.25">
      <c r="D773" s="40"/>
    </row>
    <row r="774" spans="4:4" x14ac:dyDescent="0.25">
      <c r="D774" s="40"/>
    </row>
    <row r="775" spans="4:4" x14ac:dyDescent="0.25">
      <c r="D775" s="40"/>
    </row>
    <row r="776" spans="4:4" x14ac:dyDescent="0.25">
      <c r="D776" s="40"/>
    </row>
    <row r="777" spans="4:4" x14ac:dyDescent="0.25">
      <c r="D777" s="40"/>
    </row>
    <row r="778" spans="4:4" x14ac:dyDescent="0.25">
      <c r="D778" s="40"/>
    </row>
    <row r="779" spans="4:4" x14ac:dyDescent="0.25">
      <c r="D779" s="40"/>
    </row>
    <row r="780" spans="4:4" x14ac:dyDescent="0.25">
      <c r="D780" s="40"/>
    </row>
    <row r="781" spans="4:4" x14ac:dyDescent="0.25">
      <c r="D781" s="40"/>
    </row>
    <row r="782" spans="4:4" x14ac:dyDescent="0.25">
      <c r="D782" s="40"/>
    </row>
    <row r="783" spans="4:4" x14ac:dyDescent="0.25">
      <c r="D783" s="40"/>
    </row>
    <row r="784" spans="4:4" x14ac:dyDescent="0.25">
      <c r="D784" s="40"/>
    </row>
    <row r="785" spans="4:4" x14ac:dyDescent="0.25">
      <c r="D785" s="40"/>
    </row>
    <row r="786" spans="4:4" x14ac:dyDescent="0.25">
      <c r="D786" s="40"/>
    </row>
    <row r="787" spans="4:4" x14ac:dyDescent="0.25">
      <c r="D787" s="40"/>
    </row>
    <row r="788" spans="4:4" x14ac:dyDescent="0.25">
      <c r="D788" s="40"/>
    </row>
    <row r="789" spans="4:4" x14ac:dyDescent="0.25">
      <c r="D789" s="40"/>
    </row>
    <row r="790" spans="4:4" x14ac:dyDescent="0.25">
      <c r="D790" s="40"/>
    </row>
    <row r="791" spans="4:4" x14ac:dyDescent="0.25">
      <c r="D791" s="40"/>
    </row>
    <row r="792" spans="4:4" x14ac:dyDescent="0.25">
      <c r="D792" s="40"/>
    </row>
    <row r="793" spans="4:4" x14ac:dyDescent="0.25">
      <c r="D793" s="40"/>
    </row>
    <row r="794" spans="4:4" x14ac:dyDescent="0.25">
      <c r="D794" s="40"/>
    </row>
    <row r="795" spans="4:4" x14ac:dyDescent="0.25">
      <c r="D795" s="40"/>
    </row>
    <row r="796" spans="4:4" x14ac:dyDescent="0.25">
      <c r="D796" s="40"/>
    </row>
    <row r="797" spans="4:4" x14ac:dyDescent="0.25">
      <c r="D797" s="40"/>
    </row>
    <row r="798" spans="4:4" x14ac:dyDescent="0.25">
      <c r="D798" s="40"/>
    </row>
    <row r="799" spans="4:4" x14ac:dyDescent="0.25">
      <c r="D799" s="40"/>
    </row>
    <row r="800" spans="4:4" x14ac:dyDescent="0.25">
      <c r="D800" s="40"/>
    </row>
    <row r="801" spans="4:4" x14ac:dyDescent="0.25">
      <c r="D801" s="40"/>
    </row>
    <row r="802" spans="4:4" x14ac:dyDescent="0.25">
      <c r="D802" s="40"/>
    </row>
    <row r="803" spans="4:4" x14ac:dyDescent="0.25">
      <c r="D803" s="40"/>
    </row>
    <row r="804" spans="4:4" x14ac:dyDescent="0.25">
      <c r="D804" s="40"/>
    </row>
    <row r="805" spans="4:4" x14ac:dyDescent="0.25">
      <c r="D805" s="40"/>
    </row>
    <row r="806" spans="4:4" x14ac:dyDescent="0.25">
      <c r="D806" s="40"/>
    </row>
    <row r="807" spans="4:4" x14ac:dyDescent="0.25">
      <c r="D807" s="40"/>
    </row>
    <row r="808" spans="4:4" x14ac:dyDescent="0.25">
      <c r="D808" s="40"/>
    </row>
    <row r="809" spans="4:4" x14ac:dyDescent="0.25">
      <c r="D809" s="40"/>
    </row>
    <row r="810" spans="4:4" x14ac:dyDescent="0.25">
      <c r="D810" s="40"/>
    </row>
    <row r="811" spans="4:4" x14ac:dyDescent="0.25">
      <c r="D811" s="40"/>
    </row>
    <row r="812" spans="4:4" x14ac:dyDescent="0.25">
      <c r="D812" s="40"/>
    </row>
    <row r="813" spans="4:4" x14ac:dyDescent="0.25">
      <c r="D813" s="40"/>
    </row>
    <row r="814" spans="4:4" x14ac:dyDescent="0.25">
      <c r="D814" s="40"/>
    </row>
    <row r="815" spans="4:4" x14ac:dyDescent="0.25">
      <c r="D815" s="40"/>
    </row>
    <row r="816" spans="4:4" x14ac:dyDescent="0.25">
      <c r="D816" s="40"/>
    </row>
    <row r="817" spans="4:4" x14ac:dyDescent="0.25">
      <c r="D817" s="40"/>
    </row>
    <row r="818" spans="4:4" x14ac:dyDescent="0.25">
      <c r="D818" s="40"/>
    </row>
    <row r="819" spans="4:4" x14ac:dyDescent="0.25">
      <c r="D819" s="40"/>
    </row>
    <row r="820" spans="4:4" x14ac:dyDescent="0.25">
      <c r="D820" s="40"/>
    </row>
    <row r="821" spans="4:4" x14ac:dyDescent="0.25">
      <c r="D821" s="40"/>
    </row>
    <row r="822" spans="4:4" x14ac:dyDescent="0.25">
      <c r="D822" s="40"/>
    </row>
    <row r="823" spans="4:4" x14ac:dyDescent="0.25">
      <c r="D823" s="40"/>
    </row>
    <row r="824" spans="4:4" x14ac:dyDescent="0.25">
      <c r="D824" s="40"/>
    </row>
    <row r="825" spans="4:4" x14ac:dyDescent="0.25">
      <c r="D825" s="40"/>
    </row>
    <row r="826" spans="4:4" x14ac:dyDescent="0.25">
      <c r="D826" s="40"/>
    </row>
    <row r="827" spans="4:4" x14ac:dyDescent="0.25">
      <c r="D827" s="40"/>
    </row>
    <row r="828" spans="4:4" x14ac:dyDescent="0.25">
      <c r="D828" s="40"/>
    </row>
    <row r="829" spans="4:4" x14ac:dyDescent="0.25">
      <c r="D829" s="40"/>
    </row>
    <row r="830" spans="4:4" x14ac:dyDescent="0.25">
      <c r="D830" s="40"/>
    </row>
    <row r="831" spans="4:4" x14ac:dyDescent="0.25">
      <c r="D831" s="40"/>
    </row>
    <row r="832" spans="4:4" x14ac:dyDescent="0.25">
      <c r="D832" s="40"/>
    </row>
    <row r="833" spans="4:4" x14ac:dyDescent="0.25">
      <c r="D833" s="40"/>
    </row>
    <row r="834" spans="4:4" x14ac:dyDescent="0.25">
      <c r="D834" s="40"/>
    </row>
    <row r="835" spans="4:4" x14ac:dyDescent="0.25">
      <c r="D835" s="40"/>
    </row>
    <row r="836" spans="4:4" x14ac:dyDescent="0.25">
      <c r="D836" s="40"/>
    </row>
    <row r="837" spans="4:4" x14ac:dyDescent="0.25">
      <c r="D837" s="40"/>
    </row>
    <row r="838" spans="4:4" x14ac:dyDescent="0.25">
      <c r="D838" s="40"/>
    </row>
    <row r="839" spans="4:4" x14ac:dyDescent="0.25">
      <c r="D839" s="40"/>
    </row>
    <row r="840" spans="4:4" x14ac:dyDescent="0.25">
      <c r="D840" s="40"/>
    </row>
    <row r="841" spans="4:4" x14ac:dyDescent="0.25">
      <c r="D841" s="40"/>
    </row>
    <row r="842" spans="4:4" x14ac:dyDescent="0.25">
      <c r="D842" s="40"/>
    </row>
    <row r="843" spans="4:4" x14ac:dyDescent="0.25">
      <c r="D843" s="40"/>
    </row>
    <row r="844" spans="4:4" x14ac:dyDescent="0.25">
      <c r="D844" s="40"/>
    </row>
    <row r="845" spans="4:4" x14ac:dyDescent="0.25">
      <c r="D845" s="40"/>
    </row>
    <row r="846" spans="4:4" x14ac:dyDescent="0.25">
      <c r="D846" s="40"/>
    </row>
    <row r="847" spans="4:4" x14ac:dyDescent="0.25">
      <c r="D847" s="40"/>
    </row>
    <row r="848" spans="4:4" x14ac:dyDescent="0.25">
      <c r="D848" s="40"/>
    </row>
    <row r="849" spans="4:4" x14ac:dyDescent="0.25">
      <c r="D849" s="40"/>
    </row>
    <row r="850" spans="4:4" x14ac:dyDescent="0.25">
      <c r="D850" s="40"/>
    </row>
    <row r="851" spans="4:4" x14ac:dyDescent="0.25">
      <c r="D851" s="40"/>
    </row>
    <row r="852" spans="4:4" x14ac:dyDescent="0.25">
      <c r="D852" s="40"/>
    </row>
    <row r="853" spans="4:4" x14ac:dyDescent="0.25">
      <c r="D853" s="40"/>
    </row>
    <row r="854" spans="4:4" x14ac:dyDescent="0.25">
      <c r="D854" s="40"/>
    </row>
    <row r="855" spans="4:4" x14ac:dyDescent="0.25">
      <c r="D855" s="40"/>
    </row>
    <row r="856" spans="4:4" x14ac:dyDescent="0.25">
      <c r="D856" s="40"/>
    </row>
    <row r="857" spans="4:4" x14ac:dyDescent="0.25">
      <c r="D857" s="40"/>
    </row>
    <row r="858" spans="4:4" x14ac:dyDescent="0.25">
      <c r="D858" s="40"/>
    </row>
    <row r="859" spans="4:4" x14ac:dyDescent="0.25">
      <c r="D859" s="40"/>
    </row>
    <row r="860" spans="4:4" x14ac:dyDescent="0.25">
      <c r="D860" s="40"/>
    </row>
    <row r="861" spans="4:4" x14ac:dyDescent="0.25">
      <c r="D861" s="40"/>
    </row>
    <row r="862" spans="4:4" x14ac:dyDescent="0.25">
      <c r="D862" s="40"/>
    </row>
    <row r="863" spans="4:4" x14ac:dyDescent="0.25">
      <c r="D863" s="40"/>
    </row>
    <row r="864" spans="4:4" x14ac:dyDescent="0.25">
      <c r="D864" s="40"/>
    </row>
    <row r="865" spans="4:4" x14ac:dyDescent="0.25">
      <c r="D865" s="40"/>
    </row>
    <row r="866" spans="4:4" x14ac:dyDescent="0.25">
      <c r="D866" s="40"/>
    </row>
    <row r="867" spans="4:4" x14ac:dyDescent="0.25">
      <c r="D867" s="40"/>
    </row>
    <row r="868" spans="4:4" x14ac:dyDescent="0.25">
      <c r="D868" s="40"/>
    </row>
    <row r="869" spans="4:4" x14ac:dyDescent="0.25">
      <c r="D869" s="40"/>
    </row>
    <row r="870" spans="4:4" x14ac:dyDescent="0.25">
      <c r="D870" s="40"/>
    </row>
    <row r="871" spans="4:4" x14ac:dyDescent="0.25">
      <c r="D871" s="40"/>
    </row>
    <row r="872" spans="4:4" x14ac:dyDescent="0.25">
      <c r="D872" s="40"/>
    </row>
    <row r="873" spans="4:4" x14ac:dyDescent="0.25">
      <c r="D873" s="40"/>
    </row>
    <row r="874" spans="4:4" x14ac:dyDescent="0.25">
      <c r="D874" s="40"/>
    </row>
    <row r="875" spans="4:4" x14ac:dyDescent="0.25">
      <c r="D875" s="40"/>
    </row>
    <row r="876" spans="4:4" x14ac:dyDescent="0.25">
      <c r="D876" s="40"/>
    </row>
    <row r="877" spans="4:4" x14ac:dyDescent="0.25">
      <c r="D877" s="40"/>
    </row>
    <row r="878" spans="4:4" x14ac:dyDescent="0.25">
      <c r="D878" s="40"/>
    </row>
    <row r="879" spans="4:4" x14ac:dyDescent="0.25">
      <c r="D879" s="40"/>
    </row>
    <row r="880" spans="4:4" x14ac:dyDescent="0.25">
      <c r="D880" s="40"/>
    </row>
    <row r="881" spans="4:4" x14ac:dyDescent="0.25">
      <c r="D881" s="40"/>
    </row>
    <row r="882" spans="4:4" x14ac:dyDescent="0.25">
      <c r="D882" s="40"/>
    </row>
    <row r="883" spans="4:4" x14ac:dyDescent="0.25">
      <c r="D883" s="40"/>
    </row>
    <row r="884" spans="4:4" x14ac:dyDescent="0.25">
      <c r="D884" s="40"/>
    </row>
    <row r="885" spans="4:4" x14ac:dyDescent="0.25">
      <c r="D885" s="40"/>
    </row>
    <row r="886" spans="4:4" x14ac:dyDescent="0.25">
      <c r="D886" s="40"/>
    </row>
    <row r="887" spans="4:4" x14ac:dyDescent="0.25">
      <c r="D887" s="40"/>
    </row>
    <row r="888" spans="4:4" x14ac:dyDescent="0.25">
      <c r="D888" s="40"/>
    </row>
    <row r="889" spans="4:4" x14ac:dyDescent="0.25">
      <c r="D889" s="40"/>
    </row>
    <row r="890" spans="4:4" x14ac:dyDescent="0.25">
      <c r="D890" s="40"/>
    </row>
    <row r="891" spans="4:4" x14ac:dyDescent="0.25">
      <c r="D891" s="40"/>
    </row>
    <row r="892" spans="4:4" x14ac:dyDescent="0.25">
      <c r="D892" s="40"/>
    </row>
    <row r="893" spans="4:4" x14ac:dyDescent="0.25">
      <c r="D893" s="40"/>
    </row>
    <row r="894" spans="4:4" x14ac:dyDescent="0.25">
      <c r="D894" s="40"/>
    </row>
    <row r="895" spans="4:4" x14ac:dyDescent="0.25">
      <c r="D895" s="40"/>
    </row>
    <row r="896" spans="4:4" x14ac:dyDescent="0.25">
      <c r="D896" s="40"/>
    </row>
    <row r="897" spans="4:4" x14ac:dyDescent="0.25">
      <c r="D897" s="40"/>
    </row>
    <row r="898" spans="4:4" x14ac:dyDescent="0.25">
      <c r="D898" s="40"/>
    </row>
    <row r="899" spans="4:4" x14ac:dyDescent="0.25">
      <c r="D899" s="40"/>
    </row>
    <row r="900" spans="4:4" x14ac:dyDescent="0.25">
      <c r="D900" s="40"/>
    </row>
    <row r="901" spans="4:4" x14ac:dyDescent="0.25">
      <c r="D901" s="40"/>
    </row>
    <row r="902" spans="4:4" x14ac:dyDescent="0.25">
      <c r="D902" s="40"/>
    </row>
    <row r="903" spans="4:4" x14ac:dyDescent="0.25">
      <c r="D903" s="40"/>
    </row>
    <row r="904" spans="4:4" x14ac:dyDescent="0.25">
      <c r="D904" s="40"/>
    </row>
    <row r="905" spans="4:4" x14ac:dyDescent="0.25">
      <c r="D905" s="40"/>
    </row>
    <row r="906" spans="4:4" x14ac:dyDescent="0.25">
      <c r="D906" s="40"/>
    </row>
    <row r="907" spans="4:4" x14ac:dyDescent="0.25">
      <c r="D907" s="40"/>
    </row>
    <row r="908" spans="4:4" x14ac:dyDescent="0.25">
      <c r="D908" s="40"/>
    </row>
    <row r="909" spans="4:4" x14ac:dyDescent="0.25">
      <c r="D909" s="40"/>
    </row>
    <row r="910" spans="4:4" x14ac:dyDescent="0.25">
      <c r="D910" s="40"/>
    </row>
    <row r="911" spans="4:4" x14ac:dyDescent="0.25">
      <c r="D911" s="40"/>
    </row>
    <row r="912" spans="4:4" x14ac:dyDescent="0.25">
      <c r="D912" s="40"/>
    </row>
    <row r="913" spans="4:4" x14ac:dyDescent="0.25">
      <c r="D913" s="40"/>
    </row>
    <row r="914" spans="4:4" x14ac:dyDescent="0.25">
      <c r="D914" s="40"/>
    </row>
    <row r="915" spans="4:4" x14ac:dyDescent="0.25">
      <c r="D915" s="40"/>
    </row>
    <row r="916" spans="4:4" x14ac:dyDescent="0.25">
      <c r="D916" s="40"/>
    </row>
    <row r="917" spans="4:4" x14ac:dyDescent="0.25">
      <c r="D917" s="40"/>
    </row>
    <row r="918" spans="4:4" x14ac:dyDescent="0.25">
      <c r="D918" s="40"/>
    </row>
    <row r="919" spans="4:4" x14ac:dyDescent="0.25">
      <c r="D919" s="40"/>
    </row>
    <row r="920" spans="4:4" x14ac:dyDescent="0.25">
      <c r="D920" s="40"/>
    </row>
    <row r="921" spans="4:4" x14ac:dyDescent="0.25">
      <c r="D921" s="40"/>
    </row>
    <row r="922" spans="4:4" x14ac:dyDescent="0.25">
      <c r="D922" s="40"/>
    </row>
    <row r="923" spans="4:4" x14ac:dyDescent="0.25">
      <c r="D923" s="40"/>
    </row>
    <row r="924" spans="4:4" x14ac:dyDescent="0.25">
      <c r="D924" s="40"/>
    </row>
    <row r="925" spans="4:4" x14ac:dyDescent="0.25">
      <c r="D925" s="40"/>
    </row>
    <row r="926" spans="4:4" x14ac:dyDescent="0.25">
      <c r="D926" s="40"/>
    </row>
    <row r="927" spans="4:4" x14ac:dyDescent="0.25">
      <c r="D927" s="40"/>
    </row>
    <row r="928" spans="4:4" x14ac:dyDescent="0.25">
      <c r="D928" s="40"/>
    </row>
    <row r="929" spans="4:4" x14ac:dyDescent="0.25">
      <c r="D929" s="40"/>
    </row>
    <row r="930" spans="4:4" x14ac:dyDescent="0.25">
      <c r="D930" s="40"/>
    </row>
    <row r="931" spans="4:4" x14ac:dyDescent="0.25">
      <c r="D931" s="40"/>
    </row>
    <row r="932" spans="4:4" x14ac:dyDescent="0.25">
      <c r="D932" s="40"/>
    </row>
    <row r="933" spans="4:4" x14ac:dyDescent="0.25">
      <c r="D933" s="40"/>
    </row>
    <row r="934" spans="4:4" x14ac:dyDescent="0.25">
      <c r="D934" s="40"/>
    </row>
    <row r="935" spans="4:4" x14ac:dyDescent="0.25">
      <c r="D935" s="40"/>
    </row>
    <row r="936" spans="4:4" x14ac:dyDescent="0.25">
      <c r="D936" s="40"/>
    </row>
    <row r="937" spans="4:4" x14ac:dyDescent="0.25">
      <c r="D937" s="40"/>
    </row>
    <row r="938" spans="4:4" x14ac:dyDescent="0.25">
      <c r="D938" s="40"/>
    </row>
    <row r="939" spans="4:4" x14ac:dyDescent="0.25">
      <c r="D939" s="40"/>
    </row>
    <row r="940" spans="4:4" x14ac:dyDescent="0.25">
      <c r="D940" s="40"/>
    </row>
    <row r="941" spans="4:4" x14ac:dyDescent="0.25">
      <c r="D941" s="40"/>
    </row>
    <row r="942" spans="4:4" x14ac:dyDescent="0.25">
      <c r="D942" s="40"/>
    </row>
    <row r="943" spans="4:4" x14ac:dyDescent="0.25">
      <c r="D943" s="40"/>
    </row>
    <row r="944" spans="4:4" x14ac:dyDescent="0.25">
      <c r="D944" s="40"/>
    </row>
    <row r="945" spans="4:4" x14ac:dyDescent="0.25">
      <c r="D945" s="40"/>
    </row>
    <row r="946" spans="4:4" x14ac:dyDescent="0.25">
      <c r="D946" s="40"/>
    </row>
    <row r="947" spans="4:4" x14ac:dyDescent="0.25">
      <c r="D947" s="40"/>
    </row>
    <row r="948" spans="4:4" x14ac:dyDescent="0.25">
      <c r="D948" s="40"/>
    </row>
    <row r="949" spans="4:4" x14ac:dyDescent="0.25">
      <c r="D949" s="40"/>
    </row>
    <row r="950" spans="4:4" x14ac:dyDescent="0.25">
      <c r="D950" s="40"/>
    </row>
    <row r="951" spans="4:4" x14ac:dyDescent="0.25">
      <c r="D951" s="40"/>
    </row>
    <row r="952" spans="4:4" x14ac:dyDescent="0.25">
      <c r="D952" s="40"/>
    </row>
    <row r="953" spans="4:4" x14ac:dyDescent="0.25">
      <c r="D953" s="40"/>
    </row>
    <row r="954" spans="4:4" x14ac:dyDescent="0.25">
      <c r="D954" s="40"/>
    </row>
    <row r="955" spans="4:4" x14ac:dyDescent="0.25">
      <c r="D955" s="40"/>
    </row>
    <row r="956" spans="4:4" x14ac:dyDescent="0.25">
      <c r="D956" s="40"/>
    </row>
    <row r="957" spans="4:4" x14ac:dyDescent="0.25">
      <c r="D957" s="40"/>
    </row>
    <row r="958" spans="4:4" x14ac:dyDescent="0.25">
      <c r="D958" s="40"/>
    </row>
    <row r="959" spans="4:4" x14ac:dyDescent="0.25">
      <c r="D959" s="40"/>
    </row>
    <row r="960" spans="4:4" x14ac:dyDescent="0.25">
      <c r="D960" s="40"/>
    </row>
    <row r="961" spans="4:4" x14ac:dyDescent="0.25">
      <c r="D961" s="40"/>
    </row>
    <row r="962" spans="4:4" x14ac:dyDescent="0.25">
      <c r="D962" s="40"/>
    </row>
    <row r="963" spans="4:4" x14ac:dyDescent="0.25">
      <c r="D963" s="40"/>
    </row>
    <row r="964" spans="4:4" x14ac:dyDescent="0.25">
      <c r="D964" s="40"/>
    </row>
    <row r="965" spans="4:4" x14ac:dyDescent="0.25">
      <c r="D965" s="40"/>
    </row>
    <row r="966" spans="4:4" x14ac:dyDescent="0.25">
      <c r="D966" s="40"/>
    </row>
    <row r="967" spans="4:4" x14ac:dyDescent="0.25">
      <c r="D967" s="40"/>
    </row>
    <row r="968" spans="4:4" x14ac:dyDescent="0.25">
      <c r="D968" s="40"/>
    </row>
    <row r="969" spans="4:4" x14ac:dyDescent="0.25">
      <c r="D969" s="40"/>
    </row>
    <row r="970" spans="4:4" x14ac:dyDescent="0.25">
      <c r="D970" s="40"/>
    </row>
    <row r="971" spans="4:4" x14ac:dyDescent="0.25">
      <c r="D971" s="40"/>
    </row>
    <row r="972" spans="4:4" x14ac:dyDescent="0.25">
      <c r="D972" s="40"/>
    </row>
    <row r="973" spans="4:4" x14ac:dyDescent="0.25">
      <c r="D973" s="40"/>
    </row>
    <row r="974" spans="4:4" x14ac:dyDescent="0.25">
      <c r="D974" s="40"/>
    </row>
    <row r="975" spans="4:4" x14ac:dyDescent="0.25">
      <c r="D975" s="40"/>
    </row>
    <row r="976" spans="4:4" x14ac:dyDescent="0.25">
      <c r="D976" s="40"/>
    </row>
    <row r="977" spans="4:4" x14ac:dyDescent="0.25">
      <c r="D977" s="40"/>
    </row>
    <row r="978" spans="4:4" x14ac:dyDescent="0.25">
      <c r="D978" s="40"/>
    </row>
    <row r="979" spans="4:4" x14ac:dyDescent="0.25">
      <c r="D979" s="40"/>
    </row>
    <row r="980" spans="4:4" x14ac:dyDescent="0.25">
      <c r="D980" s="40"/>
    </row>
    <row r="981" spans="4:4" x14ac:dyDescent="0.25">
      <c r="D981" s="40"/>
    </row>
    <row r="982" spans="4:4" x14ac:dyDescent="0.25">
      <c r="D982" s="40"/>
    </row>
    <row r="983" spans="4:4" x14ac:dyDescent="0.25">
      <c r="D983" s="40"/>
    </row>
    <row r="984" spans="4:4" x14ac:dyDescent="0.25">
      <c r="D984" s="40"/>
    </row>
    <row r="985" spans="4:4" x14ac:dyDescent="0.25">
      <c r="D985" s="40"/>
    </row>
    <row r="986" spans="4:4" x14ac:dyDescent="0.25">
      <c r="D986" s="40"/>
    </row>
    <row r="987" spans="4:4" x14ac:dyDescent="0.25">
      <c r="D987" s="40"/>
    </row>
    <row r="988" spans="4:4" x14ac:dyDescent="0.25">
      <c r="D988" s="40"/>
    </row>
    <row r="989" spans="4:4" x14ac:dyDescent="0.25">
      <c r="D989" s="40"/>
    </row>
    <row r="990" spans="4:4" x14ac:dyDescent="0.25">
      <c r="D990" s="40"/>
    </row>
    <row r="991" spans="4:4" x14ac:dyDescent="0.25">
      <c r="D991" s="40"/>
    </row>
    <row r="992" spans="4:4" x14ac:dyDescent="0.25">
      <c r="D992" s="40"/>
    </row>
    <row r="993" spans="4:4" x14ac:dyDescent="0.25">
      <c r="D993" s="40"/>
    </row>
    <row r="994" spans="4:4" x14ac:dyDescent="0.25">
      <c r="D994" s="40"/>
    </row>
    <row r="995" spans="4:4" x14ac:dyDescent="0.25">
      <c r="D995" s="40"/>
    </row>
    <row r="996" spans="4:4" x14ac:dyDescent="0.25">
      <c r="D996" s="40"/>
    </row>
    <row r="997" spans="4:4" x14ac:dyDescent="0.25">
      <c r="D997" s="40"/>
    </row>
    <row r="998" spans="4:4" x14ac:dyDescent="0.25">
      <c r="D998" s="40"/>
    </row>
    <row r="999" spans="4:4" x14ac:dyDescent="0.25">
      <c r="D999" s="40"/>
    </row>
    <row r="1000" spans="4:4" x14ac:dyDescent="0.25">
      <c r="D1000" s="40"/>
    </row>
    <row r="1001" spans="4:4" x14ac:dyDescent="0.25">
      <c r="D1001" s="40"/>
    </row>
    <row r="1002" spans="4:4" x14ac:dyDescent="0.25">
      <c r="D1002" s="40"/>
    </row>
    <row r="1003" spans="4:4" x14ac:dyDescent="0.25">
      <c r="D1003" s="40"/>
    </row>
    <row r="1004" spans="4:4" x14ac:dyDescent="0.25">
      <c r="D1004" s="40"/>
    </row>
    <row r="1005" spans="4:4" x14ac:dyDescent="0.25">
      <c r="D1005" s="40"/>
    </row>
    <row r="1006" spans="4:4" x14ac:dyDescent="0.25">
      <c r="D1006" s="40"/>
    </row>
    <row r="1007" spans="4:4" x14ac:dyDescent="0.25">
      <c r="D1007" s="40"/>
    </row>
    <row r="1008" spans="4:4" x14ac:dyDescent="0.25">
      <c r="D1008" s="40"/>
    </row>
    <row r="1009" spans="4:4" x14ac:dyDescent="0.25">
      <c r="D1009" s="40"/>
    </row>
    <row r="1010" spans="4:4" x14ac:dyDescent="0.25">
      <c r="D1010" s="40"/>
    </row>
    <row r="1011" spans="4:4" x14ac:dyDescent="0.25">
      <c r="D1011" s="40"/>
    </row>
    <row r="1012" spans="4:4" x14ac:dyDescent="0.25">
      <c r="D1012" s="40"/>
    </row>
    <row r="1013" spans="4:4" x14ac:dyDescent="0.25">
      <c r="D1013" s="40"/>
    </row>
    <row r="1014" spans="4:4" x14ac:dyDescent="0.25">
      <c r="D1014" s="40"/>
    </row>
    <row r="1015" spans="4:4" x14ac:dyDescent="0.25">
      <c r="D1015" s="40"/>
    </row>
    <row r="1016" spans="4:4" x14ac:dyDescent="0.25">
      <c r="D1016" s="40"/>
    </row>
    <row r="1017" spans="4:4" x14ac:dyDescent="0.25">
      <c r="D1017" s="40"/>
    </row>
    <row r="1018" spans="4:4" x14ac:dyDescent="0.25">
      <c r="D1018" s="40"/>
    </row>
    <row r="1019" spans="4:4" x14ac:dyDescent="0.25">
      <c r="D1019" s="40"/>
    </row>
    <row r="1020" spans="4:4" x14ac:dyDescent="0.25">
      <c r="D1020" s="40"/>
    </row>
    <row r="1021" spans="4:4" x14ac:dyDescent="0.25">
      <c r="D1021" s="40"/>
    </row>
    <row r="1022" spans="4:4" x14ac:dyDescent="0.25">
      <c r="D1022" s="40"/>
    </row>
    <row r="1023" spans="4:4" x14ac:dyDescent="0.25">
      <c r="D1023" s="40"/>
    </row>
    <row r="1024" spans="4:4" x14ac:dyDescent="0.25">
      <c r="D1024" s="40"/>
    </row>
    <row r="1025" spans="4:4" x14ac:dyDescent="0.25">
      <c r="D1025" s="40"/>
    </row>
    <row r="1026" spans="4:4" x14ac:dyDescent="0.25">
      <c r="D1026" s="40"/>
    </row>
    <row r="1027" spans="4:4" x14ac:dyDescent="0.25">
      <c r="D1027" s="40"/>
    </row>
    <row r="1028" spans="4:4" x14ac:dyDescent="0.25">
      <c r="D1028" s="40"/>
    </row>
    <row r="1029" spans="4:4" x14ac:dyDescent="0.25">
      <c r="D1029" s="40"/>
    </row>
    <row r="1030" spans="4:4" x14ac:dyDescent="0.25">
      <c r="D1030" s="40"/>
    </row>
    <row r="1031" spans="4:4" x14ac:dyDescent="0.25">
      <c r="D1031" s="40"/>
    </row>
    <row r="1032" spans="4:4" x14ac:dyDescent="0.25">
      <c r="D1032" s="40"/>
    </row>
    <row r="1033" spans="4:4" x14ac:dyDescent="0.25">
      <c r="D1033" s="40"/>
    </row>
    <row r="1034" spans="4:4" x14ac:dyDescent="0.25">
      <c r="D1034" s="40"/>
    </row>
    <row r="1035" spans="4:4" x14ac:dyDescent="0.25">
      <c r="D1035" s="40"/>
    </row>
    <row r="1036" spans="4:4" x14ac:dyDescent="0.25">
      <c r="D1036" s="40"/>
    </row>
    <row r="1037" spans="4:4" x14ac:dyDescent="0.25">
      <c r="D1037" s="40"/>
    </row>
    <row r="1038" spans="4:4" x14ac:dyDescent="0.25">
      <c r="D1038" s="40"/>
    </row>
    <row r="1039" spans="4:4" x14ac:dyDescent="0.25">
      <c r="D1039" s="40"/>
    </row>
    <row r="1040" spans="4:4" x14ac:dyDescent="0.25">
      <c r="D1040" s="40"/>
    </row>
    <row r="1041" spans="4:4" x14ac:dyDescent="0.25">
      <c r="D1041" s="40"/>
    </row>
    <row r="1042" spans="4:4" x14ac:dyDescent="0.25">
      <c r="D1042" s="40"/>
    </row>
    <row r="1043" spans="4:4" x14ac:dyDescent="0.25">
      <c r="D1043" s="40"/>
    </row>
    <row r="1044" spans="4:4" x14ac:dyDescent="0.25">
      <c r="D1044" s="40"/>
    </row>
    <row r="1045" spans="4:4" x14ac:dyDescent="0.25">
      <c r="D1045" s="40"/>
    </row>
    <row r="1046" spans="4:4" x14ac:dyDescent="0.25">
      <c r="D1046" s="40"/>
    </row>
    <row r="1047" spans="4:4" x14ac:dyDescent="0.25">
      <c r="D1047" s="40"/>
    </row>
    <row r="1048" spans="4:4" x14ac:dyDescent="0.25">
      <c r="D1048" s="40"/>
    </row>
    <row r="1049" spans="4:4" x14ac:dyDescent="0.25">
      <c r="D1049" s="40"/>
    </row>
    <row r="1050" spans="4:4" x14ac:dyDescent="0.25">
      <c r="D1050" s="40"/>
    </row>
    <row r="1051" spans="4:4" x14ac:dyDescent="0.25">
      <c r="D1051" s="40"/>
    </row>
    <row r="1052" spans="4:4" x14ac:dyDescent="0.25">
      <c r="D1052" s="40"/>
    </row>
    <row r="1053" spans="4:4" x14ac:dyDescent="0.25">
      <c r="D1053" s="40"/>
    </row>
    <row r="1054" spans="4:4" x14ac:dyDescent="0.25">
      <c r="D1054" s="40"/>
    </row>
    <row r="1055" spans="4:4" x14ac:dyDescent="0.25">
      <c r="D1055" s="40"/>
    </row>
    <row r="1056" spans="4:4" x14ac:dyDescent="0.25">
      <c r="D1056" s="40"/>
    </row>
    <row r="1057" spans="4:4" x14ac:dyDescent="0.25">
      <c r="D1057" s="40"/>
    </row>
    <row r="1058" spans="4:4" x14ac:dyDescent="0.25">
      <c r="D1058" s="40"/>
    </row>
    <row r="1059" spans="4:4" x14ac:dyDescent="0.25">
      <c r="D1059" s="40"/>
    </row>
    <row r="1060" spans="4:4" x14ac:dyDescent="0.25">
      <c r="D1060" s="40"/>
    </row>
    <row r="1061" spans="4:4" x14ac:dyDescent="0.25">
      <c r="D1061" s="40"/>
    </row>
    <row r="1062" spans="4:4" x14ac:dyDescent="0.25">
      <c r="D1062" s="40"/>
    </row>
    <row r="1063" spans="4:4" x14ac:dyDescent="0.25">
      <c r="D1063" s="40"/>
    </row>
    <row r="1064" spans="4:4" x14ac:dyDescent="0.25">
      <c r="D1064" s="40"/>
    </row>
    <row r="1065" spans="4:4" x14ac:dyDescent="0.25">
      <c r="D1065" s="40"/>
    </row>
    <row r="1066" spans="4:4" x14ac:dyDescent="0.25">
      <c r="D1066" s="40"/>
    </row>
    <row r="1067" spans="4:4" x14ac:dyDescent="0.25">
      <c r="D1067" s="40"/>
    </row>
    <row r="1068" spans="4:4" x14ac:dyDescent="0.25">
      <c r="D1068" s="40"/>
    </row>
    <row r="1069" spans="4:4" x14ac:dyDescent="0.25">
      <c r="D1069" s="40"/>
    </row>
    <row r="1070" spans="4:4" x14ac:dyDescent="0.25">
      <c r="D1070" s="40"/>
    </row>
    <row r="1071" spans="4:4" x14ac:dyDescent="0.25">
      <c r="D1071" s="40"/>
    </row>
    <row r="1072" spans="4:4" x14ac:dyDescent="0.25">
      <c r="D1072" s="40"/>
    </row>
    <row r="1073" spans="4:4" x14ac:dyDescent="0.25">
      <c r="D1073" s="40"/>
    </row>
    <row r="1074" spans="4:4" x14ac:dyDescent="0.25">
      <c r="D1074" s="40"/>
    </row>
    <row r="1075" spans="4:4" x14ac:dyDescent="0.25">
      <c r="D1075" s="40"/>
    </row>
    <row r="1076" spans="4:4" x14ac:dyDescent="0.25">
      <c r="D1076" s="40"/>
    </row>
    <row r="1077" spans="4:4" x14ac:dyDescent="0.25">
      <c r="D1077" s="40"/>
    </row>
    <row r="1078" spans="4:4" x14ac:dyDescent="0.25">
      <c r="D1078" s="40"/>
    </row>
    <row r="1079" spans="4:4" x14ac:dyDescent="0.25">
      <c r="D1079" s="40"/>
    </row>
    <row r="1080" spans="4:4" x14ac:dyDescent="0.25">
      <c r="D1080" s="40"/>
    </row>
    <row r="1081" spans="4:4" x14ac:dyDescent="0.25">
      <c r="D1081" s="40"/>
    </row>
    <row r="1082" spans="4:4" x14ac:dyDescent="0.25">
      <c r="D1082" s="40"/>
    </row>
    <row r="1083" spans="4:4" x14ac:dyDescent="0.25">
      <c r="D1083" s="40"/>
    </row>
    <row r="1084" spans="4:4" x14ac:dyDescent="0.25">
      <c r="D1084" s="40"/>
    </row>
    <row r="1085" spans="4:4" x14ac:dyDescent="0.25">
      <c r="D1085" s="40"/>
    </row>
    <row r="1086" spans="4:4" x14ac:dyDescent="0.25">
      <c r="D1086" s="40"/>
    </row>
    <row r="1087" spans="4:4" x14ac:dyDescent="0.25">
      <c r="D1087" s="40"/>
    </row>
    <row r="1088" spans="4:4" x14ac:dyDescent="0.25">
      <c r="D1088" s="40"/>
    </row>
    <row r="1089" spans="4:4" x14ac:dyDescent="0.25">
      <c r="D1089" s="40"/>
    </row>
    <row r="1090" spans="4:4" x14ac:dyDescent="0.25">
      <c r="D1090" s="40"/>
    </row>
    <row r="1091" spans="4:4" x14ac:dyDescent="0.25">
      <c r="D1091" s="40"/>
    </row>
    <row r="1092" spans="4:4" x14ac:dyDescent="0.25">
      <c r="D1092" s="40"/>
    </row>
    <row r="1093" spans="4:4" x14ac:dyDescent="0.25">
      <c r="D1093" s="40"/>
    </row>
    <row r="1094" spans="4:4" x14ac:dyDescent="0.25">
      <c r="D1094" s="40"/>
    </row>
    <row r="1095" spans="4:4" x14ac:dyDescent="0.25">
      <c r="D1095" s="40"/>
    </row>
    <row r="1096" spans="4:4" x14ac:dyDescent="0.25">
      <c r="D1096" s="40"/>
    </row>
    <row r="1097" spans="4:4" x14ac:dyDescent="0.25">
      <c r="D1097" s="40"/>
    </row>
    <row r="1098" spans="4:4" x14ac:dyDescent="0.25">
      <c r="D1098" s="40"/>
    </row>
    <row r="1099" spans="4:4" x14ac:dyDescent="0.25">
      <c r="D1099" s="40"/>
    </row>
    <row r="1100" spans="4:4" x14ac:dyDescent="0.25">
      <c r="D1100" s="40"/>
    </row>
    <row r="1101" spans="4:4" x14ac:dyDescent="0.25">
      <c r="D1101" s="40"/>
    </row>
    <row r="1102" spans="4:4" x14ac:dyDescent="0.25">
      <c r="D1102" s="40"/>
    </row>
    <row r="1103" spans="4:4" x14ac:dyDescent="0.25">
      <c r="D1103" s="40"/>
    </row>
    <row r="1104" spans="4:4" x14ac:dyDescent="0.25">
      <c r="D1104" s="40"/>
    </row>
    <row r="1105" spans="4:4" x14ac:dyDescent="0.25">
      <c r="D1105" s="40"/>
    </row>
    <row r="1106" spans="4:4" x14ac:dyDescent="0.25">
      <c r="D1106" s="40"/>
    </row>
    <row r="1107" spans="4:4" x14ac:dyDescent="0.25">
      <c r="D1107" s="40"/>
    </row>
    <row r="1108" spans="4:4" x14ac:dyDescent="0.25">
      <c r="D1108" s="40"/>
    </row>
    <row r="1109" spans="4:4" x14ac:dyDescent="0.25">
      <c r="D1109" s="40"/>
    </row>
    <row r="1110" spans="4:4" x14ac:dyDescent="0.25">
      <c r="D1110" s="40"/>
    </row>
    <row r="1111" spans="4:4" x14ac:dyDescent="0.25">
      <c r="D1111" s="40"/>
    </row>
    <row r="1112" spans="4:4" x14ac:dyDescent="0.25">
      <c r="D1112" s="40"/>
    </row>
    <row r="1113" spans="4:4" x14ac:dyDescent="0.25">
      <c r="D1113" s="40"/>
    </row>
    <row r="1114" spans="4:4" x14ac:dyDescent="0.25">
      <c r="D1114" s="40"/>
    </row>
    <row r="1115" spans="4:4" x14ac:dyDescent="0.25">
      <c r="D1115" s="40"/>
    </row>
    <row r="1116" spans="4:4" x14ac:dyDescent="0.25">
      <c r="D1116" s="40"/>
    </row>
    <row r="1117" spans="4:4" x14ac:dyDescent="0.25">
      <c r="D1117" s="40"/>
    </row>
    <row r="1118" spans="4:4" x14ac:dyDescent="0.25">
      <c r="D1118" s="40"/>
    </row>
    <row r="1119" spans="4:4" x14ac:dyDescent="0.25">
      <c r="D1119" s="40"/>
    </row>
    <row r="1120" spans="4:4" x14ac:dyDescent="0.25">
      <c r="D1120" s="40"/>
    </row>
    <row r="1121" spans="4:4" x14ac:dyDescent="0.25">
      <c r="D1121" s="40"/>
    </row>
    <row r="1122" spans="4:4" x14ac:dyDescent="0.25">
      <c r="D1122" s="40"/>
    </row>
    <row r="1123" spans="4:4" x14ac:dyDescent="0.25">
      <c r="D1123" s="40"/>
    </row>
    <row r="1124" spans="4:4" x14ac:dyDescent="0.25">
      <c r="D1124" s="40"/>
    </row>
    <row r="1125" spans="4:4" x14ac:dyDescent="0.25">
      <c r="D1125" s="40"/>
    </row>
    <row r="1126" spans="4:4" x14ac:dyDescent="0.25">
      <c r="D1126" s="40"/>
    </row>
    <row r="1127" spans="4:4" x14ac:dyDescent="0.25">
      <c r="D1127" s="40"/>
    </row>
    <row r="1128" spans="4:4" x14ac:dyDescent="0.25">
      <c r="D1128" s="40"/>
    </row>
    <row r="1129" spans="4:4" x14ac:dyDescent="0.25">
      <c r="D1129" s="40"/>
    </row>
    <row r="1130" spans="4:4" x14ac:dyDescent="0.25">
      <c r="D1130" s="40"/>
    </row>
    <row r="1131" spans="4:4" x14ac:dyDescent="0.25">
      <c r="D1131" s="40"/>
    </row>
    <row r="1132" spans="4:4" x14ac:dyDescent="0.25">
      <c r="D1132" s="40"/>
    </row>
    <row r="1133" spans="4:4" x14ac:dyDescent="0.25">
      <c r="D1133" s="40"/>
    </row>
    <row r="1134" spans="4:4" x14ac:dyDescent="0.25">
      <c r="D1134" s="40"/>
    </row>
    <row r="1135" spans="4:4" x14ac:dyDescent="0.25">
      <c r="D1135" s="40"/>
    </row>
    <row r="1136" spans="4:4" x14ac:dyDescent="0.25">
      <c r="D1136" s="40"/>
    </row>
    <row r="1137" spans="4:4" x14ac:dyDescent="0.25">
      <c r="D1137" s="40"/>
    </row>
    <row r="1138" spans="4:4" x14ac:dyDescent="0.25">
      <c r="D1138" s="40"/>
    </row>
    <row r="1139" spans="4:4" x14ac:dyDescent="0.25">
      <c r="D1139" s="40"/>
    </row>
    <row r="1140" spans="4:4" x14ac:dyDescent="0.25">
      <c r="D1140" s="40"/>
    </row>
    <row r="1141" spans="4:4" x14ac:dyDescent="0.25">
      <c r="D1141" s="40"/>
    </row>
    <row r="1142" spans="4:4" x14ac:dyDescent="0.25">
      <c r="D1142" s="40"/>
    </row>
    <row r="1143" spans="4:4" x14ac:dyDescent="0.25">
      <c r="D1143" s="40"/>
    </row>
    <row r="1144" spans="4:4" x14ac:dyDescent="0.25">
      <c r="D1144" s="40"/>
    </row>
    <row r="1145" spans="4:4" x14ac:dyDescent="0.25">
      <c r="D1145" s="40"/>
    </row>
    <row r="1146" spans="4:4" x14ac:dyDescent="0.25">
      <c r="D1146" s="40"/>
    </row>
    <row r="1147" spans="4:4" x14ac:dyDescent="0.25">
      <c r="D1147" s="40"/>
    </row>
    <row r="1148" spans="4:4" x14ac:dyDescent="0.25">
      <c r="D1148" s="40"/>
    </row>
    <row r="1149" spans="4:4" x14ac:dyDescent="0.25">
      <c r="D1149" s="40"/>
    </row>
    <row r="1150" spans="4:4" x14ac:dyDescent="0.25">
      <c r="D1150" s="40"/>
    </row>
    <row r="1151" spans="4:4" x14ac:dyDescent="0.25">
      <c r="D1151" s="40"/>
    </row>
    <row r="1152" spans="4:4" x14ac:dyDescent="0.25">
      <c r="D1152" s="40"/>
    </row>
    <row r="1153" spans="4:4" x14ac:dyDescent="0.25">
      <c r="D1153" s="40"/>
    </row>
    <row r="1154" spans="4:4" x14ac:dyDescent="0.25">
      <c r="D1154" s="40"/>
    </row>
    <row r="1155" spans="4:4" x14ac:dyDescent="0.25">
      <c r="D1155" s="40"/>
    </row>
    <row r="1156" spans="4:4" x14ac:dyDescent="0.25">
      <c r="D1156" s="40"/>
    </row>
    <row r="1157" spans="4:4" x14ac:dyDescent="0.25">
      <c r="D1157" s="40"/>
    </row>
    <row r="1158" spans="4:4" x14ac:dyDescent="0.25">
      <c r="D1158" s="40"/>
    </row>
    <row r="1159" spans="4:4" x14ac:dyDescent="0.25">
      <c r="D1159" s="40"/>
    </row>
    <row r="1160" spans="4:4" x14ac:dyDescent="0.25">
      <c r="D1160" s="40"/>
    </row>
    <row r="1161" spans="4:4" x14ac:dyDescent="0.25">
      <c r="D1161" s="40"/>
    </row>
    <row r="1162" spans="4:4" x14ac:dyDescent="0.25">
      <c r="D1162" s="40"/>
    </row>
    <row r="1163" spans="4:4" x14ac:dyDescent="0.25">
      <c r="D1163" s="40"/>
    </row>
    <row r="1164" spans="4:4" x14ac:dyDescent="0.25">
      <c r="D1164" s="40"/>
    </row>
    <row r="1165" spans="4:4" x14ac:dyDescent="0.25">
      <c r="D1165" s="40"/>
    </row>
    <row r="1166" spans="4:4" x14ac:dyDescent="0.25">
      <c r="D1166" s="40"/>
    </row>
    <row r="1167" spans="4:4" x14ac:dyDescent="0.25">
      <c r="D1167" s="40"/>
    </row>
    <row r="1168" spans="4:4" x14ac:dyDescent="0.25">
      <c r="D1168" s="40"/>
    </row>
    <row r="1169" spans="4:4" x14ac:dyDescent="0.25">
      <c r="D1169" s="40"/>
    </row>
    <row r="1170" spans="4:4" x14ac:dyDescent="0.25">
      <c r="D1170" s="40"/>
    </row>
    <row r="1171" spans="4:4" x14ac:dyDescent="0.25">
      <c r="D1171" s="40"/>
    </row>
    <row r="1172" spans="4:4" x14ac:dyDescent="0.25">
      <c r="D1172" s="40"/>
    </row>
    <row r="1173" spans="4:4" x14ac:dyDescent="0.25">
      <c r="D1173" s="40"/>
    </row>
    <row r="1174" spans="4:4" x14ac:dyDescent="0.25">
      <c r="D1174" s="40"/>
    </row>
    <row r="1175" spans="4:4" x14ac:dyDescent="0.25">
      <c r="D1175" s="40"/>
    </row>
    <row r="1176" spans="4:4" x14ac:dyDescent="0.25">
      <c r="D1176" s="40"/>
    </row>
    <row r="1177" spans="4:4" x14ac:dyDescent="0.25">
      <c r="D1177" s="40"/>
    </row>
    <row r="1178" spans="4:4" x14ac:dyDescent="0.25">
      <c r="D1178" s="40"/>
    </row>
    <row r="1179" spans="4:4" x14ac:dyDescent="0.25">
      <c r="D1179" s="40"/>
    </row>
    <row r="1180" spans="4:4" x14ac:dyDescent="0.25">
      <c r="D1180" s="40"/>
    </row>
    <row r="1181" spans="4:4" x14ac:dyDescent="0.25">
      <c r="D1181" s="40"/>
    </row>
    <row r="1182" spans="4:4" x14ac:dyDescent="0.25">
      <c r="D1182" s="40"/>
    </row>
    <row r="1183" spans="4:4" x14ac:dyDescent="0.25">
      <c r="D1183" s="40"/>
    </row>
    <row r="1184" spans="4:4" x14ac:dyDescent="0.25">
      <c r="D1184" s="40"/>
    </row>
    <row r="1185" spans="4:4" x14ac:dyDescent="0.25">
      <c r="D1185" s="40"/>
    </row>
    <row r="1186" spans="4:4" x14ac:dyDescent="0.25">
      <c r="D1186" s="40"/>
    </row>
    <row r="1187" spans="4:4" x14ac:dyDescent="0.25">
      <c r="D1187" s="40"/>
    </row>
    <row r="1188" spans="4:4" x14ac:dyDescent="0.25">
      <c r="D1188" s="40"/>
    </row>
    <row r="1189" spans="4:4" x14ac:dyDescent="0.25">
      <c r="D1189" s="40"/>
    </row>
    <row r="1190" spans="4:4" x14ac:dyDescent="0.25">
      <c r="D1190" s="40"/>
    </row>
    <row r="1191" spans="4:4" x14ac:dyDescent="0.25">
      <c r="D1191" s="40"/>
    </row>
    <row r="1192" spans="4:4" x14ac:dyDescent="0.25">
      <c r="D1192" s="40"/>
    </row>
    <row r="1193" spans="4:4" x14ac:dyDescent="0.25">
      <c r="D1193" s="40"/>
    </row>
    <row r="1194" spans="4:4" x14ac:dyDescent="0.25">
      <c r="D1194" s="40"/>
    </row>
    <row r="1195" spans="4:4" x14ac:dyDescent="0.25">
      <c r="D1195" s="40"/>
    </row>
    <row r="1196" spans="4:4" x14ac:dyDescent="0.25">
      <c r="D1196" s="40"/>
    </row>
    <row r="1197" spans="4:4" x14ac:dyDescent="0.25">
      <c r="D1197" s="40"/>
    </row>
    <row r="1198" spans="4:4" x14ac:dyDescent="0.25">
      <c r="D1198" s="40"/>
    </row>
    <row r="1199" spans="4:4" x14ac:dyDescent="0.25">
      <c r="D1199" s="40"/>
    </row>
    <row r="1200" spans="4:4" x14ac:dyDescent="0.25">
      <c r="D1200" s="40"/>
    </row>
    <row r="1201" spans="4:4" x14ac:dyDescent="0.25">
      <c r="D1201" s="40"/>
    </row>
    <row r="1202" spans="4:4" x14ac:dyDescent="0.25">
      <c r="D1202" s="40"/>
    </row>
    <row r="1203" spans="4:4" x14ac:dyDescent="0.25">
      <c r="D1203" s="40"/>
    </row>
    <row r="1204" spans="4:4" x14ac:dyDescent="0.25">
      <c r="D1204" s="40"/>
    </row>
    <row r="1205" spans="4:4" x14ac:dyDescent="0.25">
      <c r="D1205" s="40"/>
    </row>
    <row r="1206" spans="4:4" x14ac:dyDescent="0.25">
      <c r="D1206" s="40"/>
    </row>
    <row r="1207" spans="4:4" x14ac:dyDescent="0.25">
      <c r="D1207" s="40"/>
    </row>
    <row r="1208" spans="4:4" x14ac:dyDescent="0.25">
      <c r="D1208" s="40"/>
    </row>
    <row r="1209" spans="4:4" x14ac:dyDescent="0.25">
      <c r="D1209" s="40"/>
    </row>
    <row r="1210" spans="4:4" x14ac:dyDescent="0.25">
      <c r="D1210" s="40"/>
    </row>
    <row r="1211" spans="4:4" x14ac:dyDescent="0.25">
      <c r="D1211" s="40"/>
    </row>
    <row r="1212" spans="4:4" x14ac:dyDescent="0.25">
      <c r="D1212" s="40"/>
    </row>
    <row r="1213" spans="4:4" x14ac:dyDescent="0.25">
      <c r="D1213" s="40"/>
    </row>
    <row r="1214" spans="4:4" x14ac:dyDescent="0.25">
      <c r="D1214" s="40"/>
    </row>
    <row r="1215" spans="4:4" x14ac:dyDescent="0.25">
      <c r="D1215" s="40"/>
    </row>
    <row r="1216" spans="4:4" x14ac:dyDescent="0.25">
      <c r="D1216" s="40"/>
    </row>
    <row r="1217" spans="4:4" x14ac:dyDescent="0.25">
      <c r="D1217" s="40"/>
    </row>
    <row r="1218" spans="4:4" x14ac:dyDescent="0.25">
      <c r="D1218" s="40"/>
    </row>
    <row r="1219" spans="4:4" x14ac:dyDescent="0.25">
      <c r="D1219" s="40"/>
    </row>
    <row r="1220" spans="4:4" x14ac:dyDescent="0.25">
      <c r="D1220" s="40"/>
    </row>
    <row r="1221" spans="4:4" x14ac:dyDescent="0.25">
      <c r="D1221" s="40"/>
    </row>
    <row r="1222" spans="4:4" x14ac:dyDescent="0.25">
      <c r="D1222" s="40"/>
    </row>
    <row r="1223" spans="4:4" x14ac:dyDescent="0.25">
      <c r="D1223" s="40"/>
    </row>
    <row r="1224" spans="4:4" x14ac:dyDescent="0.25">
      <c r="D1224" s="40"/>
    </row>
    <row r="1225" spans="4:4" x14ac:dyDescent="0.25">
      <c r="D1225" s="40"/>
    </row>
    <row r="1226" spans="4:4" x14ac:dyDescent="0.25">
      <c r="D1226" s="40"/>
    </row>
    <row r="1227" spans="4:4" x14ac:dyDescent="0.25">
      <c r="D1227" s="40"/>
    </row>
    <row r="1228" spans="4:4" x14ac:dyDescent="0.25">
      <c r="D1228" s="40"/>
    </row>
    <row r="1229" spans="4:4" x14ac:dyDescent="0.25">
      <c r="D1229" s="40"/>
    </row>
    <row r="1230" spans="4:4" x14ac:dyDescent="0.25">
      <c r="D1230" s="40"/>
    </row>
    <row r="1231" spans="4:4" x14ac:dyDescent="0.25">
      <c r="D1231" s="40"/>
    </row>
    <row r="1232" spans="4:4" x14ac:dyDescent="0.25">
      <c r="D1232" s="40"/>
    </row>
    <row r="1233" spans="4:4" x14ac:dyDescent="0.25">
      <c r="D1233" s="40"/>
    </row>
    <row r="1234" spans="4:4" x14ac:dyDescent="0.25">
      <c r="D1234" s="40"/>
    </row>
    <row r="1235" spans="4:4" x14ac:dyDescent="0.25">
      <c r="D1235" s="40"/>
    </row>
    <row r="1236" spans="4:4" x14ac:dyDescent="0.25">
      <c r="D1236" s="40"/>
    </row>
    <row r="1237" spans="4:4" x14ac:dyDescent="0.25">
      <c r="D1237" s="40"/>
    </row>
    <row r="1238" spans="4:4" x14ac:dyDescent="0.25">
      <c r="D1238" s="40"/>
    </row>
    <row r="1239" spans="4:4" x14ac:dyDescent="0.25">
      <c r="D1239" s="40"/>
    </row>
    <row r="1240" spans="4:4" x14ac:dyDescent="0.25">
      <c r="D1240" s="40"/>
    </row>
    <row r="1241" spans="4:4" x14ac:dyDescent="0.25">
      <c r="D1241" s="40"/>
    </row>
    <row r="1242" spans="4:4" x14ac:dyDescent="0.25">
      <c r="D1242" s="40"/>
    </row>
    <row r="1243" spans="4:4" x14ac:dyDescent="0.25">
      <c r="D1243" s="40"/>
    </row>
    <row r="1244" spans="4:4" x14ac:dyDescent="0.25">
      <c r="D1244" s="40"/>
    </row>
    <row r="1245" spans="4:4" x14ac:dyDescent="0.25">
      <c r="D1245" s="40"/>
    </row>
    <row r="1246" spans="4:4" x14ac:dyDescent="0.25">
      <c r="D1246" s="40"/>
    </row>
    <row r="1247" spans="4:4" x14ac:dyDescent="0.25">
      <c r="D1247" s="40"/>
    </row>
    <row r="1248" spans="4:4" x14ac:dyDescent="0.25">
      <c r="D1248" s="40"/>
    </row>
    <row r="1249" spans="4:4" x14ac:dyDescent="0.25">
      <c r="D1249" s="40"/>
    </row>
    <row r="1250" spans="4:4" x14ac:dyDescent="0.25">
      <c r="D1250" s="40"/>
    </row>
    <row r="1251" spans="4:4" x14ac:dyDescent="0.25">
      <c r="D1251" s="40"/>
    </row>
    <row r="1252" spans="4:4" x14ac:dyDescent="0.25">
      <c r="D1252" s="40"/>
    </row>
    <row r="1253" spans="4:4" x14ac:dyDescent="0.25">
      <c r="D1253" s="40"/>
    </row>
    <row r="1254" spans="4:4" x14ac:dyDescent="0.25">
      <c r="D1254" s="40"/>
    </row>
    <row r="1255" spans="4:4" x14ac:dyDescent="0.25">
      <c r="D1255" s="40"/>
    </row>
    <row r="1256" spans="4:4" x14ac:dyDescent="0.25">
      <c r="D1256" s="40"/>
    </row>
    <row r="1257" spans="4:4" x14ac:dyDescent="0.25">
      <c r="D1257" s="40"/>
    </row>
    <row r="1258" spans="4:4" x14ac:dyDescent="0.25">
      <c r="D1258" s="40"/>
    </row>
    <row r="1259" spans="4:4" x14ac:dyDescent="0.25">
      <c r="D1259" s="40"/>
    </row>
    <row r="1260" spans="4:4" x14ac:dyDescent="0.25">
      <c r="D1260" s="40"/>
    </row>
    <row r="1261" spans="4:4" x14ac:dyDescent="0.25">
      <c r="D1261" s="40"/>
    </row>
    <row r="1262" spans="4:4" x14ac:dyDescent="0.25">
      <c r="D1262" s="40"/>
    </row>
    <row r="1263" spans="4:4" x14ac:dyDescent="0.25">
      <c r="D1263" s="40"/>
    </row>
    <row r="1264" spans="4:4" x14ac:dyDescent="0.25">
      <c r="D1264" s="40"/>
    </row>
    <row r="1265" spans="4:4" x14ac:dyDescent="0.25">
      <c r="D1265" s="40"/>
    </row>
    <row r="1266" spans="4:4" x14ac:dyDescent="0.25">
      <c r="D1266" s="40"/>
    </row>
    <row r="1267" spans="4:4" x14ac:dyDescent="0.25">
      <c r="D1267" s="40"/>
    </row>
    <row r="1268" spans="4:4" x14ac:dyDescent="0.25">
      <c r="D1268" s="40"/>
    </row>
    <row r="1269" spans="4:4" x14ac:dyDescent="0.25">
      <c r="D1269" s="40"/>
    </row>
    <row r="1270" spans="4:4" x14ac:dyDescent="0.25">
      <c r="D1270" s="40"/>
    </row>
    <row r="1271" spans="4:4" x14ac:dyDescent="0.25">
      <c r="D1271" s="40"/>
    </row>
    <row r="1272" spans="4:4" x14ac:dyDescent="0.25">
      <c r="D1272" s="40"/>
    </row>
    <row r="1273" spans="4:4" x14ac:dyDescent="0.25">
      <c r="D1273" s="40"/>
    </row>
    <row r="1274" spans="4:4" x14ac:dyDescent="0.25">
      <c r="D1274" s="40"/>
    </row>
    <row r="1275" spans="4:4" x14ac:dyDescent="0.25">
      <c r="D1275" s="40"/>
    </row>
    <row r="1276" spans="4:4" x14ac:dyDescent="0.25">
      <c r="D1276" s="40"/>
    </row>
    <row r="1277" spans="4:4" x14ac:dyDescent="0.25">
      <c r="D1277" s="40"/>
    </row>
    <row r="1278" spans="4:4" x14ac:dyDescent="0.25">
      <c r="D1278" s="40"/>
    </row>
    <row r="1279" spans="4:4" x14ac:dyDescent="0.25">
      <c r="D1279" s="40"/>
    </row>
    <row r="1280" spans="4:4" x14ac:dyDescent="0.25">
      <c r="D1280" s="40"/>
    </row>
    <row r="1281" spans="4:4" x14ac:dyDescent="0.25">
      <c r="D1281" s="40"/>
    </row>
    <row r="1282" spans="4:4" x14ac:dyDescent="0.25">
      <c r="D1282" s="40"/>
    </row>
    <row r="1283" spans="4:4" x14ac:dyDescent="0.25">
      <c r="D1283" s="40"/>
    </row>
    <row r="1284" spans="4:4" x14ac:dyDescent="0.25">
      <c r="D1284" s="40"/>
    </row>
    <row r="1285" spans="4:4" x14ac:dyDescent="0.25">
      <c r="D1285" s="40"/>
    </row>
    <row r="1286" spans="4:4" x14ac:dyDescent="0.25">
      <c r="D1286" s="40"/>
    </row>
    <row r="1287" spans="4:4" x14ac:dyDescent="0.25">
      <c r="D1287" s="40"/>
    </row>
    <row r="1288" spans="4:4" x14ac:dyDescent="0.25">
      <c r="D1288" s="40"/>
    </row>
    <row r="1289" spans="4:4" x14ac:dyDescent="0.25">
      <c r="D1289" s="40"/>
    </row>
    <row r="1290" spans="4:4" x14ac:dyDescent="0.25">
      <c r="D1290" s="40"/>
    </row>
    <row r="1291" spans="4:4" x14ac:dyDescent="0.25">
      <c r="D1291" s="40"/>
    </row>
    <row r="1292" spans="4:4" x14ac:dyDescent="0.25">
      <c r="D1292" s="40"/>
    </row>
    <row r="1293" spans="4:4" x14ac:dyDescent="0.25">
      <c r="D1293" s="40"/>
    </row>
    <row r="1294" spans="4:4" x14ac:dyDescent="0.25">
      <c r="D1294" s="40"/>
    </row>
    <row r="1295" spans="4:4" x14ac:dyDescent="0.25">
      <c r="D1295" s="40"/>
    </row>
    <row r="1296" spans="4:4" x14ac:dyDescent="0.25">
      <c r="D1296" s="40"/>
    </row>
    <row r="1297" spans="4:4" x14ac:dyDescent="0.25">
      <c r="D1297" s="40"/>
    </row>
    <row r="1298" spans="4:4" x14ac:dyDescent="0.25">
      <c r="D1298" s="40"/>
    </row>
    <row r="1299" spans="4:4" x14ac:dyDescent="0.25">
      <c r="D1299" s="40"/>
    </row>
    <row r="1300" spans="4:4" x14ac:dyDescent="0.25">
      <c r="D1300" s="40"/>
    </row>
    <row r="1301" spans="4:4" x14ac:dyDescent="0.25">
      <c r="D1301" s="40"/>
    </row>
    <row r="1302" spans="4:4" x14ac:dyDescent="0.25">
      <c r="D1302" s="40"/>
    </row>
    <row r="1303" spans="4:4" x14ac:dyDescent="0.25">
      <c r="D1303" s="40"/>
    </row>
    <row r="1304" spans="4:4" x14ac:dyDescent="0.25">
      <c r="D1304" s="40"/>
    </row>
    <row r="1305" spans="4:4" x14ac:dyDescent="0.25">
      <c r="D1305" s="40"/>
    </row>
    <row r="1306" spans="4:4" x14ac:dyDescent="0.25">
      <c r="D1306" s="40"/>
    </row>
    <row r="1307" spans="4:4" x14ac:dyDescent="0.25">
      <c r="D1307" s="40"/>
    </row>
    <row r="1308" spans="4:4" x14ac:dyDescent="0.25">
      <c r="D1308" s="40"/>
    </row>
    <row r="1309" spans="4:4" x14ac:dyDescent="0.25">
      <c r="D1309" s="40"/>
    </row>
    <row r="1310" spans="4:4" x14ac:dyDescent="0.25">
      <c r="D1310" s="40"/>
    </row>
    <row r="1311" spans="4:4" x14ac:dyDescent="0.25">
      <c r="D1311" s="40"/>
    </row>
    <row r="1312" spans="4:4" x14ac:dyDescent="0.25">
      <c r="D1312" s="40"/>
    </row>
    <row r="1313" spans="4:4" x14ac:dyDescent="0.25">
      <c r="D1313" s="40"/>
    </row>
    <row r="1314" spans="4:4" x14ac:dyDescent="0.25">
      <c r="D1314" s="40"/>
    </row>
    <row r="1315" spans="4:4" x14ac:dyDescent="0.25">
      <c r="D1315" s="40"/>
    </row>
    <row r="1316" spans="4:4" x14ac:dyDescent="0.25">
      <c r="D1316" s="40"/>
    </row>
    <row r="1317" spans="4:4" x14ac:dyDescent="0.25">
      <c r="D1317" s="40"/>
    </row>
    <row r="1318" spans="4:4" x14ac:dyDescent="0.25">
      <c r="D1318" s="40"/>
    </row>
    <row r="1319" spans="4:4" x14ac:dyDescent="0.25">
      <c r="D1319" s="40"/>
    </row>
    <row r="1320" spans="4:4" x14ac:dyDescent="0.25">
      <c r="D1320" s="40"/>
    </row>
    <row r="1321" spans="4:4" x14ac:dyDescent="0.25">
      <c r="D1321" s="40"/>
    </row>
    <row r="1322" spans="4:4" x14ac:dyDescent="0.25">
      <c r="D1322" s="40"/>
    </row>
    <row r="1323" spans="4:4" x14ac:dyDescent="0.25">
      <c r="D1323" s="40"/>
    </row>
    <row r="1324" spans="4:4" x14ac:dyDescent="0.25">
      <c r="D1324" s="40"/>
    </row>
    <row r="1325" spans="4:4" x14ac:dyDescent="0.25">
      <c r="D1325" s="40"/>
    </row>
    <row r="1326" spans="4:4" x14ac:dyDescent="0.25">
      <c r="D1326" s="40"/>
    </row>
    <row r="1327" spans="4:4" x14ac:dyDescent="0.25">
      <c r="D1327" s="40"/>
    </row>
    <row r="1328" spans="4:4" x14ac:dyDescent="0.25">
      <c r="D1328" s="40"/>
    </row>
    <row r="1329" spans="4:4" x14ac:dyDescent="0.25">
      <c r="D1329" s="40"/>
    </row>
    <row r="1330" spans="4:4" x14ac:dyDescent="0.25">
      <c r="D1330" s="40"/>
    </row>
    <row r="1331" spans="4:4" x14ac:dyDescent="0.25">
      <c r="D1331" s="40"/>
    </row>
    <row r="1332" spans="4:4" x14ac:dyDescent="0.25">
      <c r="D1332" s="40"/>
    </row>
    <row r="1333" spans="4:4" x14ac:dyDescent="0.25">
      <c r="D1333" s="40"/>
    </row>
    <row r="1334" spans="4:4" x14ac:dyDescent="0.25">
      <c r="D1334" s="40"/>
    </row>
    <row r="1335" spans="4:4" x14ac:dyDescent="0.25">
      <c r="D1335" s="40"/>
    </row>
    <row r="1336" spans="4:4" x14ac:dyDescent="0.25">
      <c r="D1336" s="40"/>
    </row>
    <row r="1337" spans="4:4" x14ac:dyDescent="0.25">
      <c r="D1337" s="40"/>
    </row>
    <row r="1338" spans="4:4" x14ac:dyDescent="0.25">
      <c r="D1338" s="40"/>
    </row>
    <row r="1339" spans="4:4" x14ac:dyDescent="0.25">
      <c r="D1339" s="40"/>
    </row>
    <row r="1340" spans="4:4" x14ac:dyDescent="0.25">
      <c r="D1340" s="40"/>
    </row>
    <row r="1341" spans="4:4" x14ac:dyDescent="0.25">
      <c r="D1341" s="40"/>
    </row>
    <row r="1342" spans="4:4" x14ac:dyDescent="0.25">
      <c r="D1342" s="40"/>
    </row>
    <row r="1343" spans="4:4" x14ac:dyDescent="0.25">
      <c r="D1343" s="40"/>
    </row>
    <row r="1344" spans="4:4" x14ac:dyDescent="0.25">
      <c r="D1344" s="40"/>
    </row>
    <row r="1345" spans="4:4" x14ac:dyDescent="0.25">
      <c r="D1345" s="40"/>
    </row>
    <row r="1346" spans="4:4" x14ac:dyDescent="0.25">
      <c r="D1346" s="40"/>
    </row>
    <row r="1347" spans="4:4" x14ac:dyDescent="0.25">
      <c r="D1347" s="40"/>
    </row>
    <row r="1348" spans="4:4" x14ac:dyDescent="0.25">
      <c r="D1348" s="40"/>
    </row>
    <row r="1349" spans="4:4" x14ac:dyDescent="0.25">
      <c r="D1349" s="40"/>
    </row>
    <row r="1350" spans="4:4" x14ac:dyDescent="0.25">
      <c r="D1350" s="40"/>
    </row>
    <row r="1351" spans="4:4" x14ac:dyDescent="0.25">
      <c r="D1351" s="40"/>
    </row>
    <row r="1352" spans="4:4" x14ac:dyDescent="0.25">
      <c r="D1352" s="40"/>
    </row>
    <row r="1353" spans="4:4" x14ac:dyDescent="0.25">
      <c r="D1353" s="40"/>
    </row>
    <row r="1354" spans="4:4" x14ac:dyDescent="0.25">
      <c r="D1354" s="40"/>
    </row>
    <row r="1355" spans="4:4" x14ac:dyDescent="0.25">
      <c r="D1355" s="40"/>
    </row>
    <row r="1356" spans="4:4" x14ac:dyDescent="0.25">
      <c r="D1356" s="40"/>
    </row>
    <row r="1357" spans="4:4" x14ac:dyDescent="0.25">
      <c r="D1357" s="40"/>
    </row>
    <row r="1358" spans="4:4" x14ac:dyDescent="0.25">
      <c r="D1358" s="40"/>
    </row>
    <row r="1359" spans="4:4" x14ac:dyDescent="0.25">
      <c r="D1359" s="40"/>
    </row>
    <row r="1360" spans="4:4" x14ac:dyDescent="0.25">
      <c r="D1360" s="40"/>
    </row>
    <row r="1361" spans="4:4" x14ac:dyDescent="0.25">
      <c r="D1361" s="40"/>
    </row>
    <row r="1362" spans="4:4" x14ac:dyDescent="0.25">
      <c r="D1362" s="40"/>
    </row>
    <row r="1363" spans="4:4" x14ac:dyDescent="0.25">
      <c r="D1363" s="40"/>
    </row>
    <row r="1364" spans="4:4" x14ac:dyDescent="0.25">
      <c r="D1364" s="40"/>
    </row>
    <row r="1365" spans="4:4" x14ac:dyDescent="0.25">
      <c r="D1365" s="40"/>
    </row>
    <row r="1366" spans="4:4" x14ac:dyDescent="0.25">
      <c r="D1366" s="40"/>
    </row>
    <row r="1367" spans="4:4" x14ac:dyDescent="0.25">
      <c r="D1367" s="40"/>
    </row>
    <row r="1368" spans="4:4" x14ac:dyDescent="0.25">
      <c r="D1368" s="40"/>
    </row>
    <row r="1369" spans="4:4" x14ac:dyDescent="0.25">
      <c r="D1369" s="40"/>
    </row>
    <row r="1370" spans="4:4" x14ac:dyDescent="0.25">
      <c r="D1370" s="40"/>
    </row>
    <row r="1371" spans="4:4" x14ac:dyDescent="0.25">
      <c r="D1371" s="40"/>
    </row>
    <row r="1372" spans="4:4" x14ac:dyDescent="0.25">
      <c r="D1372" s="40"/>
    </row>
    <row r="1373" spans="4:4" x14ac:dyDescent="0.25">
      <c r="D1373" s="40"/>
    </row>
    <row r="1374" spans="4:4" x14ac:dyDescent="0.25">
      <c r="D1374" s="40"/>
    </row>
    <row r="1375" spans="4:4" x14ac:dyDescent="0.25">
      <c r="D1375" s="40"/>
    </row>
    <row r="1376" spans="4:4" x14ac:dyDescent="0.25">
      <c r="D1376" s="40"/>
    </row>
    <row r="1377" spans="4:4" x14ac:dyDescent="0.25">
      <c r="D1377" s="40"/>
    </row>
    <row r="1378" spans="4:4" x14ac:dyDescent="0.25">
      <c r="D1378" s="40"/>
    </row>
    <row r="1379" spans="4:4" x14ac:dyDescent="0.25">
      <c r="D1379" s="40"/>
    </row>
    <row r="1380" spans="4:4" x14ac:dyDescent="0.25">
      <c r="D1380" s="40"/>
    </row>
    <row r="1381" spans="4:4" x14ac:dyDescent="0.25">
      <c r="D1381" s="40"/>
    </row>
    <row r="1382" spans="4:4" x14ac:dyDescent="0.25">
      <c r="D1382" s="40"/>
    </row>
    <row r="1383" spans="4:4" x14ac:dyDescent="0.25">
      <c r="D1383" s="40"/>
    </row>
    <row r="1384" spans="4:4" x14ac:dyDescent="0.25">
      <c r="D1384" s="40"/>
    </row>
    <row r="1385" spans="4:4" x14ac:dyDescent="0.25">
      <c r="D1385" s="40"/>
    </row>
    <row r="1386" spans="4:4" x14ac:dyDescent="0.25">
      <c r="D1386" s="40"/>
    </row>
    <row r="1387" spans="4:4" x14ac:dyDescent="0.25">
      <c r="D1387" s="40"/>
    </row>
    <row r="1388" spans="4:4" x14ac:dyDescent="0.25">
      <c r="D1388" s="40"/>
    </row>
    <row r="1389" spans="4:4" x14ac:dyDescent="0.25">
      <c r="D1389" s="40"/>
    </row>
    <row r="1390" spans="4:4" x14ac:dyDescent="0.25">
      <c r="D1390" s="40"/>
    </row>
    <row r="1391" spans="4:4" x14ac:dyDescent="0.25">
      <c r="D1391" s="40"/>
    </row>
    <row r="1392" spans="4:4" x14ac:dyDescent="0.25">
      <c r="D1392" s="40"/>
    </row>
    <row r="1393" spans="4:4" x14ac:dyDescent="0.25">
      <c r="D1393" s="40"/>
    </row>
    <row r="1394" spans="4:4" x14ac:dyDescent="0.25">
      <c r="D1394" s="40"/>
    </row>
    <row r="1395" spans="4:4" x14ac:dyDescent="0.25">
      <c r="D1395" s="40"/>
    </row>
    <row r="1396" spans="4:4" x14ac:dyDescent="0.25">
      <c r="D1396" s="40"/>
    </row>
    <row r="1397" spans="4:4" x14ac:dyDescent="0.25">
      <c r="D1397" s="40"/>
    </row>
    <row r="1398" spans="4:4" x14ac:dyDescent="0.25">
      <c r="D1398" s="40"/>
    </row>
    <row r="1399" spans="4:4" x14ac:dyDescent="0.25">
      <c r="D1399" s="40"/>
    </row>
    <row r="1400" spans="4:4" x14ac:dyDescent="0.25">
      <c r="D1400" s="40"/>
    </row>
    <row r="1401" spans="4:4" x14ac:dyDescent="0.25">
      <c r="D1401" s="40"/>
    </row>
    <row r="1402" spans="4:4" x14ac:dyDescent="0.25">
      <c r="D1402" s="40"/>
    </row>
    <row r="1403" spans="4:4" x14ac:dyDescent="0.25">
      <c r="D1403" s="40"/>
    </row>
    <row r="1404" spans="4:4" x14ac:dyDescent="0.25">
      <c r="D1404" s="40"/>
    </row>
    <row r="1405" spans="4:4" x14ac:dyDescent="0.25">
      <c r="D1405" s="40"/>
    </row>
    <row r="1406" spans="4:4" x14ac:dyDescent="0.25">
      <c r="D1406" s="40"/>
    </row>
    <row r="1407" spans="4:4" x14ac:dyDescent="0.25">
      <c r="D1407" s="40"/>
    </row>
    <row r="1408" spans="4:4" x14ac:dyDescent="0.25">
      <c r="D1408" s="40"/>
    </row>
    <row r="1409" spans="4:4" x14ac:dyDescent="0.25">
      <c r="D1409" s="40"/>
    </row>
    <row r="1410" spans="4:4" x14ac:dyDescent="0.25">
      <c r="D1410" s="40"/>
    </row>
    <row r="1411" spans="4:4" x14ac:dyDescent="0.25">
      <c r="D1411" s="40"/>
    </row>
    <row r="1412" spans="4:4" x14ac:dyDescent="0.25">
      <c r="D1412" s="40"/>
    </row>
    <row r="1413" spans="4:4" x14ac:dyDescent="0.25">
      <c r="D1413" s="40"/>
    </row>
    <row r="1414" spans="4:4" x14ac:dyDescent="0.25">
      <c r="D1414" s="40"/>
    </row>
    <row r="1415" spans="4:4" x14ac:dyDescent="0.25">
      <c r="D1415" s="40"/>
    </row>
    <row r="1416" spans="4:4" x14ac:dyDescent="0.25">
      <c r="D1416" s="40"/>
    </row>
    <row r="1417" spans="4:4" x14ac:dyDescent="0.25">
      <c r="D1417" s="40"/>
    </row>
    <row r="1418" spans="4:4" x14ac:dyDescent="0.25">
      <c r="D1418" s="40"/>
    </row>
    <row r="1419" spans="4:4" x14ac:dyDescent="0.25">
      <c r="D1419" s="40"/>
    </row>
    <row r="1420" spans="4:4" x14ac:dyDescent="0.25">
      <c r="D1420" s="40"/>
    </row>
    <row r="1421" spans="4:4" x14ac:dyDescent="0.25">
      <c r="D1421" s="40"/>
    </row>
    <row r="1422" spans="4:4" x14ac:dyDescent="0.25">
      <c r="D1422" s="40"/>
    </row>
    <row r="1423" spans="4:4" x14ac:dyDescent="0.25">
      <c r="D1423" s="40"/>
    </row>
    <row r="1424" spans="4:4" x14ac:dyDescent="0.25">
      <c r="D1424" s="40"/>
    </row>
    <row r="1425" spans="4:4" x14ac:dyDescent="0.25">
      <c r="D1425" s="40"/>
    </row>
    <row r="1426" spans="4:4" x14ac:dyDescent="0.25">
      <c r="D1426" s="40"/>
    </row>
    <row r="1427" spans="4:4" x14ac:dyDescent="0.25">
      <c r="D1427" s="40"/>
    </row>
    <row r="1428" spans="4:4" x14ac:dyDescent="0.25">
      <c r="D1428" s="40"/>
    </row>
    <row r="1429" spans="4:4" x14ac:dyDescent="0.25">
      <c r="D1429" s="40"/>
    </row>
    <row r="1430" spans="4:4" x14ac:dyDescent="0.25">
      <c r="D1430" s="40"/>
    </row>
    <row r="1431" spans="4:4" x14ac:dyDescent="0.25">
      <c r="D1431" s="40"/>
    </row>
    <row r="1432" spans="4:4" x14ac:dyDescent="0.25">
      <c r="D1432" s="40"/>
    </row>
    <row r="1433" spans="4:4" x14ac:dyDescent="0.25">
      <c r="D1433" s="40"/>
    </row>
    <row r="1434" spans="4:4" x14ac:dyDescent="0.25">
      <c r="D1434" s="40"/>
    </row>
    <row r="1435" spans="4:4" x14ac:dyDescent="0.25">
      <c r="D1435" s="40"/>
    </row>
    <row r="1436" spans="4:4" x14ac:dyDescent="0.25">
      <c r="D1436" s="40"/>
    </row>
    <row r="1437" spans="4:4" x14ac:dyDescent="0.25">
      <c r="D1437" s="40"/>
    </row>
    <row r="1438" spans="4:4" x14ac:dyDescent="0.25">
      <c r="D1438" s="40"/>
    </row>
    <row r="1439" spans="4:4" x14ac:dyDescent="0.25">
      <c r="D1439" s="40"/>
    </row>
    <row r="1440" spans="4:4" x14ac:dyDescent="0.25">
      <c r="D1440" s="40"/>
    </row>
    <row r="1441" spans="4:4" x14ac:dyDescent="0.25">
      <c r="D1441" s="40"/>
    </row>
    <row r="1442" spans="4:4" x14ac:dyDescent="0.25">
      <c r="D1442" s="40"/>
    </row>
    <row r="1443" spans="4:4" x14ac:dyDescent="0.25">
      <c r="D1443" s="40"/>
    </row>
    <row r="1444" spans="4:4" x14ac:dyDescent="0.25">
      <c r="D1444" s="40"/>
    </row>
    <row r="1445" spans="4:4" x14ac:dyDescent="0.25">
      <c r="D1445" s="40"/>
    </row>
    <row r="1446" spans="4:4" x14ac:dyDescent="0.25">
      <c r="D1446" s="40"/>
    </row>
    <row r="1447" spans="4:4" x14ac:dyDescent="0.25">
      <c r="D1447" s="40"/>
    </row>
    <row r="1448" spans="4:4" x14ac:dyDescent="0.25">
      <c r="D1448" s="40"/>
    </row>
    <row r="1449" spans="4:4" x14ac:dyDescent="0.25">
      <c r="D1449" s="40"/>
    </row>
    <row r="1450" spans="4:4" x14ac:dyDescent="0.25">
      <c r="D1450" s="40"/>
    </row>
    <row r="1451" spans="4:4" x14ac:dyDescent="0.25">
      <c r="D1451" s="40"/>
    </row>
    <row r="1452" spans="4:4" x14ac:dyDescent="0.25">
      <c r="D1452" s="40"/>
    </row>
    <row r="1453" spans="4:4" x14ac:dyDescent="0.25">
      <c r="D1453" s="40"/>
    </row>
    <row r="1454" spans="4:4" x14ac:dyDescent="0.25">
      <c r="D1454" s="40"/>
    </row>
    <row r="1455" spans="4:4" x14ac:dyDescent="0.25">
      <c r="D1455" s="40"/>
    </row>
    <row r="1456" spans="4:4" x14ac:dyDescent="0.25">
      <c r="D1456" s="40"/>
    </row>
    <row r="1457" spans="4:4" x14ac:dyDescent="0.25">
      <c r="D1457" s="40"/>
    </row>
    <row r="1458" spans="4:4" x14ac:dyDescent="0.25">
      <c r="D1458" s="40"/>
    </row>
    <row r="1459" spans="4:4" x14ac:dyDescent="0.25">
      <c r="D1459" s="40"/>
    </row>
    <row r="1460" spans="4:4" x14ac:dyDescent="0.25">
      <c r="D1460" s="40"/>
    </row>
    <row r="1461" spans="4:4" x14ac:dyDescent="0.25">
      <c r="D1461" s="40"/>
    </row>
    <row r="1462" spans="4:4" x14ac:dyDescent="0.25">
      <c r="D1462" s="40"/>
    </row>
    <row r="1463" spans="4:4" x14ac:dyDescent="0.25">
      <c r="D1463" s="40"/>
    </row>
    <row r="1464" spans="4:4" x14ac:dyDescent="0.25">
      <c r="D1464" s="40"/>
    </row>
    <row r="1465" spans="4:4" x14ac:dyDescent="0.25">
      <c r="D1465" s="40"/>
    </row>
    <row r="1466" spans="4:4" x14ac:dyDescent="0.25">
      <c r="D1466" s="40"/>
    </row>
    <row r="1467" spans="4:4" x14ac:dyDescent="0.25">
      <c r="D1467" s="40"/>
    </row>
    <row r="1468" spans="4:4" x14ac:dyDescent="0.25">
      <c r="D1468" s="40"/>
    </row>
    <row r="1469" spans="4:4" x14ac:dyDescent="0.25">
      <c r="D1469" s="40"/>
    </row>
    <row r="1470" spans="4:4" x14ac:dyDescent="0.25">
      <c r="D1470" s="40"/>
    </row>
    <row r="1471" spans="4:4" x14ac:dyDescent="0.25">
      <c r="D1471" s="40"/>
    </row>
    <row r="1472" spans="4:4" x14ac:dyDescent="0.25">
      <c r="D1472" s="40"/>
    </row>
    <row r="1473" spans="4:4" x14ac:dyDescent="0.25">
      <c r="D1473" s="40"/>
    </row>
    <row r="1474" spans="4:4" x14ac:dyDescent="0.25">
      <c r="D1474" s="40"/>
    </row>
    <row r="1475" spans="4:4" x14ac:dyDescent="0.25">
      <c r="D1475" s="40"/>
    </row>
    <row r="1476" spans="4:4" x14ac:dyDescent="0.25">
      <c r="D1476" s="40"/>
    </row>
    <row r="1477" spans="4:4" x14ac:dyDescent="0.25">
      <c r="D1477" s="40"/>
    </row>
    <row r="1478" spans="4:4" x14ac:dyDescent="0.25">
      <c r="D1478" s="40"/>
    </row>
    <row r="1479" spans="4:4" x14ac:dyDescent="0.25">
      <c r="D1479" s="40"/>
    </row>
    <row r="1480" spans="4:4" x14ac:dyDescent="0.25">
      <c r="D1480" s="40"/>
    </row>
    <row r="1481" spans="4:4" x14ac:dyDescent="0.25">
      <c r="D1481" s="40"/>
    </row>
    <row r="1482" spans="4:4" x14ac:dyDescent="0.25">
      <c r="D1482" s="40"/>
    </row>
    <row r="1483" spans="4:4" x14ac:dyDescent="0.25">
      <c r="D1483" s="40"/>
    </row>
    <row r="1484" spans="4:4" x14ac:dyDescent="0.25">
      <c r="D1484" s="40"/>
    </row>
    <row r="1485" spans="4:4" x14ac:dyDescent="0.25">
      <c r="D1485" s="40"/>
    </row>
    <row r="1486" spans="4:4" x14ac:dyDescent="0.25">
      <c r="D1486" s="40"/>
    </row>
    <row r="1487" spans="4:4" x14ac:dyDescent="0.25">
      <c r="D1487" s="40"/>
    </row>
    <row r="1488" spans="4:4" x14ac:dyDescent="0.25">
      <c r="D1488" s="40"/>
    </row>
    <row r="1489" spans="4:4" x14ac:dyDescent="0.25">
      <c r="D1489" s="40"/>
    </row>
    <row r="1490" spans="4:4" x14ac:dyDescent="0.25">
      <c r="D1490" s="40"/>
    </row>
    <row r="1491" spans="4:4" x14ac:dyDescent="0.25">
      <c r="D1491" s="40"/>
    </row>
    <row r="1492" spans="4:4" x14ac:dyDescent="0.25">
      <c r="D1492" s="40"/>
    </row>
    <row r="1493" spans="4:4" x14ac:dyDescent="0.25">
      <c r="D1493" s="40"/>
    </row>
    <row r="1494" spans="4:4" x14ac:dyDescent="0.25">
      <c r="D1494" s="40"/>
    </row>
    <row r="1495" spans="4:4" x14ac:dyDescent="0.25">
      <c r="D1495" s="40"/>
    </row>
    <row r="1496" spans="4:4" x14ac:dyDescent="0.25">
      <c r="D1496" s="40"/>
    </row>
    <row r="1497" spans="4:4" x14ac:dyDescent="0.25">
      <c r="D1497" s="40"/>
    </row>
    <row r="1498" spans="4:4" x14ac:dyDescent="0.25">
      <c r="D1498" s="40"/>
    </row>
    <row r="1499" spans="4:4" x14ac:dyDescent="0.25">
      <c r="D1499" s="40"/>
    </row>
    <row r="1500" spans="4:4" x14ac:dyDescent="0.25">
      <c r="D1500" s="40"/>
    </row>
    <row r="1501" spans="4:4" x14ac:dyDescent="0.25">
      <c r="D1501" s="40"/>
    </row>
    <row r="1502" spans="4:4" x14ac:dyDescent="0.25">
      <c r="D1502" s="40"/>
    </row>
    <row r="1503" spans="4:4" x14ac:dyDescent="0.25">
      <c r="D1503" s="40"/>
    </row>
    <row r="1504" spans="4:4" x14ac:dyDescent="0.25">
      <c r="D1504" s="40"/>
    </row>
    <row r="1505" spans="4:4" x14ac:dyDescent="0.25">
      <c r="D1505" s="40"/>
    </row>
    <row r="1506" spans="4:4" x14ac:dyDescent="0.25">
      <c r="D1506" s="40"/>
    </row>
    <row r="1507" spans="4:4" x14ac:dyDescent="0.25">
      <c r="D1507" s="40"/>
    </row>
    <row r="1508" spans="4:4" x14ac:dyDescent="0.25">
      <c r="D1508" s="40"/>
    </row>
    <row r="1509" spans="4:4" x14ac:dyDescent="0.25">
      <c r="D1509" s="40"/>
    </row>
    <row r="1510" spans="4:4" x14ac:dyDescent="0.25">
      <c r="D1510" s="40"/>
    </row>
    <row r="1511" spans="4:4" x14ac:dyDescent="0.25">
      <c r="D1511" s="40"/>
    </row>
    <row r="1512" spans="4:4" x14ac:dyDescent="0.25">
      <c r="D1512" s="40"/>
    </row>
    <row r="1513" spans="4:4" x14ac:dyDescent="0.25">
      <c r="D1513" s="40"/>
    </row>
    <row r="1514" spans="4:4" x14ac:dyDescent="0.25">
      <c r="D1514" s="40"/>
    </row>
    <row r="1515" spans="4:4" x14ac:dyDescent="0.25">
      <c r="D1515" s="40"/>
    </row>
    <row r="1516" spans="4:4" x14ac:dyDescent="0.25">
      <c r="D1516" s="40"/>
    </row>
    <row r="1517" spans="4:4" x14ac:dyDescent="0.25">
      <c r="D1517" s="40"/>
    </row>
    <row r="1518" spans="4:4" x14ac:dyDescent="0.25">
      <c r="D1518" s="40"/>
    </row>
    <row r="1519" spans="4:4" x14ac:dyDescent="0.25">
      <c r="D1519" s="40"/>
    </row>
    <row r="1520" spans="4:4" x14ac:dyDescent="0.25">
      <c r="D1520" s="40"/>
    </row>
    <row r="1521" spans="4:4" x14ac:dyDescent="0.25">
      <c r="D1521" s="40"/>
    </row>
    <row r="1522" spans="4:4" x14ac:dyDescent="0.25">
      <c r="D1522" s="40"/>
    </row>
    <row r="1523" spans="4:4" x14ac:dyDescent="0.25">
      <c r="D1523" s="40"/>
    </row>
    <row r="1524" spans="4:4" x14ac:dyDescent="0.25">
      <c r="D1524" s="40"/>
    </row>
    <row r="1525" spans="4:4" x14ac:dyDescent="0.25">
      <c r="D1525" s="40"/>
    </row>
    <row r="1526" spans="4:4" x14ac:dyDescent="0.25">
      <c r="D1526" s="40"/>
    </row>
    <row r="1527" spans="4:4" x14ac:dyDescent="0.25">
      <c r="D1527" s="40"/>
    </row>
    <row r="1528" spans="4:4" x14ac:dyDescent="0.25">
      <c r="D1528" s="40"/>
    </row>
    <row r="1529" spans="4:4" x14ac:dyDescent="0.25">
      <c r="D1529" s="40"/>
    </row>
    <row r="1530" spans="4:4" x14ac:dyDescent="0.25">
      <c r="D1530" s="40"/>
    </row>
    <row r="1531" spans="4:4" x14ac:dyDescent="0.25">
      <c r="D1531" s="40"/>
    </row>
    <row r="1532" spans="4:4" x14ac:dyDescent="0.25">
      <c r="D1532" s="40"/>
    </row>
    <row r="1533" spans="4:4" x14ac:dyDescent="0.25">
      <c r="D1533" s="40"/>
    </row>
    <row r="1534" spans="4:4" x14ac:dyDescent="0.25">
      <c r="D1534" s="40"/>
    </row>
    <row r="1535" spans="4:4" x14ac:dyDescent="0.25">
      <c r="D1535" s="40"/>
    </row>
    <row r="1536" spans="4:4" x14ac:dyDescent="0.25">
      <c r="D1536" s="40"/>
    </row>
    <row r="1537" spans="4:4" x14ac:dyDescent="0.25">
      <c r="D1537" s="40"/>
    </row>
    <row r="1538" spans="4:4" x14ac:dyDescent="0.25">
      <c r="D1538" s="40"/>
    </row>
    <row r="1539" spans="4:4" x14ac:dyDescent="0.25">
      <c r="D1539" s="40"/>
    </row>
    <row r="1540" spans="4:4" x14ac:dyDescent="0.25">
      <c r="D1540" s="40"/>
    </row>
    <row r="1541" spans="4:4" x14ac:dyDescent="0.25">
      <c r="D1541" s="40"/>
    </row>
    <row r="1542" spans="4:4" x14ac:dyDescent="0.25">
      <c r="D1542" s="40"/>
    </row>
    <row r="1543" spans="4:4" x14ac:dyDescent="0.25">
      <c r="D1543" s="40"/>
    </row>
    <row r="1544" spans="4:4" x14ac:dyDescent="0.25">
      <c r="D1544" s="40"/>
    </row>
    <row r="1545" spans="4:4" x14ac:dyDescent="0.25">
      <c r="D1545" s="40"/>
    </row>
    <row r="1546" spans="4:4" x14ac:dyDescent="0.25">
      <c r="D1546" s="40"/>
    </row>
    <row r="1547" spans="4:4" x14ac:dyDescent="0.25">
      <c r="D1547" s="40"/>
    </row>
    <row r="1548" spans="4:4" x14ac:dyDescent="0.25">
      <c r="D1548" s="40"/>
    </row>
    <row r="1549" spans="4:4" x14ac:dyDescent="0.25">
      <c r="D1549" s="40"/>
    </row>
    <row r="1550" spans="4:4" x14ac:dyDescent="0.25">
      <c r="D1550" s="40"/>
    </row>
    <row r="1551" spans="4:4" x14ac:dyDescent="0.25">
      <c r="D1551" s="40"/>
    </row>
    <row r="1552" spans="4:4" x14ac:dyDescent="0.25">
      <c r="D1552" s="40"/>
    </row>
    <row r="1553" spans="4:4" x14ac:dyDescent="0.25">
      <c r="D1553" s="40"/>
    </row>
    <row r="1554" spans="4:4" x14ac:dyDescent="0.25">
      <c r="D1554" s="40"/>
    </row>
    <row r="1555" spans="4:4" x14ac:dyDescent="0.25">
      <c r="D1555" s="40"/>
    </row>
    <row r="1556" spans="4:4" x14ac:dyDescent="0.25">
      <c r="D1556" s="40"/>
    </row>
    <row r="1557" spans="4:4" x14ac:dyDescent="0.25">
      <c r="D1557" s="40"/>
    </row>
    <row r="1558" spans="4:4" x14ac:dyDescent="0.25">
      <c r="D1558" s="40"/>
    </row>
    <row r="1559" spans="4:4" x14ac:dyDescent="0.25">
      <c r="D1559" s="40"/>
    </row>
    <row r="1560" spans="4:4" x14ac:dyDescent="0.25">
      <c r="D1560" s="40"/>
    </row>
    <row r="1561" spans="4:4" x14ac:dyDescent="0.25">
      <c r="D1561" s="40"/>
    </row>
    <row r="1562" spans="4:4" x14ac:dyDescent="0.25">
      <c r="D1562" s="40"/>
    </row>
    <row r="1563" spans="4:4" x14ac:dyDescent="0.25">
      <c r="D1563" s="40"/>
    </row>
    <row r="1564" spans="4:4" x14ac:dyDescent="0.25">
      <c r="D1564" s="40"/>
    </row>
    <row r="1565" spans="4:4" x14ac:dyDescent="0.25">
      <c r="D1565" s="40"/>
    </row>
    <row r="1566" spans="4:4" x14ac:dyDescent="0.25">
      <c r="D1566" s="40"/>
    </row>
    <row r="1567" spans="4:4" x14ac:dyDescent="0.25">
      <c r="D1567" s="40"/>
    </row>
    <row r="1568" spans="4:4" x14ac:dyDescent="0.25">
      <c r="D1568" s="40"/>
    </row>
    <row r="1569" spans="4:4" x14ac:dyDescent="0.25">
      <c r="D1569" s="40"/>
    </row>
    <row r="1570" spans="4:4" x14ac:dyDescent="0.25">
      <c r="D1570" s="40"/>
    </row>
    <row r="1571" spans="4:4" x14ac:dyDescent="0.25">
      <c r="D1571" s="40"/>
    </row>
    <row r="1572" spans="4:4" x14ac:dyDescent="0.25">
      <c r="D1572" s="40"/>
    </row>
    <row r="1573" spans="4:4" x14ac:dyDescent="0.25">
      <c r="D1573" s="40"/>
    </row>
    <row r="1574" spans="4:4" x14ac:dyDescent="0.25">
      <c r="D1574" s="40"/>
    </row>
    <row r="1575" spans="4:4" x14ac:dyDescent="0.25">
      <c r="D1575" s="40"/>
    </row>
    <row r="1576" spans="4:4" x14ac:dyDescent="0.25">
      <c r="D1576" s="40"/>
    </row>
    <row r="1577" spans="4:4" x14ac:dyDescent="0.25">
      <c r="D1577" s="40"/>
    </row>
    <row r="1578" spans="4:4" x14ac:dyDescent="0.25">
      <c r="D1578" s="40"/>
    </row>
    <row r="1579" spans="4:4" x14ac:dyDescent="0.25">
      <c r="D1579" s="40"/>
    </row>
    <row r="1580" spans="4:4" x14ac:dyDescent="0.25">
      <c r="D1580" s="40"/>
    </row>
    <row r="1581" spans="4:4" x14ac:dyDescent="0.25">
      <c r="D1581" s="40"/>
    </row>
    <row r="1582" spans="4:4" x14ac:dyDescent="0.25">
      <c r="D1582" s="40"/>
    </row>
    <row r="1583" spans="4:4" x14ac:dyDescent="0.25">
      <c r="D1583" s="40"/>
    </row>
    <row r="1584" spans="4:4" x14ac:dyDescent="0.25">
      <c r="D1584" s="40"/>
    </row>
    <row r="1585" spans="4:4" x14ac:dyDescent="0.25">
      <c r="D1585" s="40"/>
    </row>
    <row r="1586" spans="4:4" x14ac:dyDescent="0.25">
      <c r="D1586" s="40"/>
    </row>
    <row r="1587" spans="4:4" x14ac:dyDescent="0.25">
      <c r="D1587" s="40"/>
    </row>
    <row r="1588" spans="4:4" x14ac:dyDescent="0.25">
      <c r="D1588" s="40"/>
    </row>
    <row r="1589" spans="4:4" x14ac:dyDescent="0.25">
      <c r="D1589" s="40"/>
    </row>
    <row r="1590" spans="4:4" x14ac:dyDescent="0.25">
      <c r="D1590" s="40"/>
    </row>
    <row r="1591" spans="4:4" x14ac:dyDescent="0.25">
      <c r="D1591" s="40"/>
    </row>
    <row r="1592" spans="4:4" x14ac:dyDescent="0.25">
      <c r="D1592" s="40"/>
    </row>
    <row r="1593" spans="4:4" x14ac:dyDescent="0.25">
      <c r="D1593" s="40"/>
    </row>
    <row r="1594" spans="4:4" x14ac:dyDescent="0.25">
      <c r="D1594" s="40"/>
    </row>
    <row r="1595" spans="4:4" x14ac:dyDescent="0.25">
      <c r="D1595" s="40"/>
    </row>
    <row r="1596" spans="4:4" x14ac:dyDescent="0.25">
      <c r="D1596" s="40"/>
    </row>
    <row r="1597" spans="4:4" x14ac:dyDescent="0.25">
      <c r="D1597" s="40"/>
    </row>
    <row r="1598" spans="4:4" x14ac:dyDescent="0.25">
      <c r="D1598" s="40"/>
    </row>
    <row r="1599" spans="4:4" x14ac:dyDescent="0.25">
      <c r="D1599" s="40"/>
    </row>
    <row r="1600" spans="4:4" x14ac:dyDescent="0.25">
      <c r="D1600" s="40"/>
    </row>
    <row r="1601" spans="4:4" x14ac:dyDescent="0.25">
      <c r="D1601" s="40"/>
    </row>
    <row r="1602" spans="4:4" x14ac:dyDescent="0.25">
      <c r="D1602" s="40"/>
    </row>
    <row r="1603" spans="4:4" x14ac:dyDescent="0.25">
      <c r="D1603" s="40"/>
    </row>
    <row r="1604" spans="4:4" x14ac:dyDescent="0.25">
      <c r="D1604" s="40"/>
    </row>
    <row r="1605" spans="4:4" x14ac:dyDescent="0.25">
      <c r="D1605" s="40"/>
    </row>
    <row r="1606" spans="4:4" x14ac:dyDescent="0.25">
      <c r="D1606" s="40"/>
    </row>
    <row r="1607" spans="4:4" x14ac:dyDescent="0.25">
      <c r="D1607" s="40"/>
    </row>
    <row r="1608" spans="4:4" x14ac:dyDescent="0.25">
      <c r="D1608" s="40"/>
    </row>
    <row r="1609" spans="4:4" x14ac:dyDescent="0.25">
      <c r="D1609" s="40"/>
    </row>
    <row r="1610" spans="4:4" x14ac:dyDescent="0.25">
      <c r="D1610" s="40"/>
    </row>
    <row r="1611" spans="4:4" x14ac:dyDescent="0.25">
      <c r="D1611" s="40"/>
    </row>
    <row r="1612" spans="4:4" x14ac:dyDescent="0.25">
      <c r="D1612" s="40"/>
    </row>
    <row r="1613" spans="4:4" x14ac:dyDescent="0.25">
      <c r="D1613" s="40"/>
    </row>
    <row r="1614" spans="4:4" x14ac:dyDescent="0.25">
      <c r="D1614" s="40"/>
    </row>
    <row r="1615" spans="4:4" x14ac:dyDescent="0.25">
      <c r="D1615" s="40"/>
    </row>
    <row r="1616" spans="4:4" x14ac:dyDescent="0.25">
      <c r="D1616" s="40"/>
    </row>
    <row r="1617" spans="4:4" x14ac:dyDescent="0.25">
      <c r="D1617" s="40"/>
    </row>
    <row r="1618" spans="4:4" x14ac:dyDescent="0.25">
      <c r="D1618" s="40"/>
    </row>
    <row r="1619" spans="4:4" x14ac:dyDescent="0.25">
      <c r="D1619" s="40"/>
    </row>
    <row r="1620" spans="4:4" x14ac:dyDescent="0.25">
      <c r="D1620" s="40"/>
    </row>
    <row r="1621" spans="4:4" x14ac:dyDescent="0.25">
      <c r="D1621" s="40"/>
    </row>
    <row r="1622" spans="4:4" x14ac:dyDescent="0.25">
      <c r="D1622" s="40"/>
    </row>
    <row r="1623" spans="4:4" x14ac:dyDescent="0.25">
      <c r="D1623" s="40"/>
    </row>
    <row r="1624" spans="4:4" x14ac:dyDescent="0.25">
      <c r="D1624" s="40"/>
    </row>
    <row r="1625" spans="4:4" x14ac:dyDescent="0.25">
      <c r="D1625" s="40"/>
    </row>
    <row r="1626" spans="4:4" x14ac:dyDescent="0.25">
      <c r="D1626" s="40"/>
    </row>
    <row r="1627" spans="4:4" x14ac:dyDescent="0.25">
      <c r="D1627" s="40"/>
    </row>
    <row r="1628" spans="4:4" x14ac:dyDescent="0.25">
      <c r="D1628" s="40"/>
    </row>
    <row r="1629" spans="4:4" x14ac:dyDescent="0.25">
      <c r="D1629" s="40"/>
    </row>
    <row r="1630" spans="4:4" x14ac:dyDescent="0.25">
      <c r="D1630" s="40"/>
    </row>
    <row r="1631" spans="4:4" x14ac:dyDescent="0.25">
      <c r="D1631" s="40"/>
    </row>
    <row r="1632" spans="4:4" x14ac:dyDescent="0.25">
      <c r="D1632" s="40"/>
    </row>
    <row r="1633" spans="4:4" x14ac:dyDescent="0.25">
      <c r="D1633" s="40"/>
    </row>
    <row r="1634" spans="4:4" x14ac:dyDescent="0.25">
      <c r="D1634" s="40"/>
    </row>
    <row r="1635" spans="4:4" x14ac:dyDescent="0.25">
      <c r="D1635" s="40"/>
    </row>
    <row r="1636" spans="4:4" x14ac:dyDescent="0.25">
      <c r="D1636" s="40"/>
    </row>
    <row r="1637" spans="4:4" x14ac:dyDescent="0.25">
      <c r="D1637" s="40"/>
    </row>
    <row r="1638" spans="4:4" x14ac:dyDescent="0.25">
      <c r="D1638" s="40"/>
    </row>
    <row r="1639" spans="4:4" x14ac:dyDescent="0.25">
      <c r="D1639" s="40"/>
    </row>
    <row r="1640" spans="4:4" x14ac:dyDescent="0.25">
      <c r="D1640" s="40"/>
    </row>
    <row r="1641" spans="4:4" x14ac:dyDescent="0.25">
      <c r="D1641" s="40"/>
    </row>
    <row r="1642" spans="4:4" x14ac:dyDescent="0.25">
      <c r="D1642" s="40"/>
    </row>
    <row r="1643" spans="4:4" x14ac:dyDescent="0.25">
      <c r="D1643" s="40"/>
    </row>
    <row r="1644" spans="4:4" x14ac:dyDescent="0.25">
      <c r="D1644" s="40"/>
    </row>
    <row r="1645" spans="4:4" x14ac:dyDescent="0.25">
      <c r="D1645" s="40"/>
    </row>
    <row r="1646" spans="4:4" x14ac:dyDescent="0.25">
      <c r="D1646" s="40"/>
    </row>
    <row r="1647" spans="4:4" x14ac:dyDescent="0.25">
      <c r="D1647" s="40"/>
    </row>
    <row r="1648" spans="4:4" x14ac:dyDescent="0.25">
      <c r="D1648" s="40"/>
    </row>
    <row r="1649" spans="4:4" x14ac:dyDescent="0.25">
      <c r="D1649" s="40"/>
    </row>
    <row r="1650" spans="4:4" x14ac:dyDescent="0.25">
      <c r="D1650" s="40"/>
    </row>
    <row r="1651" spans="4:4" x14ac:dyDescent="0.25">
      <c r="D1651" s="40"/>
    </row>
    <row r="1652" spans="4:4" x14ac:dyDescent="0.25">
      <c r="D1652" s="40"/>
    </row>
    <row r="1653" spans="4:4" x14ac:dyDescent="0.25">
      <c r="D1653" s="40"/>
    </row>
    <row r="1654" spans="4:4" x14ac:dyDescent="0.25">
      <c r="D1654" s="40"/>
    </row>
    <row r="1655" spans="4:4" x14ac:dyDescent="0.25">
      <c r="D1655" s="40"/>
    </row>
    <row r="1656" spans="4:4" x14ac:dyDescent="0.25">
      <c r="D1656" s="40"/>
    </row>
    <row r="1657" spans="4:4" x14ac:dyDescent="0.25">
      <c r="D1657" s="40"/>
    </row>
    <row r="1658" spans="4:4" x14ac:dyDescent="0.25">
      <c r="D1658" s="40"/>
    </row>
    <row r="1659" spans="4:4" x14ac:dyDescent="0.25">
      <c r="D1659" s="40"/>
    </row>
    <row r="1660" spans="4:4" x14ac:dyDescent="0.25">
      <c r="D1660" s="40"/>
    </row>
    <row r="1661" spans="4:4" x14ac:dyDescent="0.25">
      <c r="D1661" s="40"/>
    </row>
    <row r="1662" spans="4:4" x14ac:dyDescent="0.25">
      <c r="D1662" s="40"/>
    </row>
    <row r="1663" spans="4:4" x14ac:dyDescent="0.25">
      <c r="D1663" s="40"/>
    </row>
    <row r="1664" spans="4:4" x14ac:dyDescent="0.25">
      <c r="D1664" s="40"/>
    </row>
    <row r="1665" spans="4:4" x14ac:dyDescent="0.25">
      <c r="D1665" s="40"/>
    </row>
    <row r="1666" spans="4:4" x14ac:dyDescent="0.25">
      <c r="D1666" s="40"/>
    </row>
    <row r="1667" spans="4:4" x14ac:dyDescent="0.25">
      <c r="D1667" s="40"/>
    </row>
    <row r="1668" spans="4:4" x14ac:dyDescent="0.25">
      <c r="D1668" s="40"/>
    </row>
    <row r="1669" spans="4:4" x14ac:dyDescent="0.25">
      <c r="D1669" s="40"/>
    </row>
    <row r="1670" spans="4:4" x14ac:dyDescent="0.25">
      <c r="D1670" s="40"/>
    </row>
    <row r="1671" spans="4:4" x14ac:dyDescent="0.25">
      <c r="D1671" s="40"/>
    </row>
    <row r="1672" spans="4:4" x14ac:dyDescent="0.25">
      <c r="D1672" s="40"/>
    </row>
    <row r="1673" spans="4:4" x14ac:dyDescent="0.25">
      <c r="D1673" s="40"/>
    </row>
    <row r="1674" spans="4:4" x14ac:dyDescent="0.25">
      <c r="D1674" s="40"/>
    </row>
    <row r="1675" spans="4:4" x14ac:dyDescent="0.25">
      <c r="D1675" s="40"/>
    </row>
    <row r="1676" spans="4:4" x14ac:dyDescent="0.25">
      <c r="D1676" s="40"/>
    </row>
    <row r="1677" spans="4:4" x14ac:dyDescent="0.25">
      <c r="D1677" s="40"/>
    </row>
    <row r="1678" spans="4:4" x14ac:dyDescent="0.25">
      <c r="D1678" s="40"/>
    </row>
    <row r="1679" spans="4:4" x14ac:dyDescent="0.25">
      <c r="D1679" s="40"/>
    </row>
    <row r="1680" spans="4:4" x14ac:dyDescent="0.25">
      <c r="D1680" s="40"/>
    </row>
    <row r="1681" spans="4:4" x14ac:dyDescent="0.25">
      <c r="D1681" s="40"/>
    </row>
    <row r="1682" spans="4:4" x14ac:dyDescent="0.25">
      <c r="D1682" s="40"/>
    </row>
    <row r="1683" spans="4:4" x14ac:dyDescent="0.25">
      <c r="D1683" s="40"/>
    </row>
    <row r="1684" spans="4:4" x14ac:dyDescent="0.25">
      <c r="D1684" s="40"/>
    </row>
    <row r="1685" spans="4:4" x14ac:dyDescent="0.25">
      <c r="D1685" s="40"/>
    </row>
    <row r="1686" spans="4:4" x14ac:dyDescent="0.25">
      <c r="D1686" s="40"/>
    </row>
    <row r="1687" spans="4:4" x14ac:dyDescent="0.25">
      <c r="D1687" s="40"/>
    </row>
    <row r="1688" spans="4:4" x14ac:dyDescent="0.25">
      <c r="D1688" s="40"/>
    </row>
    <row r="1689" spans="4:4" x14ac:dyDescent="0.25">
      <c r="D1689" s="40"/>
    </row>
    <row r="1690" spans="4:4" x14ac:dyDescent="0.25">
      <c r="D1690" s="40"/>
    </row>
    <row r="1691" spans="4:4" x14ac:dyDescent="0.25">
      <c r="D1691" s="40"/>
    </row>
    <row r="1692" spans="4:4" x14ac:dyDescent="0.25">
      <c r="D1692" s="40"/>
    </row>
    <row r="1693" spans="4:4" x14ac:dyDescent="0.25">
      <c r="D1693" s="40"/>
    </row>
    <row r="1694" spans="4:4" x14ac:dyDescent="0.25">
      <c r="D1694" s="40"/>
    </row>
    <row r="1695" spans="4:4" x14ac:dyDescent="0.25">
      <c r="D1695" s="40"/>
    </row>
    <row r="1696" spans="4:4" x14ac:dyDescent="0.25">
      <c r="D1696" s="40"/>
    </row>
    <row r="1697" spans="4:4" x14ac:dyDescent="0.25">
      <c r="D1697" s="40"/>
    </row>
    <row r="1698" spans="4:4" x14ac:dyDescent="0.25">
      <c r="D1698" s="40"/>
    </row>
    <row r="1699" spans="4:4" x14ac:dyDescent="0.25">
      <c r="D1699" s="40"/>
    </row>
    <row r="1700" spans="4:4" x14ac:dyDescent="0.25">
      <c r="D1700" s="40"/>
    </row>
    <row r="1701" spans="4:4" x14ac:dyDescent="0.25">
      <c r="D1701" s="40"/>
    </row>
    <row r="1702" spans="4:4" x14ac:dyDescent="0.25">
      <c r="D1702" s="40"/>
    </row>
    <row r="1703" spans="4:4" x14ac:dyDescent="0.25">
      <c r="D1703" s="40"/>
    </row>
    <row r="1704" spans="4:4" x14ac:dyDescent="0.25">
      <c r="D1704" s="40"/>
    </row>
    <row r="1705" spans="4:4" x14ac:dyDescent="0.25">
      <c r="D1705" s="40"/>
    </row>
    <row r="1706" spans="4:4" x14ac:dyDescent="0.25">
      <c r="D1706" s="40"/>
    </row>
    <row r="1707" spans="4:4" x14ac:dyDescent="0.25">
      <c r="D1707" s="40"/>
    </row>
    <row r="1708" spans="4:4" x14ac:dyDescent="0.25">
      <c r="D1708" s="40"/>
    </row>
    <row r="1709" spans="4:4" x14ac:dyDescent="0.25">
      <c r="D1709" s="40"/>
    </row>
    <row r="1710" spans="4:4" x14ac:dyDescent="0.25">
      <c r="D1710" s="40"/>
    </row>
    <row r="1711" spans="4:4" x14ac:dyDescent="0.25">
      <c r="D1711" s="40"/>
    </row>
    <row r="1712" spans="4:4" x14ac:dyDescent="0.25">
      <c r="D1712" s="40"/>
    </row>
    <row r="1713" spans="4:4" x14ac:dyDescent="0.25">
      <c r="D1713" s="40"/>
    </row>
    <row r="1714" spans="4:4" x14ac:dyDescent="0.25">
      <c r="D1714" s="40"/>
    </row>
    <row r="1715" spans="4:4" x14ac:dyDescent="0.25">
      <c r="D1715" s="40"/>
    </row>
    <row r="1716" spans="4:4" x14ac:dyDescent="0.25">
      <c r="D1716" s="40"/>
    </row>
    <row r="1717" spans="4:4" x14ac:dyDescent="0.25">
      <c r="D1717" s="40"/>
    </row>
    <row r="1718" spans="4:4" x14ac:dyDescent="0.25">
      <c r="D1718" s="40"/>
    </row>
    <row r="1719" spans="4:4" x14ac:dyDescent="0.25">
      <c r="D1719" s="40"/>
    </row>
    <row r="1720" spans="4:4" x14ac:dyDescent="0.25">
      <c r="D1720" s="40"/>
    </row>
    <row r="1721" spans="4:4" x14ac:dyDescent="0.25">
      <c r="D1721" s="40"/>
    </row>
    <row r="1722" spans="4:4" x14ac:dyDescent="0.25">
      <c r="D1722" s="40"/>
    </row>
    <row r="1723" spans="4:4" x14ac:dyDescent="0.25">
      <c r="D1723" s="40"/>
    </row>
    <row r="1724" spans="4:4" x14ac:dyDescent="0.25">
      <c r="D1724" s="40"/>
    </row>
    <row r="1725" spans="4:4" x14ac:dyDescent="0.25">
      <c r="D1725" s="40"/>
    </row>
    <row r="1726" spans="4:4" x14ac:dyDescent="0.25">
      <c r="D1726" s="40"/>
    </row>
    <row r="1727" spans="4:4" x14ac:dyDescent="0.25">
      <c r="D1727" s="40"/>
    </row>
    <row r="1728" spans="4:4" x14ac:dyDescent="0.25">
      <c r="D1728" s="40"/>
    </row>
    <row r="1729" spans="4:4" x14ac:dyDescent="0.25">
      <c r="D1729" s="40"/>
    </row>
    <row r="1730" spans="4:4" x14ac:dyDescent="0.25">
      <c r="D1730" s="40"/>
    </row>
    <row r="1731" spans="4:4" x14ac:dyDescent="0.25">
      <c r="D1731" s="40"/>
    </row>
    <row r="1732" spans="4:4" x14ac:dyDescent="0.25">
      <c r="D1732" s="40"/>
    </row>
    <row r="1733" spans="4:4" x14ac:dyDescent="0.25">
      <c r="D1733" s="40"/>
    </row>
    <row r="1734" spans="4:4" x14ac:dyDescent="0.25">
      <c r="D1734" s="40"/>
    </row>
    <row r="1735" spans="4:4" x14ac:dyDescent="0.25">
      <c r="D1735" s="40"/>
    </row>
    <row r="1736" spans="4:4" x14ac:dyDescent="0.25">
      <c r="D1736" s="40"/>
    </row>
    <row r="1737" spans="4:4" x14ac:dyDescent="0.25">
      <c r="D1737" s="40"/>
    </row>
    <row r="1738" spans="4:4" x14ac:dyDescent="0.25">
      <c r="D1738" s="40"/>
    </row>
    <row r="1739" spans="4:4" x14ac:dyDescent="0.25">
      <c r="D1739" s="40"/>
    </row>
    <row r="1740" spans="4:4" x14ac:dyDescent="0.25">
      <c r="D1740" s="40"/>
    </row>
    <row r="1741" spans="4:4" x14ac:dyDescent="0.25">
      <c r="D1741" s="40"/>
    </row>
    <row r="1742" spans="4:4" x14ac:dyDescent="0.25">
      <c r="D1742" s="40"/>
    </row>
    <row r="1743" spans="4:4" x14ac:dyDescent="0.25">
      <c r="D1743" s="40"/>
    </row>
    <row r="1744" spans="4:4" x14ac:dyDescent="0.25">
      <c r="D1744" s="40"/>
    </row>
    <row r="1745" spans="4:4" x14ac:dyDescent="0.25">
      <c r="D1745" s="40"/>
    </row>
    <row r="1746" spans="4:4" x14ac:dyDescent="0.25">
      <c r="D1746" s="40"/>
    </row>
    <row r="1747" spans="4:4" x14ac:dyDescent="0.25">
      <c r="D1747" s="40"/>
    </row>
    <row r="1748" spans="4:4" x14ac:dyDescent="0.25">
      <c r="D1748" s="40"/>
    </row>
    <row r="1749" spans="4:4" x14ac:dyDescent="0.25">
      <c r="D1749" s="40"/>
    </row>
    <row r="1750" spans="4:4" x14ac:dyDescent="0.25">
      <c r="D1750" s="40"/>
    </row>
    <row r="1751" spans="4:4" x14ac:dyDescent="0.25">
      <c r="D1751" s="40"/>
    </row>
    <row r="1752" spans="4:4" x14ac:dyDescent="0.25">
      <c r="D1752" s="40"/>
    </row>
    <row r="1753" spans="4:4" x14ac:dyDescent="0.25">
      <c r="D1753" s="40"/>
    </row>
    <row r="1754" spans="4:4" x14ac:dyDescent="0.25">
      <c r="D1754" s="40"/>
    </row>
    <row r="1755" spans="4:4" x14ac:dyDescent="0.25">
      <c r="D1755" s="40"/>
    </row>
    <row r="1756" spans="4:4" x14ac:dyDescent="0.25">
      <c r="D1756" s="40"/>
    </row>
    <row r="1757" spans="4:4" x14ac:dyDescent="0.25">
      <c r="D1757" s="40"/>
    </row>
    <row r="1758" spans="4:4" x14ac:dyDescent="0.25">
      <c r="D1758" s="40"/>
    </row>
    <row r="1759" spans="4:4" x14ac:dyDescent="0.25">
      <c r="D1759" s="40"/>
    </row>
    <row r="1760" spans="4:4" x14ac:dyDescent="0.25">
      <c r="D1760" s="40"/>
    </row>
    <row r="1761" spans="4:4" x14ac:dyDescent="0.25">
      <c r="D1761" s="40"/>
    </row>
    <row r="1762" spans="4:4" x14ac:dyDescent="0.25">
      <c r="D1762" s="40"/>
    </row>
    <row r="1763" spans="4:4" x14ac:dyDescent="0.25">
      <c r="D1763" s="40"/>
    </row>
    <row r="1764" spans="4:4" x14ac:dyDescent="0.25">
      <c r="D1764" s="40"/>
    </row>
    <row r="1765" spans="4:4" x14ac:dyDescent="0.25">
      <c r="D1765" s="40"/>
    </row>
    <row r="1766" spans="4:4" x14ac:dyDescent="0.25">
      <c r="D1766" s="40"/>
    </row>
    <row r="1767" spans="4:4" x14ac:dyDescent="0.25">
      <c r="D1767" s="40"/>
    </row>
    <row r="1768" spans="4:4" x14ac:dyDescent="0.25">
      <c r="D1768" s="40"/>
    </row>
    <row r="1769" spans="4:4" x14ac:dyDescent="0.25">
      <c r="D1769" s="40"/>
    </row>
    <row r="1770" spans="4:4" x14ac:dyDescent="0.25">
      <c r="D1770" s="40"/>
    </row>
    <row r="1771" spans="4:4" x14ac:dyDescent="0.25">
      <c r="D1771" s="40"/>
    </row>
    <row r="1772" spans="4:4" x14ac:dyDescent="0.25">
      <c r="D1772" s="40"/>
    </row>
    <row r="1773" spans="4:4" x14ac:dyDescent="0.25">
      <c r="D1773" s="40"/>
    </row>
    <row r="1774" spans="4:4" x14ac:dyDescent="0.25">
      <c r="D1774" s="40"/>
    </row>
    <row r="1775" spans="4:4" x14ac:dyDescent="0.25">
      <c r="D1775" s="40"/>
    </row>
    <row r="1776" spans="4:4" x14ac:dyDescent="0.25">
      <c r="D1776" s="40"/>
    </row>
    <row r="1777" spans="4:4" x14ac:dyDescent="0.25">
      <c r="D1777" s="40"/>
    </row>
    <row r="1778" spans="4:4" x14ac:dyDescent="0.25">
      <c r="D1778" s="40"/>
    </row>
    <row r="1779" spans="4:4" x14ac:dyDescent="0.25">
      <c r="D1779" s="40"/>
    </row>
    <row r="1780" spans="4:4" x14ac:dyDescent="0.25">
      <c r="D1780" s="40"/>
    </row>
    <row r="1781" spans="4:4" x14ac:dyDescent="0.25">
      <c r="D1781" s="40"/>
    </row>
    <row r="1782" spans="4:4" x14ac:dyDescent="0.25">
      <c r="D1782" s="40"/>
    </row>
    <row r="1783" spans="4:4" x14ac:dyDescent="0.25">
      <c r="D1783" s="40"/>
    </row>
    <row r="1784" spans="4:4" x14ac:dyDescent="0.25">
      <c r="D1784" s="40"/>
    </row>
    <row r="1785" spans="4:4" x14ac:dyDescent="0.25">
      <c r="D1785" s="40"/>
    </row>
    <row r="1786" spans="4:4" x14ac:dyDescent="0.25">
      <c r="D1786" s="40"/>
    </row>
    <row r="1787" spans="4:4" x14ac:dyDescent="0.25">
      <c r="D1787" s="40"/>
    </row>
    <row r="1788" spans="4:4" x14ac:dyDescent="0.25">
      <c r="D1788" s="40"/>
    </row>
    <row r="1789" spans="4:4" x14ac:dyDescent="0.25">
      <c r="D1789" s="40"/>
    </row>
    <row r="1790" spans="4:4" x14ac:dyDescent="0.25">
      <c r="D1790" s="40"/>
    </row>
    <row r="1791" spans="4:4" x14ac:dyDescent="0.25">
      <c r="D1791" s="40"/>
    </row>
    <row r="1792" spans="4:4" x14ac:dyDescent="0.25">
      <c r="D1792" s="40"/>
    </row>
    <row r="1793" spans="4:4" x14ac:dyDescent="0.25">
      <c r="D1793" s="40"/>
    </row>
    <row r="1794" spans="4:4" x14ac:dyDescent="0.25">
      <c r="D1794" s="40"/>
    </row>
    <row r="1795" spans="4:4" x14ac:dyDescent="0.25">
      <c r="D1795" s="40"/>
    </row>
    <row r="1796" spans="4:4" x14ac:dyDescent="0.25">
      <c r="D1796" s="40"/>
    </row>
    <row r="1797" spans="4:4" x14ac:dyDescent="0.25">
      <c r="D1797" s="40"/>
    </row>
    <row r="1798" spans="4:4" x14ac:dyDescent="0.25">
      <c r="D1798" s="40"/>
    </row>
    <row r="1799" spans="4:4" x14ac:dyDescent="0.25">
      <c r="D1799" s="40"/>
    </row>
    <row r="1800" spans="4:4" x14ac:dyDescent="0.25">
      <c r="D1800" s="40"/>
    </row>
    <row r="1801" spans="4:4" x14ac:dyDescent="0.25">
      <c r="D1801" s="40"/>
    </row>
    <row r="1802" spans="4:4" x14ac:dyDescent="0.25">
      <c r="D1802" s="40"/>
    </row>
    <row r="1803" spans="4:4" x14ac:dyDescent="0.25">
      <c r="D1803" s="40"/>
    </row>
    <row r="1804" spans="4:4" x14ac:dyDescent="0.25">
      <c r="D1804" s="40"/>
    </row>
    <row r="1805" spans="4:4" x14ac:dyDescent="0.25">
      <c r="D1805" s="40"/>
    </row>
    <row r="1806" spans="4:4" x14ac:dyDescent="0.25">
      <c r="D1806" s="40"/>
    </row>
    <row r="1807" spans="4:4" x14ac:dyDescent="0.25">
      <c r="D1807" s="40"/>
    </row>
    <row r="1808" spans="4:4" x14ac:dyDescent="0.25">
      <c r="D1808" s="40"/>
    </row>
    <row r="1809" spans="4:4" x14ac:dyDescent="0.25">
      <c r="D1809" s="40"/>
    </row>
    <row r="1810" spans="4:4" x14ac:dyDescent="0.25">
      <c r="D1810" s="40"/>
    </row>
    <row r="1811" spans="4:4" x14ac:dyDescent="0.25">
      <c r="D1811" s="40"/>
    </row>
    <row r="1812" spans="4:4" x14ac:dyDescent="0.25">
      <c r="D1812" s="40"/>
    </row>
    <row r="1813" spans="4:4" x14ac:dyDescent="0.25">
      <c r="D1813" s="40"/>
    </row>
    <row r="1814" spans="4:4" x14ac:dyDescent="0.25">
      <c r="D1814" s="40"/>
    </row>
    <row r="1815" spans="4:4" x14ac:dyDescent="0.25">
      <c r="D1815" s="40"/>
    </row>
    <row r="1816" spans="4:4" x14ac:dyDescent="0.25">
      <c r="D1816" s="40"/>
    </row>
    <row r="1817" spans="4:4" x14ac:dyDescent="0.25">
      <c r="D1817" s="40"/>
    </row>
    <row r="1818" spans="4:4" x14ac:dyDescent="0.25">
      <c r="D1818" s="40"/>
    </row>
    <row r="1819" spans="4:4" x14ac:dyDescent="0.25">
      <c r="D1819" s="40"/>
    </row>
    <row r="1820" spans="4:4" x14ac:dyDescent="0.25">
      <c r="D1820" s="40"/>
    </row>
    <row r="1821" spans="4:4" x14ac:dyDescent="0.25">
      <c r="D1821" s="40"/>
    </row>
    <row r="1822" spans="4:4" x14ac:dyDescent="0.25">
      <c r="D1822" s="40"/>
    </row>
    <row r="1823" spans="4:4" x14ac:dyDescent="0.25">
      <c r="D1823" s="40"/>
    </row>
    <row r="1824" spans="4:4" x14ac:dyDescent="0.25">
      <c r="D1824" s="40"/>
    </row>
    <row r="1825" spans="4:4" x14ac:dyDescent="0.25">
      <c r="D1825" s="40"/>
    </row>
    <row r="1826" spans="4:4" x14ac:dyDescent="0.25">
      <c r="D1826" s="40"/>
    </row>
    <row r="1827" spans="4:4" x14ac:dyDescent="0.25">
      <c r="D1827" s="40"/>
    </row>
    <row r="1828" spans="4:4" x14ac:dyDescent="0.25">
      <c r="D1828" s="40"/>
    </row>
    <row r="1829" spans="4:4" x14ac:dyDescent="0.25">
      <c r="D1829" s="40"/>
    </row>
    <row r="1830" spans="4:4" x14ac:dyDescent="0.25">
      <c r="D1830" s="40"/>
    </row>
    <row r="1831" spans="4:4" x14ac:dyDescent="0.25">
      <c r="D1831" s="40"/>
    </row>
    <row r="1832" spans="4:4" x14ac:dyDescent="0.25">
      <c r="D1832" s="40"/>
    </row>
    <row r="1833" spans="4:4" x14ac:dyDescent="0.25">
      <c r="D1833" s="40"/>
    </row>
    <row r="1834" spans="4:4" x14ac:dyDescent="0.25">
      <c r="D1834" s="40"/>
    </row>
    <row r="1835" spans="4:4" x14ac:dyDescent="0.25">
      <c r="D1835" s="40"/>
    </row>
    <row r="1836" spans="4:4" x14ac:dyDescent="0.25">
      <c r="D1836" s="40"/>
    </row>
    <row r="1837" spans="4:4" x14ac:dyDescent="0.25">
      <c r="D1837" s="40"/>
    </row>
    <row r="1838" spans="4:4" x14ac:dyDescent="0.25">
      <c r="D1838" s="40"/>
    </row>
    <row r="1839" spans="4:4" x14ac:dyDescent="0.25">
      <c r="D1839" s="40"/>
    </row>
    <row r="1840" spans="4:4" x14ac:dyDescent="0.25">
      <c r="D1840" s="40"/>
    </row>
    <row r="1841" spans="4:4" x14ac:dyDescent="0.25">
      <c r="D1841" s="40"/>
    </row>
    <row r="1842" spans="4:4" x14ac:dyDescent="0.25">
      <c r="D1842" s="40"/>
    </row>
    <row r="1843" spans="4:4" x14ac:dyDescent="0.25">
      <c r="D1843" s="40"/>
    </row>
    <row r="1844" spans="4:4" x14ac:dyDescent="0.25">
      <c r="D1844" s="40"/>
    </row>
    <row r="1845" spans="4:4" x14ac:dyDescent="0.25">
      <c r="D1845" s="40"/>
    </row>
    <row r="1846" spans="4:4" x14ac:dyDescent="0.25">
      <c r="D1846" s="40"/>
    </row>
    <row r="1847" spans="4:4" x14ac:dyDescent="0.25">
      <c r="D1847" s="40"/>
    </row>
    <row r="1848" spans="4:4" x14ac:dyDescent="0.25">
      <c r="D1848" s="40"/>
    </row>
    <row r="1849" spans="4:4" x14ac:dyDescent="0.25">
      <c r="D1849" s="40"/>
    </row>
    <row r="1850" spans="4:4" x14ac:dyDescent="0.25">
      <c r="D1850" s="40"/>
    </row>
    <row r="1851" spans="4:4" x14ac:dyDescent="0.25">
      <c r="D1851" s="40"/>
    </row>
    <row r="1852" spans="4:4" x14ac:dyDescent="0.25">
      <c r="D1852" s="40"/>
    </row>
    <row r="1853" spans="4:4" x14ac:dyDescent="0.25">
      <c r="D1853" s="40"/>
    </row>
    <row r="1854" spans="4:4" x14ac:dyDescent="0.25">
      <c r="D1854" s="40"/>
    </row>
    <row r="1855" spans="4:4" x14ac:dyDescent="0.25">
      <c r="D1855" s="40"/>
    </row>
    <row r="1856" spans="4:4" x14ac:dyDescent="0.25">
      <c r="D1856" s="40"/>
    </row>
    <row r="1857" spans="4:4" x14ac:dyDescent="0.25">
      <c r="D1857" s="40"/>
    </row>
    <row r="1858" spans="4:4" x14ac:dyDescent="0.25">
      <c r="D1858" s="40"/>
    </row>
    <row r="1859" spans="4:4" x14ac:dyDescent="0.25">
      <c r="D1859" s="40"/>
    </row>
    <row r="1860" spans="4:4" x14ac:dyDescent="0.25">
      <c r="D1860" s="40"/>
    </row>
    <row r="1861" spans="4:4" x14ac:dyDescent="0.25">
      <c r="D1861" s="40"/>
    </row>
    <row r="1862" spans="4:4" x14ac:dyDescent="0.25">
      <c r="D1862" s="40"/>
    </row>
    <row r="1863" spans="4:4" x14ac:dyDescent="0.25">
      <c r="D1863" s="40"/>
    </row>
    <row r="1864" spans="4:4" x14ac:dyDescent="0.25">
      <c r="D1864" s="40"/>
    </row>
    <row r="1865" spans="4:4" x14ac:dyDescent="0.25">
      <c r="D1865" s="40"/>
    </row>
    <row r="1866" spans="4:4" x14ac:dyDescent="0.25">
      <c r="D1866" s="40"/>
    </row>
    <row r="1867" spans="4:4" x14ac:dyDescent="0.25">
      <c r="D1867" s="40"/>
    </row>
    <row r="1868" spans="4:4" x14ac:dyDescent="0.25">
      <c r="D1868" s="40"/>
    </row>
    <row r="1869" spans="4:4" x14ac:dyDescent="0.25">
      <c r="D1869" s="40"/>
    </row>
    <row r="1870" spans="4:4" x14ac:dyDescent="0.25">
      <c r="D1870" s="40"/>
    </row>
    <row r="1871" spans="4:4" x14ac:dyDescent="0.25">
      <c r="D1871" s="40"/>
    </row>
    <row r="1872" spans="4:4" x14ac:dyDescent="0.25">
      <c r="D1872" s="40"/>
    </row>
    <row r="1873" spans="4:4" x14ac:dyDescent="0.25">
      <c r="D1873" s="40"/>
    </row>
    <row r="1874" spans="4:4" x14ac:dyDescent="0.25">
      <c r="D1874" s="40"/>
    </row>
    <row r="1875" spans="4:4" x14ac:dyDescent="0.25">
      <c r="D1875" s="40"/>
    </row>
    <row r="1876" spans="4:4" x14ac:dyDescent="0.25">
      <c r="D1876" s="40"/>
    </row>
    <row r="1877" spans="4:4" x14ac:dyDescent="0.25">
      <c r="D1877" s="40"/>
    </row>
    <row r="1878" spans="4:4" x14ac:dyDescent="0.25">
      <c r="D1878" s="40"/>
    </row>
    <row r="1879" spans="4:4" x14ac:dyDescent="0.25">
      <c r="D1879" s="40"/>
    </row>
    <row r="1880" spans="4:4" x14ac:dyDescent="0.25">
      <c r="D1880" s="40"/>
    </row>
    <row r="1881" spans="4:4" x14ac:dyDescent="0.25">
      <c r="D1881" s="40"/>
    </row>
    <row r="1882" spans="4:4" x14ac:dyDescent="0.25">
      <c r="D1882" s="40"/>
    </row>
    <row r="1883" spans="4:4" x14ac:dyDescent="0.25">
      <c r="D1883" s="40"/>
    </row>
    <row r="1884" spans="4:4" x14ac:dyDescent="0.25">
      <c r="D1884" s="40"/>
    </row>
    <row r="1885" spans="4:4" x14ac:dyDescent="0.25">
      <c r="D1885" s="40"/>
    </row>
    <row r="1886" spans="4:4" x14ac:dyDescent="0.25">
      <c r="D1886" s="40"/>
    </row>
    <row r="1887" spans="4:4" x14ac:dyDescent="0.25">
      <c r="D1887" s="40"/>
    </row>
    <row r="1888" spans="4:4" x14ac:dyDescent="0.25">
      <c r="D1888" s="40"/>
    </row>
    <row r="1889" spans="4:4" x14ac:dyDescent="0.25">
      <c r="D1889" s="40"/>
    </row>
    <row r="1890" spans="4:4" x14ac:dyDescent="0.25">
      <c r="D1890" s="40"/>
    </row>
    <row r="1891" spans="4:4" x14ac:dyDescent="0.25">
      <c r="D1891" s="40"/>
    </row>
    <row r="1892" spans="4:4" x14ac:dyDescent="0.25">
      <c r="D1892" s="40"/>
    </row>
    <row r="1893" spans="4:4" x14ac:dyDescent="0.25">
      <c r="D1893" s="40"/>
    </row>
    <row r="1894" spans="4:4" x14ac:dyDescent="0.25">
      <c r="D1894" s="40"/>
    </row>
    <row r="1895" spans="4:4" x14ac:dyDescent="0.25">
      <c r="D1895" s="40"/>
    </row>
    <row r="1896" spans="4:4" x14ac:dyDescent="0.25">
      <c r="D1896" s="40"/>
    </row>
    <row r="1897" spans="4:4" x14ac:dyDescent="0.25">
      <c r="D1897" s="40"/>
    </row>
    <row r="1898" spans="4:4" x14ac:dyDescent="0.25">
      <c r="D1898" s="40"/>
    </row>
    <row r="1899" spans="4:4" x14ac:dyDescent="0.25">
      <c r="D1899" s="40"/>
    </row>
    <row r="1900" spans="4:4" x14ac:dyDescent="0.25">
      <c r="D1900" s="40"/>
    </row>
    <row r="1901" spans="4:4" x14ac:dyDescent="0.25">
      <c r="D1901" s="40"/>
    </row>
    <row r="1902" spans="4:4" x14ac:dyDescent="0.25">
      <c r="D1902" s="40"/>
    </row>
    <row r="1903" spans="4:4" x14ac:dyDescent="0.25">
      <c r="D1903" s="40"/>
    </row>
    <row r="1904" spans="4:4" x14ac:dyDescent="0.25">
      <c r="D1904" s="40"/>
    </row>
    <row r="1905" spans="4:4" x14ac:dyDescent="0.25">
      <c r="D1905" s="40"/>
    </row>
    <row r="1906" spans="4:4" x14ac:dyDescent="0.25">
      <c r="D1906" s="40"/>
    </row>
    <row r="1907" spans="4:4" x14ac:dyDescent="0.25">
      <c r="D1907" s="40"/>
    </row>
    <row r="1908" spans="4:4" x14ac:dyDescent="0.25">
      <c r="D1908" s="40"/>
    </row>
    <row r="1909" spans="4:4" x14ac:dyDescent="0.25">
      <c r="D1909" s="40"/>
    </row>
    <row r="1910" spans="4:4" x14ac:dyDescent="0.25">
      <c r="D1910" s="40"/>
    </row>
    <row r="1911" spans="4:4" x14ac:dyDescent="0.25">
      <c r="D1911" s="40"/>
    </row>
    <row r="1912" spans="4:4" x14ac:dyDescent="0.25">
      <c r="D1912" s="40"/>
    </row>
    <row r="1913" spans="4:4" x14ac:dyDescent="0.25">
      <c r="D1913" s="40"/>
    </row>
    <row r="1914" spans="4:4" x14ac:dyDescent="0.25">
      <c r="D1914" s="40"/>
    </row>
    <row r="1915" spans="4:4" x14ac:dyDescent="0.25">
      <c r="D1915" s="40"/>
    </row>
    <row r="1916" spans="4:4" x14ac:dyDescent="0.25">
      <c r="D1916" s="40"/>
    </row>
    <row r="1917" spans="4:4" x14ac:dyDescent="0.25">
      <c r="D1917" s="40"/>
    </row>
    <row r="1918" spans="4:4" x14ac:dyDescent="0.25">
      <c r="D1918" s="40"/>
    </row>
    <row r="1919" spans="4:4" x14ac:dyDescent="0.25">
      <c r="D1919" s="40"/>
    </row>
    <row r="1920" spans="4:4" x14ac:dyDescent="0.25">
      <c r="D1920" s="40"/>
    </row>
    <row r="1921" spans="4:4" x14ac:dyDescent="0.25">
      <c r="D1921" s="40"/>
    </row>
    <row r="1922" spans="4:4" x14ac:dyDescent="0.25">
      <c r="D1922" s="40"/>
    </row>
    <row r="1923" spans="4:4" x14ac:dyDescent="0.25">
      <c r="D1923" s="40"/>
    </row>
    <row r="1924" spans="4:4" x14ac:dyDescent="0.25">
      <c r="D1924" s="40"/>
    </row>
    <row r="1925" spans="4:4" x14ac:dyDescent="0.25">
      <c r="D1925" s="40"/>
    </row>
    <row r="1926" spans="4:4" x14ac:dyDescent="0.25">
      <c r="D1926" s="40"/>
    </row>
    <row r="1927" spans="4:4" x14ac:dyDescent="0.25">
      <c r="D1927" s="40"/>
    </row>
    <row r="1928" spans="4:4" x14ac:dyDescent="0.25">
      <c r="D1928" s="40"/>
    </row>
    <row r="1929" spans="4:4" x14ac:dyDescent="0.25">
      <c r="D1929" s="40"/>
    </row>
    <row r="1930" spans="4:4" x14ac:dyDescent="0.25">
      <c r="D1930" s="40"/>
    </row>
    <row r="1931" spans="4:4" x14ac:dyDescent="0.25">
      <c r="D1931" s="40"/>
    </row>
    <row r="1932" spans="4:4" x14ac:dyDescent="0.25">
      <c r="D1932" s="40"/>
    </row>
    <row r="1933" spans="4:4" x14ac:dyDescent="0.25">
      <c r="D1933" s="40"/>
    </row>
    <row r="1934" spans="4:4" x14ac:dyDescent="0.25">
      <c r="D1934" s="40"/>
    </row>
    <row r="1935" spans="4:4" x14ac:dyDescent="0.25">
      <c r="D1935" s="40"/>
    </row>
    <row r="1936" spans="4:4" x14ac:dyDescent="0.25">
      <c r="D1936" s="40"/>
    </row>
    <row r="1937" spans="4:4" x14ac:dyDescent="0.25">
      <c r="D1937" s="40"/>
    </row>
    <row r="1938" spans="4:4" x14ac:dyDescent="0.25">
      <c r="D1938" s="40"/>
    </row>
    <row r="1939" spans="4:4" x14ac:dyDescent="0.25">
      <c r="D1939" s="40"/>
    </row>
    <row r="1940" spans="4:4" x14ac:dyDescent="0.25">
      <c r="D1940" s="40"/>
    </row>
    <row r="1941" spans="4:4" x14ac:dyDescent="0.25">
      <c r="D1941" s="40"/>
    </row>
    <row r="1942" spans="4:4" x14ac:dyDescent="0.25">
      <c r="D1942" s="40"/>
    </row>
    <row r="1943" spans="4:4" x14ac:dyDescent="0.25">
      <c r="D1943" s="40"/>
    </row>
    <row r="1944" spans="4:4" x14ac:dyDescent="0.25">
      <c r="D1944" s="40"/>
    </row>
    <row r="1945" spans="4:4" x14ac:dyDescent="0.25">
      <c r="D1945" s="40"/>
    </row>
    <row r="1946" spans="4:4" x14ac:dyDescent="0.25">
      <c r="D1946" s="40"/>
    </row>
    <row r="1947" spans="4:4" x14ac:dyDescent="0.25">
      <c r="D1947" s="40"/>
    </row>
    <row r="1948" spans="4:4" x14ac:dyDescent="0.25">
      <c r="D1948" s="40"/>
    </row>
    <row r="1949" spans="4:4" x14ac:dyDescent="0.25">
      <c r="D1949" s="40"/>
    </row>
    <row r="1950" spans="4:4" x14ac:dyDescent="0.25">
      <c r="D1950" s="40"/>
    </row>
    <row r="1951" spans="4:4" x14ac:dyDescent="0.25">
      <c r="D1951" s="40"/>
    </row>
    <row r="1952" spans="4:4" x14ac:dyDescent="0.25">
      <c r="D1952" s="40"/>
    </row>
    <row r="1953" spans="4:4" x14ac:dyDescent="0.25">
      <c r="D1953" s="40"/>
    </row>
    <row r="1954" spans="4:4" x14ac:dyDescent="0.25">
      <c r="D1954" s="40"/>
    </row>
    <row r="1955" spans="4:4" x14ac:dyDescent="0.25">
      <c r="D1955" s="40"/>
    </row>
    <row r="1956" spans="4:4" x14ac:dyDescent="0.25">
      <c r="D1956" s="40"/>
    </row>
    <row r="1957" spans="4:4" x14ac:dyDescent="0.25">
      <c r="D1957" s="40"/>
    </row>
    <row r="1958" spans="4:4" x14ac:dyDescent="0.25">
      <c r="D1958" s="40"/>
    </row>
    <row r="1959" spans="4:4" x14ac:dyDescent="0.25">
      <c r="D1959" s="40"/>
    </row>
    <row r="1960" spans="4:4" x14ac:dyDescent="0.25">
      <c r="D1960" s="40"/>
    </row>
    <row r="1961" spans="4:4" x14ac:dyDescent="0.25">
      <c r="D1961" s="40"/>
    </row>
    <row r="1962" spans="4:4" x14ac:dyDescent="0.25">
      <c r="D1962" s="40"/>
    </row>
    <row r="1963" spans="4:4" x14ac:dyDescent="0.25">
      <c r="D1963" s="40"/>
    </row>
    <row r="1964" spans="4:4" x14ac:dyDescent="0.25">
      <c r="D1964" s="40"/>
    </row>
    <row r="1965" spans="4:4" x14ac:dyDescent="0.25">
      <c r="D1965" s="40"/>
    </row>
    <row r="1966" spans="4:4" x14ac:dyDescent="0.25">
      <c r="D1966" s="40"/>
    </row>
    <row r="1967" spans="4:4" x14ac:dyDescent="0.25">
      <c r="D1967" s="40"/>
    </row>
    <row r="1968" spans="4:4" x14ac:dyDescent="0.25">
      <c r="D1968" s="40"/>
    </row>
    <row r="1969" spans="4:4" x14ac:dyDescent="0.25">
      <c r="D1969" s="40"/>
    </row>
    <row r="1970" spans="4:4" x14ac:dyDescent="0.25">
      <c r="D1970" s="40"/>
    </row>
    <row r="1971" spans="4:4" x14ac:dyDescent="0.25">
      <c r="D1971" s="40"/>
    </row>
    <row r="1972" spans="4:4" x14ac:dyDescent="0.25">
      <c r="D1972" s="40"/>
    </row>
    <row r="1973" spans="4:4" x14ac:dyDescent="0.25">
      <c r="D1973" s="40"/>
    </row>
    <row r="1974" spans="4:4" x14ac:dyDescent="0.25">
      <c r="D1974" s="40"/>
    </row>
    <row r="1975" spans="4:4" x14ac:dyDescent="0.25">
      <c r="D1975" s="40"/>
    </row>
    <row r="1976" spans="4:4" x14ac:dyDescent="0.25">
      <c r="D1976" s="40"/>
    </row>
    <row r="1977" spans="4:4" x14ac:dyDescent="0.25">
      <c r="D1977" s="40"/>
    </row>
    <row r="1978" spans="4:4" x14ac:dyDescent="0.25">
      <c r="D1978" s="40"/>
    </row>
    <row r="1979" spans="4:4" x14ac:dyDescent="0.25">
      <c r="D1979" s="40"/>
    </row>
    <row r="1980" spans="4:4" x14ac:dyDescent="0.25">
      <c r="D1980" s="40"/>
    </row>
    <row r="1981" spans="4:4" x14ac:dyDescent="0.25">
      <c r="D1981" s="40"/>
    </row>
    <row r="1982" spans="4:4" x14ac:dyDescent="0.25">
      <c r="D1982" s="40"/>
    </row>
    <row r="1983" spans="4:4" x14ac:dyDescent="0.25">
      <c r="D1983" s="40"/>
    </row>
    <row r="1984" spans="4:4" x14ac:dyDescent="0.25">
      <c r="D1984" s="40"/>
    </row>
    <row r="1985" spans="4:4" x14ac:dyDescent="0.25">
      <c r="D1985" s="40"/>
    </row>
    <row r="1986" spans="4:4" x14ac:dyDescent="0.25">
      <c r="D1986" s="40"/>
    </row>
    <row r="1987" spans="4:4" x14ac:dyDescent="0.25">
      <c r="D1987" s="40"/>
    </row>
    <row r="1988" spans="4:4" x14ac:dyDescent="0.25">
      <c r="D1988" s="40"/>
    </row>
    <row r="1989" spans="4:4" x14ac:dyDescent="0.25">
      <c r="D1989" s="40"/>
    </row>
    <row r="1990" spans="4:4" x14ac:dyDescent="0.25">
      <c r="D1990" s="40"/>
    </row>
    <row r="1991" spans="4:4" x14ac:dyDescent="0.25">
      <c r="D1991" s="40"/>
    </row>
    <row r="1992" spans="4:4" x14ac:dyDescent="0.25">
      <c r="D1992" s="40"/>
    </row>
    <row r="1993" spans="4:4" x14ac:dyDescent="0.25">
      <c r="D1993" s="40"/>
    </row>
    <row r="1994" spans="4:4" x14ac:dyDescent="0.25">
      <c r="D1994" s="40"/>
    </row>
    <row r="1995" spans="4:4" x14ac:dyDescent="0.25">
      <c r="D1995" s="40"/>
    </row>
    <row r="1996" spans="4:4" x14ac:dyDescent="0.25">
      <c r="D1996" s="40"/>
    </row>
    <row r="1997" spans="4:4" x14ac:dyDescent="0.25">
      <c r="D1997" s="40"/>
    </row>
    <row r="1998" spans="4:4" x14ac:dyDescent="0.25">
      <c r="D1998" s="40"/>
    </row>
    <row r="1999" spans="4:4" x14ac:dyDescent="0.25">
      <c r="D1999" s="40"/>
    </row>
    <row r="2000" spans="4:4" x14ac:dyDescent="0.25">
      <c r="D2000" s="40"/>
    </row>
    <row r="2001" spans="4:4" x14ac:dyDescent="0.25">
      <c r="D2001" s="40"/>
    </row>
    <row r="2002" spans="4:4" x14ac:dyDescent="0.25">
      <c r="D2002" s="40"/>
    </row>
    <row r="2003" spans="4:4" x14ac:dyDescent="0.25">
      <c r="D2003" s="40"/>
    </row>
    <row r="2004" spans="4:4" x14ac:dyDescent="0.25">
      <c r="D2004" s="40"/>
    </row>
    <row r="2005" spans="4:4" x14ac:dyDescent="0.25">
      <c r="D2005" s="40"/>
    </row>
    <row r="2006" spans="4:4" x14ac:dyDescent="0.25">
      <c r="D2006" s="40"/>
    </row>
    <row r="2007" spans="4:4" x14ac:dyDescent="0.25">
      <c r="D2007" s="40"/>
    </row>
    <row r="2008" spans="4:4" x14ac:dyDescent="0.25">
      <c r="D2008" s="40"/>
    </row>
    <row r="2009" spans="4:4" x14ac:dyDescent="0.25">
      <c r="D2009" s="40"/>
    </row>
    <row r="2010" spans="4:4" x14ac:dyDescent="0.25">
      <c r="D2010" s="40"/>
    </row>
    <row r="2011" spans="4:4" x14ac:dyDescent="0.25">
      <c r="D2011" s="40"/>
    </row>
  </sheetData>
  <sheetProtection password="DD83" sheet="1"/>
  <mergeCells count="8">
    <mergeCell ref="B1:H1"/>
    <mergeCell ref="P1:T1"/>
    <mergeCell ref="J2:O3"/>
    <mergeCell ref="D2:I3"/>
    <mergeCell ref="A2:A5"/>
    <mergeCell ref="B2:B5"/>
    <mergeCell ref="C2:C5"/>
    <mergeCell ref="P2:T3"/>
  </mergeCells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/>
  <dimension ref="B2:J35"/>
  <sheetViews>
    <sheetView workbookViewId="0">
      <selection activeCell="K10" sqref="K10"/>
    </sheetView>
  </sheetViews>
  <sheetFormatPr defaultRowHeight="12.75" x14ac:dyDescent="0.2"/>
  <cols>
    <col min="1" max="3" width="9.140625" style="161"/>
    <col min="4" max="4" width="30.7109375" style="161" customWidth="1"/>
    <col min="5" max="5" width="16.140625" style="161" bestFit="1" customWidth="1"/>
    <col min="6" max="8" width="14" style="161" bestFit="1" customWidth="1"/>
    <col min="9" max="9" width="14" style="161" customWidth="1"/>
    <col min="10" max="10" width="14" style="161" hidden="1" customWidth="1"/>
    <col min="11" max="16384" width="9.140625" style="161"/>
  </cols>
  <sheetData>
    <row r="2" spans="2:10" ht="15" x14ac:dyDescent="0.2">
      <c r="B2" s="165" t="s">
        <v>187</v>
      </c>
      <c r="C2" s="162"/>
      <c r="D2" s="162"/>
    </row>
    <row r="3" spans="2:10" ht="15.75" customHeight="1" x14ac:dyDescent="0.25">
      <c r="E3" s="269" t="s">
        <v>200</v>
      </c>
      <c r="F3" s="269"/>
      <c r="G3" s="269"/>
      <c r="H3" s="269"/>
      <c r="I3" s="269"/>
      <c r="J3" s="269"/>
    </row>
    <row r="6" spans="2:10" ht="15.75" x14ac:dyDescent="0.25">
      <c r="D6" s="37"/>
      <c r="E6" s="138" t="s">
        <v>23</v>
      </c>
      <c r="F6" s="139" t="s">
        <v>24</v>
      </c>
      <c r="G6" s="139" t="s">
        <v>25</v>
      </c>
      <c r="H6" s="139" t="s">
        <v>26</v>
      </c>
      <c r="I6" s="139" t="s">
        <v>169</v>
      </c>
      <c r="J6" s="140" t="s">
        <v>191</v>
      </c>
    </row>
    <row r="7" spans="2:10" ht="27.75" customHeight="1" x14ac:dyDescent="0.25">
      <c r="D7" s="168" t="s">
        <v>177</v>
      </c>
      <c r="E7" s="169">
        <v>45.360824742268044</v>
      </c>
      <c r="F7" s="169">
        <v>18.556701030927837</v>
      </c>
      <c r="G7" s="169">
        <v>56.701030927835049</v>
      </c>
      <c r="H7" s="169">
        <v>28.865979381443296</v>
      </c>
      <c r="I7" s="169">
        <v>75.257731958762889</v>
      </c>
      <c r="J7" s="169" t="e">
        <f>'TEST -CO '!U137</f>
        <v>#DIV/0!</v>
      </c>
    </row>
    <row r="8" spans="2:10" ht="36" customHeight="1" x14ac:dyDescent="0.25">
      <c r="D8" s="168" t="s">
        <v>178</v>
      </c>
      <c r="E8" s="159">
        <v>100</v>
      </c>
      <c r="F8" s="159">
        <v>100</v>
      </c>
      <c r="G8" s="159">
        <v>100</v>
      </c>
      <c r="H8" s="159">
        <v>100</v>
      </c>
      <c r="I8" s="159">
        <v>100</v>
      </c>
      <c r="J8" s="169" t="e">
        <f>'Assignment CO '!U136</f>
        <v>#DIV/0!</v>
      </c>
    </row>
    <row r="9" spans="2:10" ht="27.75" customHeight="1" x14ac:dyDescent="0.25">
      <c r="D9" s="168" t="s">
        <v>180</v>
      </c>
      <c r="E9" s="169">
        <v>74</v>
      </c>
      <c r="F9" s="169">
        <v>74</v>
      </c>
      <c r="G9" s="169">
        <v>74</v>
      </c>
      <c r="H9" s="169">
        <v>74</v>
      </c>
      <c r="I9" s="169">
        <v>74</v>
      </c>
      <c r="J9" s="169" t="e">
        <f>'SEE-final exam CO'!U133</f>
        <v>#DIV/0!</v>
      </c>
    </row>
    <row r="10" spans="2:10" ht="29.25" customHeight="1" x14ac:dyDescent="0.35">
      <c r="D10" s="167" t="s">
        <v>179</v>
      </c>
      <c r="E10" s="170">
        <f>AVERAGE(E7:E9)</f>
        <v>73.12027491408935</v>
      </c>
      <c r="F10" s="170">
        <f t="shared" ref="F10:J10" si="0">AVERAGE(F7:F9)</f>
        <v>64.185567010309285</v>
      </c>
      <c r="G10" s="170">
        <f t="shared" si="0"/>
        <v>76.900343642611688</v>
      </c>
      <c r="H10" s="170">
        <f t="shared" si="0"/>
        <v>67.621993127147775</v>
      </c>
      <c r="I10" s="170">
        <f t="shared" si="0"/>
        <v>83.085910652920958</v>
      </c>
      <c r="J10" s="170" t="e">
        <f t="shared" si="0"/>
        <v>#DIV/0!</v>
      </c>
    </row>
    <row r="14" spans="2:10" ht="15.75" x14ac:dyDescent="0.25">
      <c r="E14" s="37" t="s">
        <v>23</v>
      </c>
      <c r="F14" s="37" t="s">
        <v>24</v>
      </c>
      <c r="G14" s="37" t="s">
        <v>25</v>
      </c>
      <c r="H14" s="37" t="s">
        <v>26</v>
      </c>
      <c r="I14" s="37" t="s">
        <v>169</v>
      </c>
      <c r="J14" s="37" t="s">
        <v>191</v>
      </c>
    </row>
    <row r="15" spans="2:10" ht="15.75" x14ac:dyDescent="0.25">
      <c r="D15" s="167" t="s">
        <v>185</v>
      </c>
      <c r="E15" s="171">
        <f t="shared" ref="E15:J15" si="1">E10</f>
        <v>73.12027491408935</v>
      </c>
      <c r="F15" s="171">
        <f t="shared" si="1"/>
        <v>64.185567010309285</v>
      </c>
      <c r="G15" s="171">
        <f t="shared" si="1"/>
        <v>76.900343642611688</v>
      </c>
      <c r="H15" s="171">
        <f t="shared" si="1"/>
        <v>67.621993127147775</v>
      </c>
      <c r="I15" s="171">
        <f t="shared" si="1"/>
        <v>83.085910652920958</v>
      </c>
      <c r="J15" s="171" t="e">
        <f t="shared" si="1"/>
        <v>#DIV/0!</v>
      </c>
    </row>
    <row r="32" spans="3:3" x14ac:dyDescent="0.2">
      <c r="C32" s="167" t="s">
        <v>188</v>
      </c>
    </row>
    <row r="35" spans="4:4" x14ac:dyDescent="0.2">
      <c r="D35" s="172" t="s">
        <v>199</v>
      </c>
    </row>
  </sheetData>
  <mergeCells count="1">
    <mergeCell ref="E3:J3"/>
  </mergeCells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59"/>
  <sheetViews>
    <sheetView zoomScale="85" zoomScaleNormal="85" workbookViewId="0">
      <pane ySplit="1" topLeftCell="A2" activePane="bottomLeft" state="frozen"/>
      <selection pane="bottomLeft" activeCell="J44" sqref="J44"/>
    </sheetView>
  </sheetViews>
  <sheetFormatPr defaultColWidth="14.42578125" defaultRowHeight="15.75" customHeight="1" x14ac:dyDescent="0.2"/>
  <cols>
    <col min="1" max="16" width="21.5703125" style="94" customWidth="1"/>
    <col min="17" max="16384" width="14.42578125" style="94"/>
  </cols>
  <sheetData>
    <row r="1" spans="1:10" ht="12.75" x14ac:dyDescent="0.2">
      <c r="A1" s="94" t="s">
        <v>201</v>
      </c>
      <c r="B1" s="94" t="s">
        <v>251</v>
      </c>
      <c r="C1" s="94" t="s">
        <v>157</v>
      </c>
      <c r="D1" s="94" t="s">
        <v>252</v>
      </c>
      <c r="E1" s="94" t="s">
        <v>253</v>
      </c>
      <c r="F1" s="94" t="s">
        <v>254</v>
      </c>
      <c r="G1" s="94" t="s">
        <v>255</v>
      </c>
      <c r="H1" s="94" t="s">
        <v>256</v>
      </c>
      <c r="I1" s="94" t="s">
        <v>257</v>
      </c>
      <c r="J1" s="95" t="s">
        <v>202</v>
      </c>
    </row>
    <row r="2" spans="1:10" ht="15.75" customHeight="1" x14ac:dyDescent="0.2">
      <c r="A2" s="126">
        <v>43264.386214814818</v>
      </c>
      <c r="B2" s="95" t="s">
        <v>258</v>
      </c>
      <c r="C2" s="95" t="s">
        <v>259</v>
      </c>
      <c r="D2" s="95">
        <v>4</v>
      </c>
      <c r="E2" s="95">
        <v>4</v>
      </c>
      <c r="F2" s="95">
        <v>4</v>
      </c>
      <c r="G2" s="95">
        <v>4</v>
      </c>
      <c r="H2" s="95">
        <v>5</v>
      </c>
      <c r="I2" s="95">
        <v>5</v>
      </c>
    </row>
    <row r="3" spans="1:10" ht="15.75" customHeight="1" x14ac:dyDescent="0.2">
      <c r="A3" s="126">
        <v>43264.386547650458</v>
      </c>
      <c r="B3" s="95" t="s">
        <v>260</v>
      </c>
      <c r="C3" s="95" t="s">
        <v>236</v>
      </c>
      <c r="D3" s="95">
        <v>5</v>
      </c>
      <c r="E3" s="95">
        <v>5</v>
      </c>
      <c r="F3" s="95">
        <v>5</v>
      </c>
      <c r="G3" s="95">
        <v>5</v>
      </c>
      <c r="H3" s="95">
        <v>5</v>
      </c>
      <c r="I3" s="95">
        <v>5</v>
      </c>
    </row>
    <row r="4" spans="1:10" ht="15.75" customHeight="1" x14ac:dyDescent="0.2">
      <c r="A4" s="126">
        <v>43264.386597557866</v>
      </c>
      <c r="B4" s="95" t="s">
        <v>261</v>
      </c>
      <c r="C4" s="95" t="s">
        <v>262</v>
      </c>
      <c r="D4" s="95">
        <v>5</v>
      </c>
      <c r="E4" s="95">
        <v>5</v>
      </c>
      <c r="F4" s="95">
        <v>4</v>
      </c>
      <c r="G4" s="95">
        <v>4</v>
      </c>
      <c r="H4" s="95">
        <v>5</v>
      </c>
      <c r="I4" s="95">
        <v>4</v>
      </c>
    </row>
    <row r="5" spans="1:10" ht="15.75" customHeight="1" x14ac:dyDescent="0.2">
      <c r="A5" s="126">
        <v>43264.387626793978</v>
      </c>
      <c r="B5" s="95" t="s">
        <v>263</v>
      </c>
      <c r="C5" s="95" t="s">
        <v>264</v>
      </c>
      <c r="D5" s="95">
        <v>4</v>
      </c>
      <c r="E5" s="95">
        <v>4</v>
      </c>
      <c r="F5" s="95">
        <v>4</v>
      </c>
      <c r="G5" s="95">
        <v>4</v>
      </c>
      <c r="H5" s="95">
        <v>4</v>
      </c>
      <c r="I5" s="95">
        <v>4</v>
      </c>
    </row>
    <row r="6" spans="1:10" ht="15.75" customHeight="1" x14ac:dyDescent="0.2">
      <c r="A6" s="126">
        <v>43264.388042453706</v>
      </c>
      <c r="B6" s="95" t="s">
        <v>314</v>
      </c>
      <c r="C6" s="95" t="s">
        <v>237</v>
      </c>
      <c r="D6" s="95">
        <v>5</v>
      </c>
      <c r="E6" s="95">
        <v>5</v>
      </c>
      <c r="F6" s="95">
        <v>5</v>
      </c>
      <c r="G6" s="95">
        <v>5</v>
      </c>
      <c r="H6" s="95">
        <v>5</v>
      </c>
      <c r="I6" s="95">
        <v>5</v>
      </c>
    </row>
    <row r="7" spans="1:10" ht="15.75" customHeight="1" x14ac:dyDescent="0.2">
      <c r="A7" s="126">
        <v>43264.388810069446</v>
      </c>
      <c r="B7" s="95" t="s">
        <v>265</v>
      </c>
      <c r="C7" s="95" t="s">
        <v>250</v>
      </c>
      <c r="D7" s="95">
        <v>5</v>
      </c>
      <c r="E7" s="95">
        <v>5</v>
      </c>
      <c r="F7" s="95">
        <v>5</v>
      </c>
      <c r="G7" s="95">
        <v>5</v>
      </c>
      <c r="H7" s="95">
        <v>5</v>
      </c>
      <c r="I7" s="95">
        <v>4</v>
      </c>
    </row>
    <row r="8" spans="1:10" ht="15.75" customHeight="1" x14ac:dyDescent="0.2">
      <c r="A8" s="126">
        <v>43264.390986018523</v>
      </c>
      <c r="B8" s="95" t="s">
        <v>266</v>
      </c>
      <c r="C8" s="95" t="s">
        <v>267</v>
      </c>
      <c r="D8" s="95">
        <v>4</v>
      </c>
      <c r="E8" s="95">
        <v>4</v>
      </c>
      <c r="F8" s="95">
        <v>4</v>
      </c>
      <c r="G8" s="95">
        <v>3</v>
      </c>
      <c r="H8" s="95">
        <v>4</v>
      </c>
      <c r="I8" s="95">
        <v>5</v>
      </c>
    </row>
    <row r="9" spans="1:10" ht="15.75" customHeight="1" x14ac:dyDescent="0.2">
      <c r="A9" s="126">
        <v>43264.397046134254</v>
      </c>
      <c r="B9" s="95" t="s">
        <v>268</v>
      </c>
      <c r="C9" s="95" t="s">
        <v>246</v>
      </c>
      <c r="D9" s="95">
        <v>4</v>
      </c>
      <c r="E9" s="95">
        <v>4</v>
      </c>
      <c r="F9" s="95">
        <v>5</v>
      </c>
      <c r="G9" s="95">
        <v>5</v>
      </c>
      <c r="H9" s="95">
        <v>5</v>
      </c>
      <c r="I9" s="95">
        <v>4</v>
      </c>
    </row>
    <row r="10" spans="1:10" ht="15.75" customHeight="1" x14ac:dyDescent="0.2">
      <c r="A10" s="126">
        <v>43264.397061249998</v>
      </c>
      <c r="B10" s="95" t="s">
        <v>269</v>
      </c>
      <c r="C10" s="95" t="s">
        <v>231</v>
      </c>
      <c r="D10" s="95">
        <v>5</v>
      </c>
      <c r="E10" s="95">
        <v>4</v>
      </c>
      <c r="F10" s="95">
        <v>4</v>
      </c>
      <c r="G10" s="95">
        <v>5</v>
      </c>
      <c r="H10" s="95">
        <v>5</v>
      </c>
      <c r="I10" s="95">
        <v>4</v>
      </c>
    </row>
    <row r="11" spans="1:10" ht="15.75" customHeight="1" x14ac:dyDescent="0.2">
      <c r="A11" s="126">
        <v>43264.401877638884</v>
      </c>
      <c r="B11" s="95" t="s">
        <v>270</v>
      </c>
      <c r="C11" s="95" t="s">
        <v>271</v>
      </c>
      <c r="D11" s="95">
        <v>5</v>
      </c>
      <c r="E11" s="95">
        <v>5</v>
      </c>
      <c r="F11" s="95">
        <v>5</v>
      </c>
      <c r="G11" s="95">
        <v>5</v>
      </c>
      <c r="H11" s="95">
        <v>5</v>
      </c>
      <c r="I11" s="95">
        <v>5</v>
      </c>
    </row>
    <row r="12" spans="1:10" ht="15.75" customHeight="1" x14ac:dyDescent="0.2">
      <c r="A12" s="126">
        <v>43264.403008726847</v>
      </c>
      <c r="B12" s="95" t="s">
        <v>272</v>
      </c>
      <c r="C12" s="95" t="s">
        <v>273</v>
      </c>
      <c r="D12" s="95">
        <v>5</v>
      </c>
      <c r="E12" s="95">
        <v>5</v>
      </c>
      <c r="F12" s="95">
        <v>5</v>
      </c>
      <c r="G12" s="95">
        <v>5</v>
      </c>
      <c r="H12" s="95">
        <v>5</v>
      </c>
      <c r="I12" s="95">
        <v>5</v>
      </c>
    </row>
    <row r="13" spans="1:10" ht="15.75" customHeight="1" x14ac:dyDescent="0.2">
      <c r="A13" s="126">
        <v>43264.404607442135</v>
      </c>
      <c r="B13" s="95" t="s">
        <v>274</v>
      </c>
      <c r="C13" s="95" t="s">
        <v>275</v>
      </c>
      <c r="D13" s="95">
        <v>5</v>
      </c>
      <c r="E13" s="95">
        <v>5</v>
      </c>
      <c r="F13" s="95">
        <v>5</v>
      </c>
      <c r="G13" s="95">
        <v>5</v>
      </c>
      <c r="H13" s="95">
        <v>5</v>
      </c>
      <c r="I13" s="95">
        <v>5</v>
      </c>
    </row>
    <row r="14" spans="1:10" ht="15.75" customHeight="1" x14ac:dyDescent="0.2">
      <c r="A14" s="126">
        <v>43264.406393067125</v>
      </c>
      <c r="B14" s="95" t="s">
        <v>276</v>
      </c>
      <c r="C14" s="95" t="s">
        <v>245</v>
      </c>
      <c r="D14" s="95">
        <v>5</v>
      </c>
      <c r="E14" s="95">
        <v>5</v>
      </c>
      <c r="F14" s="95">
        <v>5</v>
      </c>
      <c r="G14" s="95">
        <v>5</v>
      </c>
      <c r="H14" s="95">
        <v>5</v>
      </c>
      <c r="I14" s="95">
        <v>4</v>
      </c>
    </row>
    <row r="15" spans="1:10" ht="15.75" customHeight="1" x14ac:dyDescent="0.2">
      <c r="A15" s="126">
        <v>43264.407634305557</v>
      </c>
      <c r="B15" s="95" t="s">
        <v>277</v>
      </c>
      <c r="C15" s="95" t="s">
        <v>242</v>
      </c>
      <c r="D15" s="95">
        <v>5</v>
      </c>
      <c r="E15" s="95">
        <v>5</v>
      </c>
      <c r="F15" s="95">
        <v>5</v>
      </c>
      <c r="G15" s="95">
        <v>5</v>
      </c>
      <c r="H15" s="95">
        <v>5</v>
      </c>
      <c r="I15" s="95">
        <v>5</v>
      </c>
    </row>
    <row r="16" spans="1:10" ht="15.75" customHeight="1" x14ac:dyDescent="0.2">
      <c r="A16" s="126">
        <v>43264.407969444444</v>
      </c>
      <c r="B16" s="95" t="s">
        <v>278</v>
      </c>
      <c r="C16" s="95" t="s">
        <v>234</v>
      </c>
      <c r="D16" s="95">
        <v>5</v>
      </c>
      <c r="E16" s="95">
        <v>5</v>
      </c>
      <c r="F16" s="95">
        <v>5</v>
      </c>
      <c r="G16" s="95">
        <v>5</v>
      </c>
      <c r="H16" s="95">
        <v>5</v>
      </c>
      <c r="I16" s="95">
        <v>5</v>
      </c>
    </row>
    <row r="17" spans="1:9" ht="15.75" customHeight="1" x14ac:dyDescent="0.2">
      <c r="A17" s="126">
        <v>43264.407999409726</v>
      </c>
      <c r="B17" s="95" t="s">
        <v>279</v>
      </c>
      <c r="C17" s="95" t="s">
        <v>229</v>
      </c>
      <c r="D17" s="95">
        <v>4</v>
      </c>
      <c r="E17" s="95">
        <v>4</v>
      </c>
      <c r="F17" s="95">
        <v>3</v>
      </c>
      <c r="G17" s="95">
        <v>4</v>
      </c>
      <c r="H17" s="95">
        <v>5</v>
      </c>
      <c r="I17" s="95">
        <v>5</v>
      </c>
    </row>
    <row r="18" spans="1:9" ht="15.75" customHeight="1" x14ac:dyDescent="0.2">
      <c r="A18" s="126">
        <v>43264.426787928242</v>
      </c>
      <c r="B18" s="95" t="s">
        <v>280</v>
      </c>
      <c r="C18" s="95" t="s">
        <v>239</v>
      </c>
      <c r="D18" s="95">
        <v>5</v>
      </c>
      <c r="E18" s="95">
        <v>5</v>
      </c>
      <c r="F18" s="95">
        <v>5</v>
      </c>
      <c r="G18" s="95">
        <v>4</v>
      </c>
      <c r="H18" s="95">
        <v>4</v>
      </c>
      <c r="I18" s="95">
        <v>4</v>
      </c>
    </row>
    <row r="19" spans="1:9" ht="15.75" customHeight="1" x14ac:dyDescent="0.2">
      <c r="A19" s="126">
        <v>43264.427491979164</v>
      </c>
      <c r="B19" s="95" t="s">
        <v>281</v>
      </c>
      <c r="C19" s="95" t="s">
        <v>232</v>
      </c>
      <c r="D19" s="95">
        <v>5</v>
      </c>
      <c r="E19" s="95">
        <v>5</v>
      </c>
      <c r="F19" s="95">
        <v>5</v>
      </c>
      <c r="G19" s="95">
        <v>5</v>
      </c>
      <c r="H19" s="95">
        <v>5</v>
      </c>
      <c r="I19" s="95">
        <v>5</v>
      </c>
    </row>
    <row r="20" spans="1:9" ht="15.75" customHeight="1" x14ac:dyDescent="0.2">
      <c r="A20" s="126">
        <v>43264.429908587961</v>
      </c>
      <c r="B20" s="95" t="s">
        <v>282</v>
      </c>
      <c r="C20" s="95" t="s">
        <v>283</v>
      </c>
      <c r="D20" s="95">
        <v>4</v>
      </c>
      <c r="E20" s="95">
        <v>5</v>
      </c>
      <c r="F20" s="95">
        <v>4</v>
      </c>
      <c r="G20" s="95">
        <v>5</v>
      </c>
      <c r="H20" s="95">
        <v>4</v>
      </c>
      <c r="I20" s="95">
        <v>5</v>
      </c>
    </row>
    <row r="21" spans="1:9" ht="15.75" customHeight="1" x14ac:dyDescent="0.2">
      <c r="A21" s="126">
        <v>43264.433278807875</v>
      </c>
      <c r="B21" s="95" t="s">
        <v>284</v>
      </c>
      <c r="C21" s="95" t="s">
        <v>285</v>
      </c>
      <c r="D21" s="95">
        <v>4</v>
      </c>
      <c r="E21" s="95">
        <v>3</v>
      </c>
      <c r="F21" s="95">
        <v>3</v>
      </c>
      <c r="G21" s="95">
        <v>2</v>
      </c>
      <c r="H21" s="95">
        <v>3</v>
      </c>
      <c r="I21" s="95">
        <v>4</v>
      </c>
    </row>
    <row r="22" spans="1:9" ht="15.75" customHeight="1" x14ac:dyDescent="0.2">
      <c r="A22" s="126">
        <v>43264.434434849536</v>
      </c>
      <c r="B22" s="95" t="s">
        <v>286</v>
      </c>
      <c r="C22" s="95" t="s">
        <v>235</v>
      </c>
      <c r="D22" s="95">
        <v>5</v>
      </c>
      <c r="E22" s="95">
        <v>5</v>
      </c>
      <c r="F22" s="95">
        <v>5</v>
      </c>
      <c r="G22" s="95">
        <v>5</v>
      </c>
      <c r="H22" s="95">
        <v>5</v>
      </c>
      <c r="I22" s="95">
        <v>5</v>
      </c>
    </row>
    <row r="23" spans="1:9" ht="15.75" customHeight="1" x14ac:dyDescent="0.2">
      <c r="A23" s="126">
        <v>43264.434876678242</v>
      </c>
      <c r="B23" s="95" t="s">
        <v>287</v>
      </c>
      <c r="C23" s="95" t="s">
        <v>233</v>
      </c>
      <c r="D23" s="95">
        <v>4</v>
      </c>
      <c r="E23" s="95">
        <v>5</v>
      </c>
      <c r="F23" s="95">
        <v>4</v>
      </c>
      <c r="G23" s="95">
        <v>5</v>
      </c>
      <c r="H23" s="95">
        <v>5</v>
      </c>
      <c r="I23" s="95">
        <v>5</v>
      </c>
    </row>
    <row r="24" spans="1:9" ht="15.75" customHeight="1" x14ac:dyDescent="0.2">
      <c r="A24" s="126">
        <v>43264.4395334375</v>
      </c>
      <c r="B24" s="95" t="s">
        <v>288</v>
      </c>
      <c r="C24" s="95" t="s">
        <v>243</v>
      </c>
      <c r="D24" s="95">
        <v>5</v>
      </c>
      <c r="E24" s="95">
        <v>5</v>
      </c>
      <c r="F24" s="95">
        <v>5</v>
      </c>
      <c r="G24" s="95">
        <v>5</v>
      </c>
      <c r="H24" s="95">
        <v>5</v>
      </c>
      <c r="I24" s="95">
        <v>5</v>
      </c>
    </row>
    <row r="25" spans="1:9" ht="15.75" customHeight="1" x14ac:dyDescent="0.2">
      <c r="A25" s="126">
        <v>43264.443690729167</v>
      </c>
      <c r="B25" s="95" t="s">
        <v>289</v>
      </c>
      <c r="C25" s="95" t="s">
        <v>290</v>
      </c>
      <c r="D25" s="95">
        <v>4</v>
      </c>
      <c r="E25" s="95">
        <v>4</v>
      </c>
      <c r="F25" s="95">
        <v>5</v>
      </c>
      <c r="G25" s="95">
        <v>3</v>
      </c>
      <c r="H25" s="95">
        <v>4</v>
      </c>
      <c r="I25" s="95">
        <v>5</v>
      </c>
    </row>
    <row r="26" spans="1:9" ht="15.75" customHeight="1" x14ac:dyDescent="0.2">
      <c r="A26" s="126">
        <v>43264.44518628472</v>
      </c>
      <c r="B26" s="95" t="s">
        <v>291</v>
      </c>
      <c r="C26" s="95" t="s">
        <v>292</v>
      </c>
      <c r="D26" s="95">
        <v>5</v>
      </c>
      <c r="E26" s="95">
        <v>5</v>
      </c>
      <c r="F26" s="95">
        <v>5</v>
      </c>
      <c r="G26" s="95">
        <v>5</v>
      </c>
      <c r="H26" s="95">
        <v>5</v>
      </c>
      <c r="I26" s="95">
        <v>5</v>
      </c>
    </row>
    <row r="27" spans="1:9" ht="15.75" customHeight="1" x14ac:dyDescent="0.2">
      <c r="A27" s="126">
        <v>43264.454362175922</v>
      </c>
      <c r="B27" s="95" t="s">
        <v>293</v>
      </c>
      <c r="C27" s="95" t="s">
        <v>238</v>
      </c>
      <c r="D27" s="95">
        <v>4</v>
      </c>
      <c r="E27" s="95">
        <v>3</v>
      </c>
      <c r="F27" s="95">
        <v>4</v>
      </c>
      <c r="G27" s="95">
        <v>3</v>
      </c>
      <c r="H27" s="95">
        <v>4</v>
      </c>
      <c r="I27" s="95">
        <v>4</v>
      </c>
    </row>
    <row r="28" spans="1:9" ht="15.75" customHeight="1" x14ac:dyDescent="0.2">
      <c r="A28" s="126">
        <v>43264.461249664353</v>
      </c>
      <c r="B28" s="95" t="s">
        <v>294</v>
      </c>
      <c r="C28" s="95" t="s">
        <v>295</v>
      </c>
      <c r="D28" s="95">
        <v>5</v>
      </c>
      <c r="E28" s="95">
        <v>5</v>
      </c>
      <c r="F28" s="95">
        <v>5</v>
      </c>
      <c r="G28" s="95">
        <v>5</v>
      </c>
      <c r="H28" s="95">
        <v>5</v>
      </c>
      <c r="I28" s="95">
        <v>5</v>
      </c>
    </row>
    <row r="29" spans="1:9" ht="15.75" customHeight="1" x14ac:dyDescent="0.2">
      <c r="A29" s="126">
        <v>43264.46338361111</v>
      </c>
      <c r="B29" s="95" t="s">
        <v>296</v>
      </c>
      <c r="C29" s="95" t="s">
        <v>297</v>
      </c>
      <c r="D29" s="95">
        <v>5</v>
      </c>
      <c r="E29" s="95">
        <v>5</v>
      </c>
      <c r="F29" s="95">
        <v>5</v>
      </c>
      <c r="G29" s="95">
        <v>5</v>
      </c>
      <c r="H29" s="95">
        <v>5</v>
      </c>
      <c r="I29" s="95">
        <v>5</v>
      </c>
    </row>
    <row r="30" spans="1:9" ht="15.75" customHeight="1" x14ac:dyDescent="0.2">
      <c r="A30" s="126">
        <v>43264.467758333332</v>
      </c>
      <c r="B30" s="95" t="s">
        <v>298</v>
      </c>
      <c r="C30" s="95" t="s">
        <v>248</v>
      </c>
      <c r="D30" s="95">
        <v>5</v>
      </c>
      <c r="E30" s="95">
        <v>4</v>
      </c>
      <c r="F30" s="95">
        <v>5</v>
      </c>
      <c r="G30" s="95">
        <v>4</v>
      </c>
      <c r="H30" s="95">
        <v>5</v>
      </c>
      <c r="I30" s="95">
        <v>5</v>
      </c>
    </row>
    <row r="31" spans="1:9" ht="15.75" customHeight="1" x14ac:dyDescent="0.2">
      <c r="A31" s="126">
        <v>43264.479114849542</v>
      </c>
      <c r="B31" s="95" t="s">
        <v>299</v>
      </c>
      <c r="C31" s="95" t="s">
        <v>300</v>
      </c>
      <c r="D31" s="95">
        <v>5</v>
      </c>
      <c r="E31" s="95">
        <v>4</v>
      </c>
      <c r="F31" s="95">
        <v>5</v>
      </c>
      <c r="G31" s="95">
        <v>4</v>
      </c>
      <c r="H31" s="95">
        <v>5</v>
      </c>
      <c r="I31" s="95">
        <v>5</v>
      </c>
    </row>
    <row r="32" spans="1:9" ht="15.75" customHeight="1" x14ac:dyDescent="0.2">
      <c r="A32" s="126">
        <v>43264.488008217595</v>
      </c>
      <c r="B32" s="95" t="s">
        <v>301</v>
      </c>
      <c r="C32" s="95" t="s">
        <v>247</v>
      </c>
      <c r="D32" s="95">
        <v>5</v>
      </c>
      <c r="E32" s="95">
        <v>5</v>
      </c>
      <c r="F32" s="95">
        <v>5</v>
      </c>
      <c r="G32" s="95">
        <v>5</v>
      </c>
      <c r="H32" s="95">
        <v>5</v>
      </c>
      <c r="I32" s="95">
        <v>5</v>
      </c>
    </row>
    <row r="33" spans="1:9" ht="15.75" customHeight="1" x14ac:dyDescent="0.2">
      <c r="A33" s="126">
        <v>43264.50964355324</v>
      </c>
      <c r="B33" s="95" t="s">
        <v>315</v>
      </c>
      <c r="C33" s="95" t="s">
        <v>302</v>
      </c>
      <c r="D33" s="95">
        <v>5</v>
      </c>
      <c r="E33" s="95">
        <v>5</v>
      </c>
      <c r="F33" s="95">
        <v>5</v>
      </c>
      <c r="G33" s="95">
        <v>5</v>
      </c>
      <c r="H33" s="95">
        <v>5</v>
      </c>
      <c r="I33" s="95">
        <v>5</v>
      </c>
    </row>
    <row r="34" spans="1:9" ht="15.75" customHeight="1" x14ac:dyDescent="0.2">
      <c r="A34" s="126">
        <v>43264.515658078701</v>
      </c>
      <c r="B34" s="95" t="s">
        <v>303</v>
      </c>
      <c r="C34" s="95" t="s">
        <v>230</v>
      </c>
      <c r="D34" s="95">
        <v>4</v>
      </c>
      <c r="E34" s="95">
        <v>4</v>
      </c>
      <c r="F34" s="95">
        <v>4</v>
      </c>
      <c r="G34" s="95">
        <v>4</v>
      </c>
      <c r="H34" s="95">
        <v>5</v>
      </c>
      <c r="I34" s="95">
        <v>4</v>
      </c>
    </row>
    <row r="35" spans="1:9" ht="15.75" customHeight="1" x14ac:dyDescent="0.2">
      <c r="A35" s="126">
        <v>43264.523098020829</v>
      </c>
      <c r="B35" s="95" t="s">
        <v>241</v>
      </c>
      <c r="C35" s="95" t="s">
        <v>304</v>
      </c>
      <c r="D35" s="95">
        <v>4</v>
      </c>
      <c r="E35" s="95">
        <v>4</v>
      </c>
      <c r="F35" s="95">
        <v>4</v>
      </c>
      <c r="G35" s="95">
        <v>5</v>
      </c>
      <c r="H35" s="95">
        <v>3</v>
      </c>
      <c r="I35" s="95">
        <v>3</v>
      </c>
    </row>
    <row r="36" spans="1:9" ht="15.75" customHeight="1" x14ac:dyDescent="0.2">
      <c r="A36" s="126">
        <v>43264.863041030098</v>
      </c>
      <c r="B36" s="95" t="s">
        <v>305</v>
      </c>
      <c r="C36" s="95" t="s">
        <v>240</v>
      </c>
      <c r="D36" s="95">
        <v>5</v>
      </c>
      <c r="E36" s="95">
        <v>5</v>
      </c>
      <c r="F36" s="95">
        <v>5</v>
      </c>
      <c r="G36" s="95">
        <v>5</v>
      </c>
      <c r="H36" s="95">
        <v>5</v>
      </c>
      <c r="I36" s="95">
        <v>5</v>
      </c>
    </row>
    <row r="37" spans="1:9" ht="15.75" customHeight="1" x14ac:dyDescent="0.2">
      <c r="A37" s="126">
        <v>43264.887329317135</v>
      </c>
      <c r="B37" s="95" t="s">
        <v>306</v>
      </c>
      <c r="C37" s="95" t="s">
        <v>307</v>
      </c>
      <c r="D37" s="95">
        <v>4</v>
      </c>
      <c r="E37" s="95">
        <v>4</v>
      </c>
      <c r="F37" s="95">
        <v>4</v>
      </c>
      <c r="G37" s="95">
        <v>3</v>
      </c>
      <c r="H37" s="95">
        <v>3</v>
      </c>
      <c r="I37" s="95">
        <v>4</v>
      </c>
    </row>
    <row r="38" spans="1:9" ht="15.75" customHeight="1" x14ac:dyDescent="0.2">
      <c r="A38" s="126">
        <v>43265.796903252311</v>
      </c>
      <c r="B38" s="95" t="s">
        <v>308</v>
      </c>
      <c r="C38" s="95" t="s">
        <v>244</v>
      </c>
      <c r="D38" s="95">
        <v>5</v>
      </c>
      <c r="E38" s="95">
        <v>5</v>
      </c>
      <c r="F38" s="95">
        <v>5</v>
      </c>
      <c r="G38" s="95">
        <v>4</v>
      </c>
      <c r="H38" s="95">
        <v>5</v>
      </c>
      <c r="I38" s="95">
        <v>5</v>
      </c>
    </row>
    <row r="39" spans="1:9" ht="15.75" customHeight="1" x14ac:dyDescent="0.2">
      <c r="A39" s="126">
        <v>43265.864274942127</v>
      </c>
      <c r="B39" s="95" t="s">
        <v>309</v>
      </c>
      <c r="C39" s="95" t="s">
        <v>249</v>
      </c>
      <c r="D39" s="95">
        <v>4</v>
      </c>
      <c r="E39" s="95">
        <v>4</v>
      </c>
      <c r="F39" s="95">
        <v>4</v>
      </c>
      <c r="G39" s="95">
        <v>4</v>
      </c>
      <c r="H39" s="95">
        <v>4</v>
      </c>
      <c r="I39" s="95">
        <v>4</v>
      </c>
    </row>
    <row r="40" spans="1:9" ht="15.75" customHeight="1" x14ac:dyDescent="0.2">
      <c r="A40" s="126">
        <v>43268.563654062498</v>
      </c>
      <c r="B40" s="95" t="s">
        <v>310</v>
      </c>
      <c r="C40" s="95" t="s">
        <v>311</v>
      </c>
      <c r="D40" s="95">
        <v>3</v>
      </c>
      <c r="E40" s="95">
        <v>4</v>
      </c>
      <c r="F40" s="95">
        <v>4</v>
      </c>
      <c r="G40" s="95">
        <v>3</v>
      </c>
      <c r="H40" s="95">
        <v>3</v>
      </c>
      <c r="I40" s="95">
        <v>4</v>
      </c>
    </row>
    <row r="41" spans="1:9" ht="15.75" customHeight="1" x14ac:dyDescent="0.2">
      <c r="A41" s="126">
        <v>43268.852197905093</v>
      </c>
      <c r="B41" s="95" t="s">
        <v>312</v>
      </c>
      <c r="C41" s="95" t="s">
        <v>232</v>
      </c>
      <c r="D41" s="95">
        <v>4</v>
      </c>
      <c r="E41" s="95">
        <v>4</v>
      </c>
      <c r="F41" s="95">
        <v>4</v>
      </c>
      <c r="G41" s="95">
        <v>4</v>
      </c>
      <c r="H41" s="95">
        <v>4</v>
      </c>
      <c r="I41" s="95">
        <v>4</v>
      </c>
    </row>
    <row r="42" spans="1:9" ht="15.75" customHeight="1" thickBot="1" x14ac:dyDescent="0.25">
      <c r="A42" s="126">
        <v>43272.638570555559</v>
      </c>
      <c r="B42" s="95" t="s">
        <v>316</v>
      </c>
      <c r="C42" s="95" t="s">
        <v>313</v>
      </c>
      <c r="D42" s="95">
        <v>3</v>
      </c>
      <c r="E42" s="95">
        <v>3</v>
      </c>
      <c r="F42" s="95">
        <v>3</v>
      </c>
      <c r="G42" s="95">
        <v>3</v>
      </c>
      <c r="H42" s="95">
        <v>2</v>
      </c>
      <c r="I42" s="95">
        <v>2</v>
      </c>
    </row>
    <row r="43" spans="1:9" ht="24.95" customHeight="1" thickBot="1" x14ac:dyDescent="0.25">
      <c r="A43" s="301" t="s">
        <v>203</v>
      </c>
      <c r="B43" s="302"/>
      <c r="C43" s="303"/>
      <c r="D43" s="96">
        <f t="shared" ref="D43:I43" si="0">COUNTIF(D2:D42,1)</f>
        <v>0</v>
      </c>
      <c r="E43" s="96">
        <f t="shared" si="0"/>
        <v>0</v>
      </c>
      <c r="F43" s="96">
        <f t="shared" si="0"/>
        <v>0</v>
      </c>
      <c r="G43" s="96">
        <f t="shared" si="0"/>
        <v>0</v>
      </c>
      <c r="H43" s="96">
        <f t="shared" si="0"/>
        <v>0</v>
      </c>
      <c r="I43" s="96">
        <f t="shared" si="0"/>
        <v>0</v>
      </c>
    </row>
    <row r="44" spans="1:9" ht="24.95" customHeight="1" thickBot="1" x14ac:dyDescent="0.25">
      <c r="A44" s="301" t="s">
        <v>204</v>
      </c>
      <c r="B44" s="302"/>
      <c r="C44" s="303"/>
      <c r="D44" s="96">
        <f t="shared" ref="D44:I44" si="1">COUNTIF(D2:D42,2)</f>
        <v>0</v>
      </c>
      <c r="E44" s="96">
        <f t="shared" si="1"/>
        <v>0</v>
      </c>
      <c r="F44" s="96">
        <f t="shared" si="1"/>
        <v>0</v>
      </c>
      <c r="G44" s="96">
        <f t="shared" si="1"/>
        <v>1</v>
      </c>
      <c r="H44" s="96">
        <f t="shared" si="1"/>
        <v>1</v>
      </c>
      <c r="I44" s="96">
        <f t="shared" si="1"/>
        <v>1</v>
      </c>
    </row>
    <row r="45" spans="1:9" ht="24.95" customHeight="1" thickBot="1" x14ac:dyDescent="0.25">
      <c r="A45" s="301" t="s">
        <v>205</v>
      </c>
      <c r="B45" s="302"/>
      <c r="C45" s="303"/>
      <c r="D45" s="96">
        <f t="shared" ref="D45:I45" si="2">COUNTIF(D2:D42,3)</f>
        <v>2</v>
      </c>
      <c r="E45" s="96">
        <f t="shared" si="2"/>
        <v>3</v>
      </c>
      <c r="F45" s="96">
        <f t="shared" si="2"/>
        <v>3</v>
      </c>
      <c r="G45" s="96">
        <f t="shared" si="2"/>
        <v>6</v>
      </c>
      <c r="H45" s="96">
        <f t="shared" si="2"/>
        <v>4</v>
      </c>
      <c r="I45" s="96">
        <f t="shared" si="2"/>
        <v>1</v>
      </c>
    </row>
    <row r="46" spans="1:9" ht="24.95" customHeight="1" thickBot="1" x14ac:dyDescent="0.25">
      <c r="A46" s="301" t="s">
        <v>206</v>
      </c>
      <c r="B46" s="302"/>
      <c r="C46" s="303"/>
      <c r="D46" s="96">
        <f t="shared" ref="D46:I46" si="3">COUNTIF(D2:D42,4)</f>
        <v>15</v>
      </c>
      <c r="E46" s="96">
        <f t="shared" si="3"/>
        <v>15</v>
      </c>
      <c r="F46" s="96">
        <f t="shared" si="3"/>
        <v>14</v>
      </c>
      <c r="G46" s="96">
        <f t="shared" si="3"/>
        <v>11</v>
      </c>
      <c r="H46" s="96">
        <f t="shared" si="3"/>
        <v>8</v>
      </c>
      <c r="I46" s="96">
        <f t="shared" si="3"/>
        <v>14</v>
      </c>
    </row>
    <row r="47" spans="1:9" ht="24.95" customHeight="1" thickBot="1" x14ac:dyDescent="0.25">
      <c r="A47" s="301" t="s">
        <v>207</v>
      </c>
      <c r="B47" s="302"/>
      <c r="C47" s="303"/>
      <c r="D47" s="96">
        <f t="shared" ref="D47:I47" si="4">COUNTIF(D2:D42,5)</f>
        <v>24</v>
      </c>
      <c r="E47" s="96">
        <f t="shared" si="4"/>
        <v>23</v>
      </c>
      <c r="F47" s="96">
        <f t="shared" si="4"/>
        <v>24</v>
      </c>
      <c r="G47" s="96">
        <f t="shared" si="4"/>
        <v>23</v>
      </c>
      <c r="H47" s="96">
        <f t="shared" si="4"/>
        <v>28</v>
      </c>
      <c r="I47" s="96">
        <f t="shared" si="4"/>
        <v>25</v>
      </c>
    </row>
    <row r="48" spans="1:9" ht="24.95" customHeight="1" thickBot="1" x14ac:dyDescent="0.25">
      <c r="A48" s="301" t="s">
        <v>208</v>
      </c>
      <c r="B48" s="302"/>
      <c r="C48" s="303"/>
      <c r="D48" s="97">
        <f>SUM(D43:D47)</f>
        <v>41</v>
      </c>
      <c r="E48" s="97">
        <f t="shared" ref="E48:G48" si="5">SUM(E43:E47)</f>
        <v>41</v>
      </c>
      <c r="F48" s="97">
        <f t="shared" si="5"/>
        <v>41</v>
      </c>
      <c r="G48" s="97">
        <f t="shared" si="5"/>
        <v>41</v>
      </c>
      <c r="H48" s="97">
        <v>41</v>
      </c>
      <c r="I48" s="96">
        <v>41</v>
      </c>
    </row>
    <row r="52" spans="2:7" ht="15.75" customHeight="1" x14ac:dyDescent="0.2">
      <c r="B52" s="94" t="s">
        <v>203</v>
      </c>
      <c r="C52" s="94" t="s">
        <v>204</v>
      </c>
      <c r="D52" s="98" t="s">
        <v>205</v>
      </c>
      <c r="E52" s="94" t="s">
        <v>206</v>
      </c>
      <c r="F52" s="94" t="s">
        <v>207</v>
      </c>
      <c r="G52" s="94" t="s">
        <v>208</v>
      </c>
    </row>
    <row r="55" spans="2:7" ht="15.75" customHeight="1" x14ac:dyDescent="0.2">
      <c r="B55" s="94">
        <v>0</v>
      </c>
      <c r="C55" s="94">
        <v>0</v>
      </c>
      <c r="D55" s="94">
        <v>0</v>
      </c>
      <c r="E55" s="94">
        <v>16</v>
      </c>
      <c r="F55" s="94">
        <v>27</v>
      </c>
      <c r="G55" s="94">
        <v>43</v>
      </c>
    </row>
    <row r="56" spans="2:7" ht="15.75" customHeight="1" x14ac:dyDescent="0.2">
      <c r="B56" s="94">
        <v>1</v>
      </c>
      <c r="C56" s="94">
        <v>3</v>
      </c>
      <c r="D56" s="94">
        <v>4</v>
      </c>
      <c r="E56" s="94">
        <v>22</v>
      </c>
      <c r="F56" s="94">
        <v>13</v>
      </c>
      <c r="G56" s="94">
        <v>43</v>
      </c>
    </row>
    <row r="57" spans="2:7" ht="15.75" customHeight="1" x14ac:dyDescent="0.2">
      <c r="B57" s="94">
        <v>0</v>
      </c>
      <c r="C57" s="94">
        <v>0</v>
      </c>
      <c r="D57" s="94">
        <v>1</v>
      </c>
      <c r="E57" s="94">
        <v>11</v>
      </c>
      <c r="F57" s="94">
        <v>31</v>
      </c>
      <c r="G57" s="94">
        <v>43</v>
      </c>
    </row>
    <row r="58" spans="2:7" ht="15.75" customHeight="1" x14ac:dyDescent="0.2">
      <c r="B58" s="94">
        <v>0</v>
      </c>
      <c r="C58" s="94">
        <v>0</v>
      </c>
      <c r="D58" s="94">
        <v>2</v>
      </c>
      <c r="E58" s="94">
        <v>12</v>
      </c>
      <c r="F58" s="94">
        <v>29</v>
      </c>
      <c r="G58" s="94">
        <v>43</v>
      </c>
    </row>
    <row r="59" spans="2:7" ht="15.75" customHeight="1" x14ac:dyDescent="0.2">
      <c r="B59" s="94">
        <v>0</v>
      </c>
      <c r="C59" s="94">
        <v>2</v>
      </c>
      <c r="D59" s="94">
        <v>5</v>
      </c>
      <c r="E59" s="94">
        <v>18</v>
      </c>
      <c r="F59" s="94">
        <v>18</v>
      </c>
      <c r="G59" s="94">
        <v>43</v>
      </c>
    </row>
  </sheetData>
  <mergeCells count="6">
    <mergeCell ref="A48:C48"/>
    <mergeCell ref="A43:C43"/>
    <mergeCell ref="A44:C44"/>
    <mergeCell ref="A45:C45"/>
    <mergeCell ref="A46:C46"/>
    <mergeCell ref="A47:C47"/>
  </mergeCells>
  <hyperlinks>
    <hyperlink ref="B42" r:id="rId1" display="Chethan.RH"/>
  </hyperlinks>
  <pageMargins left="0.7" right="0.7" top="0.75" bottom="0.75" header="0.3" footer="0.3"/>
  <pageSetup orientation="portrait" horizontalDpi="0" verticalDpi="0"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/>
  <dimension ref="A1:Q28"/>
  <sheetViews>
    <sheetView tabSelected="1" topLeftCell="A3" zoomScale="70" zoomScaleNormal="70" workbookViewId="0">
      <selection activeCell="S15" sqref="S15"/>
    </sheetView>
  </sheetViews>
  <sheetFormatPr defaultRowHeight="12.75" x14ac:dyDescent="0.2"/>
  <cols>
    <col min="2" max="2" width="10" customWidth="1"/>
    <col min="3" max="3" width="11.5703125" bestFit="1" customWidth="1"/>
    <col min="257" max="257" width="10" customWidth="1"/>
    <col min="258" max="258" width="11.5703125" bestFit="1" customWidth="1"/>
    <col min="513" max="513" width="10" customWidth="1"/>
    <col min="514" max="514" width="11.5703125" bestFit="1" customWidth="1"/>
    <col min="769" max="769" width="10" customWidth="1"/>
    <col min="770" max="770" width="11.5703125" bestFit="1" customWidth="1"/>
    <col min="1025" max="1025" width="10" customWidth="1"/>
    <col min="1026" max="1026" width="11.5703125" bestFit="1" customWidth="1"/>
    <col min="1281" max="1281" width="10" customWidth="1"/>
    <col min="1282" max="1282" width="11.5703125" bestFit="1" customWidth="1"/>
    <col min="1537" max="1537" width="10" customWidth="1"/>
    <col min="1538" max="1538" width="11.5703125" bestFit="1" customWidth="1"/>
    <col min="1793" max="1793" width="10" customWidth="1"/>
    <col min="1794" max="1794" width="11.5703125" bestFit="1" customWidth="1"/>
    <col min="2049" max="2049" width="10" customWidth="1"/>
    <col min="2050" max="2050" width="11.5703125" bestFit="1" customWidth="1"/>
    <col min="2305" max="2305" width="10" customWidth="1"/>
    <col min="2306" max="2306" width="11.5703125" bestFit="1" customWidth="1"/>
    <col min="2561" max="2561" width="10" customWidth="1"/>
    <col min="2562" max="2562" width="11.5703125" bestFit="1" customWidth="1"/>
    <col min="2817" max="2817" width="10" customWidth="1"/>
    <col min="2818" max="2818" width="11.5703125" bestFit="1" customWidth="1"/>
    <col min="3073" max="3073" width="10" customWidth="1"/>
    <col min="3074" max="3074" width="11.5703125" bestFit="1" customWidth="1"/>
    <col min="3329" max="3329" width="10" customWidth="1"/>
    <col min="3330" max="3330" width="11.5703125" bestFit="1" customWidth="1"/>
    <col min="3585" max="3585" width="10" customWidth="1"/>
    <col min="3586" max="3586" width="11.5703125" bestFit="1" customWidth="1"/>
    <col min="3841" max="3841" width="10" customWidth="1"/>
    <col min="3842" max="3842" width="11.5703125" bestFit="1" customWidth="1"/>
    <col min="4097" max="4097" width="10" customWidth="1"/>
    <col min="4098" max="4098" width="11.5703125" bestFit="1" customWidth="1"/>
    <col min="4353" max="4353" width="10" customWidth="1"/>
    <col min="4354" max="4354" width="11.5703125" bestFit="1" customWidth="1"/>
    <col min="4609" max="4609" width="10" customWidth="1"/>
    <col min="4610" max="4610" width="11.5703125" bestFit="1" customWidth="1"/>
    <col min="4865" max="4865" width="10" customWidth="1"/>
    <col min="4866" max="4866" width="11.5703125" bestFit="1" customWidth="1"/>
    <col min="5121" max="5121" width="10" customWidth="1"/>
    <col min="5122" max="5122" width="11.5703125" bestFit="1" customWidth="1"/>
    <col min="5377" max="5377" width="10" customWidth="1"/>
    <col min="5378" max="5378" width="11.5703125" bestFit="1" customWidth="1"/>
    <col min="5633" max="5633" width="10" customWidth="1"/>
    <col min="5634" max="5634" width="11.5703125" bestFit="1" customWidth="1"/>
    <col min="5889" max="5889" width="10" customWidth="1"/>
    <col min="5890" max="5890" width="11.5703125" bestFit="1" customWidth="1"/>
    <col min="6145" max="6145" width="10" customWidth="1"/>
    <col min="6146" max="6146" width="11.5703125" bestFit="1" customWidth="1"/>
    <col min="6401" max="6401" width="10" customWidth="1"/>
    <col min="6402" max="6402" width="11.5703125" bestFit="1" customWidth="1"/>
    <col min="6657" max="6657" width="10" customWidth="1"/>
    <col min="6658" max="6658" width="11.5703125" bestFit="1" customWidth="1"/>
    <col min="6913" max="6913" width="10" customWidth="1"/>
    <col min="6914" max="6914" width="11.5703125" bestFit="1" customWidth="1"/>
    <col min="7169" max="7169" width="10" customWidth="1"/>
    <col min="7170" max="7170" width="11.5703125" bestFit="1" customWidth="1"/>
    <col min="7425" max="7425" width="10" customWidth="1"/>
    <col min="7426" max="7426" width="11.5703125" bestFit="1" customWidth="1"/>
    <col min="7681" max="7681" width="10" customWidth="1"/>
    <col min="7682" max="7682" width="11.5703125" bestFit="1" customWidth="1"/>
    <col min="7937" max="7937" width="10" customWidth="1"/>
    <col min="7938" max="7938" width="11.5703125" bestFit="1" customWidth="1"/>
    <col min="8193" max="8193" width="10" customWidth="1"/>
    <col min="8194" max="8194" width="11.5703125" bestFit="1" customWidth="1"/>
    <col min="8449" max="8449" width="10" customWidth="1"/>
    <col min="8450" max="8450" width="11.5703125" bestFit="1" customWidth="1"/>
    <col min="8705" max="8705" width="10" customWidth="1"/>
    <col min="8706" max="8706" width="11.5703125" bestFit="1" customWidth="1"/>
    <col min="8961" max="8961" width="10" customWidth="1"/>
    <col min="8962" max="8962" width="11.5703125" bestFit="1" customWidth="1"/>
    <col min="9217" max="9217" width="10" customWidth="1"/>
    <col min="9218" max="9218" width="11.5703125" bestFit="1" customWidth="1"/>
    <col min="9473" max="9473" width="10" customWidth="1"/>
    <col min="9474" max="9474" width="11.5703125" bestFit="1" customWidth="1"/>
    <col min="9729" max="9729" width="10" customWidth="1"/>
    <col min="9730" max="9730" width="11.5703125" bestFit="1" customWidth="1"/>
    <col min="9985" max="9985" width="10" customWidth="1"/>
    <col min="9986" max="9986" width="11.5703125" bestFit="1" customWidth="1"/>
    <col min="10241" max="10241" width="10" customWidth="1"/>
    <col min="10242" max="10242" width="11.5703125" bestFit="1" customWidth="1"/>
    <col min="10497" max="10497" width="10" customWidth="1"/>
    <col min="10498" max="10498" width="11.5703125" bestFit="1" customWidth="1"/>
    <col min="10753" max="10753" width="10" customWidth="1"/>
    <col min="10754" max="10754" width="11.5703125" bestFit="1" customWidth="1"/>
    <col min="11009" max="11009" width="10" customWidth="1"/>
    <col min="11010" max="11010" width="11.5703125" bestFit="1" customWidth="1"/>
    <col min="11265" max="11265" width="10" customWidth="1"/>
    <col min="11266" max="11266" width="11.5703125" bestFit="1" customWidth="1"/>
    <col min="11521" max="11521" width="10" customWidth="1"/>
    <col min="11522" max="11522" width="11.5703125" bestFit="1" customWidth="1"/>
    <col min="11777" max="11777" width="10" customWidth="1"/>
    <col min="11778" max="11778" width="11.5703125" bestFit="1" customWidth="1"/>
    <col min="12033" max="12033" width="10" customWidth="1"/>
    <col min="12034" max="12034" width="11.5703125" bestFit="1" customWidth="1"/>
    <col min="12289" max="12289" width="10" customWidth="1"/>
    <col min="12290" max="12290" width="11.5703125" bestFit="1" customWidth="1"/>
    <col min="12545" max="12545" width="10" customWidth="1"/>
    <col min="12546" max="12546" width="11.5703125" bestFit="1" customWidth="1"/>
    <col min="12801" max="12801" width="10" customWidth="1"/>
    <col min="12802" max="12802" width="11.5703125" bestFit="1" customWidth="1"/>
    <col min="13057" max="13057" width="10" customWidth="1"/>
    <col min="13058" max="13058" width="11.5703125" bestFit="1" customWidth="1"/>
    <col min="13313" max="13313" width="10" customWidth="1"/>
    <col min="13314" max="13314" width="11.5703125" bestFit="1" customWidth="1"/>
    <col min="13569" max="13569" width="10" customWidth="1"/>
    <col min="13570" max="13570" width="11.5703125" bestFit="1" customWidth="1"/>
    <col min="13825" max="13825" width="10" customWidth="1"/>
    <col min="13826" max="13826" width="11.5703125" bestFit="1" customWidth="1"/>
    <col min="14081" max="14081" width="10" customWidth="1"/>
    <col min="14082" max="14082" width="11.5703125" bestFit="1" customWidth="1"/>
    <col min="14337" max="14337" width="10" customWidth="1"/>
    <col min="14338" max="14338" width="11.5703125" bestFit="1" customWidth="1"/>
    <col min="14593" max="14593" width="10" customWidth="1"/>
    <col min="14594" max="14594" width="11.5703125" bestFit="1" customWidth="1"/>
    <col min="14849" max="14849" width="10" customWidth="1"/>
    <col min="14850" max="14850" width="11.5703125" bestFit="1" customWidth="1"/>
    <col min="15105" max="15105" width="10" customWidth="1"/>
    <col min="15106" max="15106" width="11.5703125" bestFit="1" customWidth="1"/>
    <col min="15361" max="15361" width="10" customWidth="1"/>
    <col min="15362" max="15362" width="11.5703125" bestFit="1" customWidth="1"/>
    <col min="15617" max="15617" width="10" customWidth="1"/>
    <col min="15618" max="15618" width="11.5703125" bestFit="1" customWidth="1"/>
    <col min="15873" max="15873" width="10" customWidth="1"/>
    <col min="15874" max="15874" width="11.5703125" bestFit="1" customWidth="1"/>
    <col min="16129" max="16129" width="10" customWidth="1"/>
    <col min="16130" max="16130" width="11.5703125" bestFit="1" customWidth="1"/>
  </cols>
  <sheetData>
    <row r="1" spans="1:17" ht="15.75" customHeight="1" x14ac:dyDescent="0.2">
      <c r="A1" s="195"/>
      <c r="B1" s="305" t="s">
        <v>223</v>
      </c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21"/>
    </row>
    <row r="2" spans="1:17" ht="15" customHeight="1" x14ac:dyDescent="0.2">
      <c r="A2" s="196"/>
      <c r="B2" s="306" t="s">
        <v>518</v>
      </c>
      <c r="C2" s="306"/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6"/>
      <c r="P2" s="306"/>
      <c r="Q2" s="21"/>
    </row>
    <row r="3" spans="1:17" ht="15" customHeight="1" x14ac:dyDescent="0.2">
      <c r="A3" s="197"/>
      <c r="B3" s="307"/>
      <c r="C3" s="307"/>
      <c r="D3" s="307"/>
      <c r="E3" s="307"/>
      <c r="F3" s="307"/>
      <c r="G3" s="307"/>
      <c r="H3" s="307"/>
      <c r="I3" s="307"/>
      <c r="J3" s="307"/>
      <c r="K3" s="307"/>
      <c r="L3" s="307"/>
      <c r="M3" s="307"/>
      <c r="N3" s="307"/>
      <c r="O3" s="307"/>
      <c r="P3" s="307"/>
      <c r="Q3" s="21"/>
    </row>
    <row r="4" spans="1:17" ht="21" customHeight="1" x14ac:dyDescent="0.2">
      <c r="A4" s="198"/>
      <c r="B4" s="308" t="s">
        <v>210</v>
      </c>
      <c r="C4" s="304" t="s">
        <v>36</v>
      </c>
      <c r="D4" s="304"/>
      <c r="E4" s="304"/>
      <c r="F4" s="304"/>
      <c r="G4" s="304"/>
      <c r="H4" s="304"/>
      <c r="I4" s="304"/>
      <c r="J4" s="304"/>
      <c r="K4" s="304"/>
      <c r="L4" s="304"/>
      <c r="M4" s="304"/>
      <c r="N4" s="304"/>
      <c r="O4" s="304" t="s">
        <v>228</v>
      </c>
      <c r="P4" s="304"/>
      <c r="Q4" s="304"/>
    </row>
    <row r="5" spans="1:17" s="123" customFormat="1" ht="22.5" customHeight="1" x14ac:dyDescent="0.2">
      <c r="A5" s="122"/>
      <c r="B5" s="308"/>
      <c r="C5" s="122" t="s">
        <v>211</v>
      </c>
      <c r="D5" s="122" t="s">
        <v>212</v>
      </c>
      <c r="E5" s="122" t="s">
        <v>213</v>
      </c>
      <c r="F5" s="122" t="s">
        <v>214</v>
      </c>
      <c r="G5" s="122" t="s">
        <v>215</v>
      </c>
      <c r="H5" s="122" t="s">
        <v>216</v>
      </c>
      <c r="I5" s="122" t="s">
        <v>217</v>
      </c>
      <c r="J5" s="122" t="s">
        <v>218</v>
      </c>
      <c r="K5" s="122" t="s">
        <v>219</v>
      </c>
      <c r="L5" s="122" t="s">
        <v>220</v>
      </c>
      <c r="M5" s="122" t="s">
        <v>221</v>
      </c>
      <c r="N5" s="122" t="s">
        <v>222</v>
      </c>
      <c r="O5" s="122" t="s">
        <v>224</v>
      </c>
      <c r="P5" s="122" t="s">
        <v>225</v>
      </c>
      <c r="Q5" s="122" t="s">
        <v>519</v>
      </c>
    </row>
    <row r="6" spans="1:17" s="124" customFormat="1" ht="20.100000000000001" customHeight="1" x14ac:dyDescent="0.25">
      <c r="A6" s="199"/>
      <c r="B6" s="199" t="s">
        <v>39</v>
      </c>
      <c r="C6" s="200">
        <v>1</v>
      </c>
      <c r="D6" s="200">
        <v>2</v>
      </c>
      <c r="E6" s="200">
        <v>2</v>
      </c>
      <c r="F6" s="200" t="s">
        <v>40</v>
      </c>
      <c r="G6" s="200" t="s">
        <v>40</v>
      </c>
      <c r="H6" s="200" t="s">
        <v>40</v>
      </c>
      <c r="I6" s="200" t="s">
        <v>40</v>
      </c>
      <c r="J6" s="200" t="s">
        <v>40</v>
      </c>
      <c r="K6" s="200" t="s">
        <v>40</v>
      </c>
      <c r="L6" s="200" t="s">
        <v>40</v>
      </c>
      <c r="M6" s="200" t="s">
        <v>40</v>
      </c>
      <c r="N6" s="200">
        <v>3</v>
      </c>
      <c r="O6" s="200">
        <v>2</v>
      </c>
      <c r="P6" s="200">
        <v>1</v>
      </c>
      <c r="Q6" s="200" t="s">
        <v>40</v>
      </c>
    </row>
    <row r="7" spans="1:17" s="124" customFormat="1" ht="20.100000000000001" customHeight="1" x14ac:dyDescent="0.25">
      <c r="A7" s="199"/>
      <c r="B7" s="199" t="s">
        <v>41</v>
      </c>
      <c r="C7" s="200">
        <v>3</v>
      </c>
      <c r="D7" s="200">
        <v>2</v>
      </c>
      <c r="E7" s="200">
        <v>2</v>
      </c>
      <c r="F7" s="200" t="s">
        <v>40</v>
      </c>
      <c r="G7" s="200" t="s">
        <v>40</v>
      </c>
      <c r="H7" s="200" t="s">
        <v>40</v>
      </c>
      <c r="I7" s="200" t="s">
        <v>40</v>
      </c>
      <c r="J7" s="200" t="s">
        <v>40</v>
      </c>
      <c r="K7" s="200" t="s">
        <v>40</v>
      </c>
      <c r="L7" s="200" t="s">
        <v>40</v>
      </c>
      <c r="M7" s="200" t="s">
        <v>40</v>
      </c>
      <c r="N7" s="200">
        <v>2</v>
      </c>
      <c r="O7" s="200">
        <v>2</v>
      </c>
      <c r="P7" s="200">
        <v>1</v>
      </c>
      <c r="Q7" s="200" t="s">
        <v>40</v>
      </c>
    </row>
    <row r="8" spans="1:17" s="124" customFormat="1" ht="20.100000000000001" customHeight="1" x14ac:dyDescent="0.25">
      <c r="A8" s="199"/>
      <c r="B8" s="199" t="s">
        <v>42</v>
      </c>
      <c r="C8" s="200">
        <v>3</v>
      </c>
      <c r="D8" s="200">
        <v>3</v>
      </c>
      <c r="E8" s="200">
        <v>2</v>
      </c>
      <c r="F8" s="200" t="s">
        <v>40</v>
      </c>
      <c r="G8" s="200" t="s">
        <v>40</v>
      </c>
      <c r="H8" s="200" t="s">
        <v>40</v>
      </c>
      <c r="I8" s="200" t="s">
        <v>40</v>
      </c>
      <c r="J8" s="200" t="s">
        <v>40</v>
      </c>
      <c r="K8" s="200" t="s">
        <v>40</v>
      </c>
      <c r="L8" s="200" t="s">
        <v>40</v>
      </c>
      <c r="M8" s="200" t="s">
        <v>40</v>
      </c>
      <c r="N8" s="200">
        <v>2</v>
      </c>
      <c r="O8" s="200">
        <v>2</v>
      </c>
      <c r="P8" s="200">
        <v>1</v>
      </c>
      <c r="Q8" s="200" t="s">
        <v>40</v>
      </c>
    </row>
    <row r="9" spans="1:17" s="124" customFormat="1" ht="20.100000000000001" customHeight="1" x14ac:dyDescent="0.25">
      <c r="A9" s="199"/>
      <c r="B9" s="199" t="s">
        <v>43</v>
      </c>
      <c r="C9" s="200">
        <v>3</v>
      </c>
      <c r="D9" s="200">
        <v>3</v>
      </c>
      <c r="E9" s="200">
        <v>2</v>
      </c>
      <c r="F9" s="200" t="s">
        <v>40</v>
      </c>
      <c r="G9" s="200" t="s">
        <v>40</v>
      </c>
      <c r="H9" s="200" t="s">
        <v>40</v>
      </c>
      <c r="I9" s="200" t="s">
        <v>40</v>
      </c>
      <c r="J9" s="200" t="s">
        <v>40</v>
      </c>
      <c r="K9" s="200" t="s">
        <v>40</v>
      </c>
      <c r="L9" s="200" t="s">
        <v>40</v>
      </c>
      <c r="M9" s="200" t="s">
        <v>40</v>
      </c>
      <c r="N9" s="200">
        <v>2</v>
      </c>
      <c r="O9" s="200">
        <v>2</v>
      </c>
      <c r="P9" s="200">
        <v>1</v>
      </c>
      <c r="Q9" s="200" t="s">
        <v>40</v>
      </c>
    </row>
    <row r="10" spans="1:17" s="124" customFormat="1" ht="20.100000000000001" customHeight="1" x14ac:dyDescent="0.25">
      <c r="A10" s="199"/>
      <c r="B10" s="199" t="s">
        <v>44</v>
      </c>
      <c r="C10" s="200">
        <v>3</v>
      </c>
      <c r="D10" s="200">
        <v>3</v>
      </c>
      <c r="E10" s="200">
        <v>3</v>
      </c>
      <c r="F10" s="200" t="s">
        <v>40</v>
      </c>
      <c r="G10" s="200" t="s">
        <v>40</v>
      </c>
      <c r="H10" s="200" t="s">
        <v>40</v>
      </c>
      <c r="I10" s="200" t="s">
        <v>40</v>
      </c>
      <c r="J10" s="200" t="s">
        <v>40</v>
      </c>
      <c r="K10" s="200" t="s">
        <v>40</v>
      </c>
      <c r="L10" s="200" t="s">
        <v>40</v>
      </c>
      <c r="M10" s="200" t="s">
        <v>40</v>
      </c>
      <c r="N10" s="200">
        <v>3</v>
      </c>
      <c r="O10" s="200">
        <v>2</v>
      </c>
      <c r="P10" s="200">
        <v>1</v>
      </c>
      <c r="Q10" s="200" t="s">
        <v>40</v>
      </c>
    </row>
    <row r="11" spans="1:17" s="125" customFormat="1" ht="32.25" customHeight="1" x14ac:dyDescent="0.2">
      <c r="A11" s="206"/>
      <c r="B11" s="206" t="s">
        <v>7</v>
      </c>
      <c r="C11" s="209">
        <f>(C6+C7+C8+C9+C10)/5</f>
        <v>2.6</v>
      </c>
      <c r="D11" s="209">
        <f t="shared" ref="D11:P11" si="0">(D6+D7+D8+D9+D10)/5</f>
        <v>2.6</v>
      </c>
      <c r="E11" s="209">
        <f t="shared" si="0"/>
        <v>2.2000000000000002</v>
      </c>
      <c r="F11" s="200" t="s">
        <v>40</v>
      </c>
      <c r="G11" s="200" t="s">
        <v>40</v>
      </c>
      <c r="H11" s="200" t="s">
        <v>40</v>
      </c>
      <c r="I11" s="200" t="s">
        <v>40</v>
      </c>
      <c r="J11" s="200" t="s">
        <v>40</v>
      </c>
      <c r="K11" s="200" t="s">
        <v>40</v>
      </c>
      <c r="L11" s="200" t="s">
        <v>40</v>
      </c>
      <c r="M11" s="200" t="s">
        <v>40</v>
      </c>
      <c r="N11" s="209">
        <f t="shared" si="0"/>
        <v>2.4</v>
      </c>
      <c r="O11" s="209">
        <f t="shared" si="0"/>
        <v>2</v>
      </c>
      <c r="P11" s="209">
        <f t="shared" si="0"/>
        <v>1</v>
      </c>
      <c r="Q11" s="200" t="s">
        <v>40</v>
      </c>
    </row>
    <row r="12" spans="1:17" x14ac:dyDescent="0.2">
      <c r="A12" s="208"/>
      <c r="B12" s="208"/>
      <c r="C12" s="208"/>
      <c r="D12" s="208"/>
      <c r="E12" s="208"/>
      <c r="F12" s="208"/>
      <c r="G12" s="208"/>
      <c r="H12" s="208"/>
      <c r="I12" s="208"/>
      <c r="J12" s="208"/>
      <c r="K12" s="208"/>
      <c r="L12" s="208"/>
      <c r="M12" s="208"/>
      <c r="N12" s="208"/>
      <c r="O12" s="208"/>
      <c r="P12" s="208"/>
      <c r="Q12" s="208"/>
    </row>
    <row r="13" spans="1:17" x14ac:dyDescent="0.2">
      <c r="A13" s="208"/>
      <c r="B13" s="208"/>
      <c r="C13" s="208"/>
      <c r="D13" s="208"/>
      <c r="E13" s="208"/>
      <c r="F13" s="208"/>
      <c r="G13" s="208"/>
      <c r="H13" s="208"/>
      <c r="I13" s="208"/>
      <c r="J13" s="208"/>
      <c r="K13" s="208"/>
      <c r="L13" s="208"/>
      <c r="M13" s="208"/>
      <c r="N13" s="208"/>
      <c r="O13" s="208"/>
      <c r="P13" s="208"/>
      <c r="Q13" s="208"/>
    </row>
    <row r="14" spans="1:17" x14ac:dyDescent="0.2">
      <c r="A14" s="208"/>
      <c r="B14" s="208"/>
      <c r="C14" s="208"/>
      <c r="D14" s="208"/>
      <c r="E14" s="208"/>
      <c r="F14" s="208"/>
      <c r="G14" s="208"/>
      <c r="H14" s="208"/>
      <c r="I14" s="208"/>
      <c r="J14" s="208"/>
      <c r="K14" s="208"/>
      <c r="L14" s="208"/>
      <c r="M14" s="208"/>
      <c r="N14" s="208"/>
      <c r="O14" s="208"/>
      <c r="P14" s="208"/>
      <c r="Q14" s="208"/>
    </row>
    <row r="15" spans="1:17" x14ac:dyDescent="0.2">
      <c r="A15" s="208"/>
      <c r="B15" s="208"/>
      <c r="C15" s="208"/>
      <c r="D15" s="208"/>
      <c r="E15" s="208"/>
      <c r="F15" s="208"/>
      <c r="G15" s="208"/>
      <c r="H15" s="208"/>
      <c r="I15" s="208"/>
      <c r="J15" s="208"/>
      <c r="K15" s="208"/>
      <c r="L15" s="208"/>
      <c r="M15" s="208"/>
      <c r="N15" s="208"/>
      <c r="O15" s="208"/>
      <c r="P15" s="208"/>
      <c r="Q15" s="208"/>
    </row>
    <row r="16" spans="1:17" x14ac:dyDescent="0.2">
      <c r="A16" s="208"/>
      <c r="B16" s="208"/>
      <c r="C16" s="208"/>
      <c r="D16" s="208"/>
      <c r="E16" s="208"/>
      <c r="F16" s="208"/>
      <c r="G16" s="208"/>
      <c r="H16" s="208"/>
      <c r="I16" s="208"/>
      <c r="J16" s="208"/>
      <c r="K16" s="208"/>
      <c r="L16" s="208"/>
      <c r="M16" s="208"/>
      <c r="N16" s="208"/>
      <c r="O16" s="208"/>
      <c r="P16" s="208"/>
      <c r="Q16" s="208"/>
    </row>
    <row r="17" spans="1:17" ht="15.75" x14ac:dyDescent="0.2">
      <c r="A17" s="207"/>
      <c r="B17" s="309" t="s">
        <v>223</v>
      </c>
      <c r="C17" s="309"/>
      <c r="D17" s="309"/>
      <c r="E17" s="309"/>
      <c r="F17" s="309"/>
      <c r="G17" s="309"/>
      <c r="H17" s="309"/>
      <c r="I17" s="309"/>
      <c r="J17" s="309"/>
      <c r="K17" s="309"/>
      <c r="L17" s="309"/>
      <c r="M17" s="309"/>
      <c r="N17" s="309"/>
      <c r="O17" s="309"/>
      <c r="P17" s="309"/>
      <c r="Q17" s="207"/>
    </row>
    <row r="18" spans="1:17" ht="14.25" x14ac:dyDescent="0.2">
      <c r="A18" s="21"/>
      <c r="B18" s="306" t="s">
        <v>518</v>
      </c>
      <c r="C18" s="306"/>
      <c r="D18" s="306"/>
      <c r="E18" s="306"/>
      <c r="F18" s="306"/>
      <c r="G18" s="306"/>
      <c r="H18" s="306"/>
      <c r="I18" s="306"/>
      <c r="J18" s="306"/>
      <c r="K18" s="306"/>
      <c r="L18" s="306"/>
      <c r="M18" s="306"/>
      <c r="N18" s="306"/>
      <c r="O18" s="306"/>
      <c r="P18" s="306"/>
      <c r="Q18" s="21"/>
    </row>
    <row r="19" spans="1:17" ht="15" x14ac:dyDescent="0.2">
      <c r="A19" s="21"/>
      <c r="B19" s="307"/>
      <c r="C19" s="307"/>
      <c r="D19" s="307"/>
      <c r="E19" s="307"/>
      <c r="F19" s="307"/>
      <c r="G19" s="307"/>
      <c r="H19" s="307"/>
      <c r="I19" s="307"/>
      <c r="J19" s="307"/>
      <c r="K19" s="307"/>
      <c r="L19" s="307"/>
      <c r="M19" s="307"/>
      <c r="N19" s="307"/>
      <c r="O19" s="307"/>
      <c r="P19" s="307"/>
      <c r="Q19" s="21"/>
    </row>
    <row r="20" spans="1:17" ht="15" x14ac:dyDescent="0.2">
      <c r="A20" s="308" t="s">
        <v>210</v>
      </c>
      <c r="B20" s="310" t="s">
        <v>227</v>
      </c>
      <c r="C20" s="304" t="s">
        <v>36</v>
      </c>
      <c r="D20" s="304"/>
      <c r="E20" s="304"/>
      <c r="F20" s="304"/>
      <c r="G20" s="304"/>
      <c r="H20" s="304"/>
      <c r="I20" s="304"/>
      <c r="J20" s="304"/>
      <c r="K20" s="304"/>
      <c r="L20" s="304"/>
      <c r="M20" s="304"/>
      <c r="N20" s="304"/>
      <c r="O20" s="131"/>
      <c r="P20" s="131"/>
      <c r="Q20" s="21"/>
    </row>
    <row r="21" spans="1:17" s="123" customFormat="1" ht="27.75" customHeight="1" x14ac:dyDescent="0.2">
      <c r="A21" s="308"/>
      <c r="B21" s="310"/>
      <c r="C21" s="122" t="s">
        <v>211</v>
      </c>
      <c r="D21" s="122" t="s">
        <v>212</v>
      </c>
      <c r="E21" s="122" t="s">
        <v>213</v>
      </c>
      <c r="F21" s="122" t="s">
        <v>214</v>
      </c>
      <c r="G21" s="122" t="s">
        <v>215</v>
      </c>
      <c r="H21" s="122" t="s">
        <v>216</v>
      </c>
      <c r="I21" s="122" t="s">
        <v>217</v>
      </c>
      <c r="J21" s="122" t="s">
        <v>218</v>
      </c>
      <c r="K21" s="122" t="s">
        <v>219</v>
      </c>
      <c r="L21" s="122" t="s">
        <v>220</v>
      </c>
      <c r="M21" s="122" t="s">
        <v>221</v>
      </c>
      <c r="N21" s="122" t="s">
        <v>222</v>
      </c>
      <c r="O21" s="122" t="s">
        <v>224</v>
      </c>
      <c r="P21" s="122" t="s">
        <v>225</v>
      </c>
      <c r="Q21" s="129" t="s">
        <v>519</v>
      </c>
    </row>
    <row r="22" spans="1:17" s="26" customFormat="1" ht="24.95" customHeight="1" x14ac:dyDescent="0.2">
      <c r="A22" s="201" t="s">
        <v>39</v>
      </c>
      <c r="B22" s="127">
        <v>73</v>
      </c>
      <c r="C22" s="130">
        <f>C6/3*B22</f>
        <v>24.333333333333332</v>
      </c>
      <c r="D22" s="130">
        <f>D6/3*B22</f>
        <v>48.666666666666664</v>
      </c>
      <c r="E22" s="130">
        <f>E6/3*B22</f>
        <v>48.666666666666664</v>
      </c>
      <c r="F22" s="200" t="s">
        <v>40</v>
      </c>
      <c r="G22" s="200" t="s">
        <v>40</v>
      </c>
      <c r="H22" s="200" t="s">
        <v>40</v>
      </c>
      <c r="I22" s="200" t="s">
        <v>40</v>
      </c>
      <c r="J22" s="200" t="s">
        <v>40</v>
      </c>
      <c r="K22" s="200" t="s">
        <v>40</v>
      </c>
      <c r="L22" s="200" t="s">
        <v>40</v>
      </c>
      <c r="M22" s="200" t="s">
        <v>40</v>
      </c>
      <c r="N22" s="130">
        <f>N6/3*B22</f>
        <v>73</v>
      </c>
      <c r="O22" s="130">
        <f>O6/3*B22</f>
        <v>48.666666666666664</v>
      </c>
      <c r="P22" s="130">
        <f>P6/3*B22</f>
        <v>24.333333333333332</v>
      </c>
      <c r="Q22" s="200" t="s">
        <v>40</v>
      </c>
    </row>
    <row r="23" spans="1:17" s="26" customFormat="1" ht="24.95" customHeight="1" x14ac:dyDescent="0.2">
      <c r="A23" s="201" t="s">
        <v>41</v>
      </c>
      <c r="B23" s="127">
        <v>64</v>
      </c>
      <c r="C23" s="130">
        <f t="shared" ref="C23:C26" si="1">C7/3*B23</f>
        <v>64</v>
      </c>
      <c r="D23" s="130">
        <f t="shared" ref="D23:D26" si="2">D7/3*B23</f>
        <v>42.666666666666664</v>
      </c>
      <c r="E23" s="130">
        <f t="shared" ref="E23:E27" si="3">E7/3*B23</f>
        <v>42.666666666666664</v>
      </c>
      <c r="F23" s="200" t="s">
        <v>40</v>
      </c>
      <c r="G23" s="200" t="s">
        <v>40</v>
      </c>
      <c r="H23" s="200" t="s">
        <v>40</v>
      </c>
      <c r="I23" s="200" t="s">
        <v>40</v>
      </c>
      <c r="J23" s="200" t="s">
        <v>40</v>
      </c>
      <c r="K23" s="200" t="s">
        <v>40</v>
      </c>
      <c r="L23" s="200" t="s">
        <v>40</v>
      </c>
      <c r="M23" s="200" t="s">
        <v>40</v>
      </c>
      <c r="N23" s="130">
        <f t="shared" ref="N23:N26" si="4">N7/3*B23</f>
        <v>42.666666666666664</v>
      </c>
      <c r="O23" s="130">
        <f t="shared" ref="O23:O26" si="5">O7/3*B23</f>
        <v>42.666666666666664</v>
      </c>
      <c r="P23" s="130">
        <f t="shared" ref="P23:P26" si="6">P7/3*B23</f>
        <v>21.333333333333332</v>
      </c>
      <c r="Q23" s="200" t="s">
        <v>40</v>
      </c>
    </row>
    <row r="24" spans="1:17" s="26" customFormat="1" ht="24.95" customHeight="1" x14ac:dyDescent="0.2">
      <c r="A24" s="201" t="s">
        <v>42</v>
      </c>
      <c r="B24" s="127">
        <v>77</v>
      </c>
      <c r="C24" s="130">
        <f t="shared" si="1"/>
        <v>77</v>
      </c>
      <c r="D24" s="130">
        <f t="shared" si="2"/>
        <v>77</v>
      </c>
      <c r="E24" s="130">
        <f t="shared" si="3"/>
        <v>51.333333333333329</v>
      </c>
      <c r="F24" s="200" t="s">
        <v>40</v>
      </c>
      <c r="G24" s="200" t="s">
        <v>40</v>
      </c>
      <c r="H24" s="200" t="s">
        <v>40</v>
      </c>
      <c r="I24" s="200" t="s">
        <v>40</v>
      </c>
      <c r="J24" s="200" t="s">
        <v>40</v>
      </c>
      <c r="K24" s="200" t="s">
        <v>40</v>
      </c>
      <c r="L24" s="200" t="s">
        <v>40</v>
      </c>
      <c r="M24" s="200" t="s">
        <v>40</v>
      </c>
      <c r="N24" s="130">
        <f t="shared" si="4"/>
        <v>51.333333333333329</v>
      </c>
      <c r="O24" s="130">
        <f t="shared" si="5"/>
        <v>51.333333333333329</v>
      </c>
      <c r="P24" s="130">
        <f t="shared" si="6"/>
        <v>25.666666666666664</v>
      </c>
      <c r="Q24" s="200" t="s">
        <v>40</v>
      </c>
    </row>
    <row r="25" spans="1:17" s="26" customFormat="1" ht="24.95" customHeight="1" x14ac:dyDescent="0.2">
      <c r="A25" s="201" t="s">
        <v>43</v>
      </c>
      <c r="B25" s="127">
        <v>68</v>
      </c>
      <c r="C25" s="130">
        <f t="shared" si="1"/>
        <v>68</v>
      </c>
      <c r="D25" s="130">
        <f t="shared" si="2"/>
        <v>68</v>
      </c>
      <c r="E25" s="130">
        <f t="shared" si="3"/>
        <v>45.333333333333329</v>
      </c>
      <c r="F25" s="200" t="s">
        <v>40</v>
      </c>
      <c r="G25" s="200" t="s">
        <v>40</v>
      </c>
      <c r="H25" s="200" t="s">
        <v>40</v>
      </c>
      <c r="I25" s="200" t="s">
        <v>40</v>
      </c>
      <c r="J25" s="200" t="s">
        <v>40</v>
      </c>
      <c r="K25" s="200" t="s">
        <v>40</v>
      </c>
      <c r="L25" s="200" t="s">
        <v>40</v>
      </c>
      <c r="M25" s="200" t="s">
        <v>40</v>
      </c>
      <c r="N25" s="130">
        <f t="shared" si="4"/>
        <v>45.333333333333329</v>
      </c>
      <c r="O25" s="130">
        <f t="shared" si="5"/>
        <v>45.333333333333329</v>
      </c>
      <c r="P25" s="130">
        <f t="shared" si="6"/>
        <v>22.666666666666664</v>
      </c>
      <c r="Q25" s="200" t="s">
        <v>40</v>
      </c>
    </row>
    <row r="26" spans="1:17" s="26" customFormat="1" ht="24.95" customHeight="1" x14ac:dyDescent="0.3">
      <c r="A26" s="201" t="s">
        <v>44</v>
      </c>
      <c r="B26" s="128">
        <v>83</v>
      </c>
      <c r="C26" s="130">
        <f t="shared" si="1"/>
        <v>83</v>
      </c>
      <c r="D26" s="130">
        <f t="shared" si="2"/>
        <v>83</v>
      </c>
      <c r="E26" s="130">
        <f t="shared" si="3"/>
        <v>83</v>
      </c>
      <c r="F26" s="200" t="s">
        <v>40</v>
      </c>
      <c r="G26" s="200" t="s">
        <v>40</v>
      </c>
      <c r="H26" s="200" t="s">
        <v>40</v>
      </c>
      <c r="I26" s="200" t="s">
        <v>40</v>
      </c>
      <c r="J26" s="200" t="s">
        <v>40</v>
      </c>
      <c r="K26" s="200" t="s">
        <v>40</v>
      </c>
      <c r="L26" s="200" t="s">
        <v>40</v>
      </c>
      <c r="M26" s="200" t="s">
        <v>40</v>
      </c>
      <c r="N26" s="130">
        <f t="shared" si="4"/>
        <v>83</v>
      </c>
      <c r="O26" s="130">
        <f t="shared" si="5"/>
        <v>55.333333333333329</v>
      </c>
      <c r="P26" s="130">
        <f t="shared" si="6"/>
        <v>27.666666666666664</v>
      </c>
      <c r="Q26" s="200" t="s">
        <v>40</v>
      </c>
    </row>
    <row r="27" spans="1:17" s="26" customFormat="1" ht="24.95" hidden="1" customHeight="1" thickBot="1" x14ac:dyDescent="0.25">
      <c r="A27" s="201" t="s">
        <v>226</v>
      </c>
      <c r="B27" s="202">
        <v>66.666666666666671</v>
      </c>
      <c r="C27" s="130" t="e">
        <f>($B$27/4)*#REF!</f>
        <v>#REF!</v>
      </c>
      <c r="D27" s="130" t="e">
        <f>($B$27/4)*#REF!</f>
        <v>#REF!</v>
      </c>
      <c r="E27" s="130">
        <f t="shared" si="3"/>
        <v>48.888888888888893</v>
      </c>
      <c r="F27" s="200" t="s">
        <v>40</v>
      </c>
      <c r="G27" s="200" t="s">
        <v>40</v>
      </c>
      <c r="H27" s="200" t="s">
        <v>40</v>
      </c>
      <c r="I27" s="200" t="s">
        <v>40</v>
      </c>
      <c r="J27" s="200" t="s">
        <v>40</v>
      </c>
      <c r="K27" s="200" t="s">
        <v>40</v>
      </c>
      <c r="L27" s="200" t="s">
        <v>40</v>
      </c>
      <c r="M27" s="200" t="s">
        <v>40</v>
      </c>
      <c r="N27" s="130" t="e">
        <f>($B$27/4)*#REF!</f>
        <v>#REF!</v>
      </c>
      <c r="O27" s="203"/>
      <c r="P27" s="203"/>
      <c r="Q27" s="200" t="s">
        <v>40</v>
      </c>
    </row>
    <row r="28" spans="1:17" ht="21.75" customHeight="1" x14ac:dyDescent="0.2">
      <c r="A28" s="304" t="s">
        <v>7</v>
      </c>
      <c r="B28" s="304"/>
      <c r="C28" s="204">
        <f>(C22+C23+C24+C25+C26)/5</f>
        <v>63.266666666666666</v>
      </c>
      <c r="D28" s="205">
        <f>(D22+D23+D24+D25+D26)/5</f>
        <v>63.86666666666666</v>
      </c>
      <c r="E28" s="205">
        <f>(E22+E24+E23+E25+E26)/5</f>
        <v>54.2</v>
      </c>
      <c r="F28" s="200" t="s">
        <v>40</v>
      </c>
      <c r="G28" s="200" t="s">
        <v>40</v>
      </c>
      <c r="H28" s="200" t="s">
        <v>40</v>
      </c>
      <c r="I28" s="200" t="s">
        <v>40</v>
      </c>
      <c r="J28" s="200" t="s">
        <v>40</v>
      </c>
      <c r="K28" s="200" t="s">
        <v>40</v>
      </c>
      <c r="L28" s="200" t="s">
        <v>40</v>
      </c>
      <c r="M28" s="200" t="s">
        <v>40</v>
      </c>
      <c r="N28" s="204">
        <f>(N22+N23+N24+N25+N26)/5</f>
        <v>59.066666666666663</v>
      </c>
      <c r="O28" s="204">
        <f t="shared" ref="O28:P28" si="7">(O22+O23+O24+O25+O26)/5</f>
        <v>48.666666666666664</v>
      </c>
      <c r="P28" s="204">
        <f t="shared" si="7"/>
        <v>24.333333333333332</v>
      </c>
      <c r="Q28" s="200" t="s">
        <v>40</v>
      </c>
    </row>
  </sheetData>
  <mergeCells count="13">
    <mergeCell ref="A28:B28"/>
    <mergeCell ref="B1:P1"/>
    <mergeCell ref="B2:P2"/>
    <mergeCell ref="B3:P3"/>
    <mergeCell ref="B4:B5"/>
    <mergeCell ref="C4:N4"/>
    <mergeCell ref="B17:P17"/>
    <mergeCell ref="B18:P18"/>
    <mergeCell ref="B19:P19"/>
    <mergeCell ref="A20:A21"/>
    <mergeCell ref="B20:B21"/>
    <mergeCell ref="C20:N20"/>
    <mergeCell ref="O4:Q4"/>
  </mergeCells>
  <pageMargins left="0.7" right="0.7" top="0.75" bottom="0.75" header="0.3" footer="0.3"/>
  <pageSetup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/>
  <dimension ref="A1:P31"/>
  <sheetViews>
    <sheetView zoomScale="85" zoomScaleNormal="85" workbookViewId="0">
      <selection activeCell="Q13" sqref="Q13"/>
    </sheetView>
  </sheetViews>
  <sheetFormatPr defaultRowHeight="12.75" x14ac:dyDescent="0.2"/>
  <cols>
    <col min="2" max="2" width="10" customWidth="1"/>
    <col min="3" max="3" width="11.5703125" bestFit="1" customWidth="1"/>
    <col min="258" max="258" width="10" customWidth="1"/>
    <col min="259" max="259" width="11.5703125" bestFit="1" customWidth="1"/>
    <col min="514" max="514" width="10" customWidth="1"/>
    <col min="515" max="515" width="11.5703125" bestFit="1" customWidth="1"/>
    <col min="770" max="770" width="10" customWidth="1"/>
    <col min="771" max="771" width="11.5703125" bestFit="1" customWidth="1"/>
    <col min="1026" max="1026" width="10" customWidth="1"/>
    <col min="1027" max="1027" width="11.5703125" bestFit="1" customWidth="1"/>
    <col min="1282" max="1282" width="10" customWidth="1"/>
    <col min="1283" max="1283" width="11.5703125" bestFit="1" customWidth="1"/>
    <col min="1538" max="1538" width="10" customWidth="1"/>
    <col min="1539" max="1539" width="11.5703125" bestFit="1" customWidth="1"/>
    <col min="1794" max="1794" width="10" customWidth="1"/>
    <col min="1795" max="1795" width="11.5703125" bestFit="1" customWidth="1"/>
    <col min="2050" max="2050" width="10" customWidth="1"/>
    <col min="2051" max="2051" width="11.5703125" bestFit="1" customWidth="1"/>
    <col min="2306" max="2306" width="10" customWidth="1"/>
    <col min="2307" max="2307" width="11.5703125" bestFit="1" customWidth="1"/>
    <col min="2562" max="2562" width="10" customWidth="1"/>
    <col min="2563" max="2563" width="11.5703125" bestFit="1" customWidth="1"/>
    <col min="2818" max="2818" width="10" customWidth="1"/>
    <col min="2819" max="2819" width="11.5703125" bestFit="1" customWidth="1"/>
    <col min="3074" max="3074" width="10" customWidth="1"/>
    <col min="3075" max="3075" width="11.5703125" bestFit="1" customWidth="1"/>
    <col min="3330" max="3330" width="10" customWidth="1"/>
    <col min="3331" max="3331" width="11.5703125" bestFit="1" customWidth="1"/>
    <col min="3586" max="3586" width="10" customWidth="1"/>
    <col min="3587" max="3587" width="11.5703125" bestFit="1" customWidth="1"/>
    <col min="3842" max="3842" width="10" customWidth="1"/>
    <col min="3843" max="3843" width="11.5703125" bestFit="1" customWidth="1"/>
    <col min="4098" max="4098" width="10" customWidth="1"/>
    <col min="4099" max="4099" width="11.5703125" bestFit="1" customWidth="1"/>
    <col min="4354" max="4354" width="10" customWidth="1"/>
    <col min="4355" max="4355" width="11.5703125" bestFit="1" customWidth="1"/>
    <col min="4610" max="4610" width="10" customWidth="1"/>
    <col min="4611" max="4611" width="11.5703125" bestFit="1" customWidth="1"/>
    <col min="4866" max="4866" width="10" customWidth="1"/>
    <col min="4867" max="4867" width="11.5703125" bestFit="1" customWidth="1"/>
    <col min="5122" max="5122" width="10" customWidth="1"/>
    <col min="5123" max="5123" width="11.5703125" bestFit="1" customWidth="1"/>
    <col min="5378" max="5378" width="10" customWidth="1"/>
    <col min="5379" max="5379" width="11.5703125" bestFit="1" customWidth="1"/>
    <col min="5634" max="5634" width="10" customWidth="1"/>
    <col min="5635" max="5635" width="11.5703125" bestFit="1" customWidth="1"/>
    <col min="5890" max="5890" width="10" customWidth="1"/>
    <col min="5891" max="5891" width="11.5703125" bestFit="1" customWidth="1"/>
    <col min="6146" max="6146" width="10" customWidth="1"/>
    <col min="6147" max="6147" width="11.5703125" bestFit="1" customWidth="1"/>
    <col min="6402" max="6402" width="10" customWidth="1"/>
    <col min="6403" max="6403" width="11.5703125" bestFit="1" customWidth="1"/>
    <col min="6658" max="6658" width="10" customWidth="1"/>
    <col min="6659" max="6659" width="11.5703125" bestFit="1" customWidth="1"/>
    <col min="6914" max="6914" width="10" customWidth="1"/>
    <col min="6915" max="6915" width="11.5703125" bestFit="1" customWidth="1"/>
    <col min="7170" max="7170" width="10" customWidth="1"/>
    <col min="7171" max="7171" width="11.5703125" bestFit="1" customWidth="1"/>
    <col min="7426" max="7426" width="10" customWidth="1"/>
    <col min="7427" max="7427" width="11.5703125" bestFit="1" customWidth="1"/>
    <col min="7682" max="7682" width="10" customWidth="1"/>
    <col min="7683" max="7683" width="11.5703125" bestFit="1" customWidth="1"/>
    <col min="7938" max="7938" width="10" customWidth="1"/>
    <col min="7939" max="7939" width="11.5703125" bestFit="1" customWidth="1"/>
    <col min="8194" max="8194" width="10" customWidth="1"/>
    <col min="8195" max="8195" width="11.5703125" bestFit="1" customWidth="1"/>
    <col min="8450" max="8450" width="10" customWidth="1"/>
    <col min="8451" max="8451" width="11.5703125" bestFit="1" customWidth="1"/>
    <col min="8706" max="8706" width="10" customWidth="1"/>
    <col min="8707" max="8707" width="11.5703125" bestFit="1" customWidth="1"/>
    <col min="8962" max="8962" width="10" customWidth="1"/>
    <col min="8963" max="8963" width="11.5703125" bestFit="1" customWidth="1"/>
    <col min="9218" max="9218" width="10" customWidth="1"/>
    <col min="9219" max="9219" width="11.5703125" bestFit="1" customWidth="1"/>
    <col min="9474" max="9474" width="10" customWidth="1"/>
    <col min="9475" max="9475" width="11.5703125" bestFit="1" customWidth="1"/>
    <col min="9730" max="9730" width="10" customWidth="1"/>
    <col min="9731" max="9731" width="11.5703125" bestFit="1" customWidth="1"/>
    <col min="9986" max="9986" width="10" customWidth="1"/>
    <col min="9987" max="9987" width="11.5703125" bestFit="1" customWidth="1"/>
    <col min="10242" max="10242" width="10" customWidth="1"/>
    <col min="10243" max="10243" width="11.5703125" bestFit="1" customWidth="1"/>
    <col min="10498" max="10498" width="10" customWidth="1"/>
    <col min="10499" max="10499" width="11.5703125" bestFit="1" customWidth="1"/>
    <col min="10754" max="10754" width="10" customWidth="1"/>
    <col min="10755" max="10755" width="11.5703125" bestFit="1" customWidth="1"/>
    <col min="11010" max="11010" width="10" customWidth="1"/>
    <col min="11011" max="11011" width="11.5703125" bestFit="1" customWidth="1"/>
    <col min="11266" max="11266" width="10" customWidth="1"/>
    <col min="11267" max="11267" width="11.5703125" bestFit="1" customWidth="1"/>
    <col min="11522" max="11522" width="10" customWidth="1"/>
    <col min="11523" max="11523" width="11.5703125" bestFit="1" customWidth="1"/>
    <col min="11778" max="11778" width="10" customWidth="1"/>
    <col min="11779" max="11779" width="11.5703125" bestFit="1" customWidth="1"/>
    <col min="12034" max="12034" width="10" customWidth="1"/>
    <col min="12035" max="12035" width="11.5703125" bestFit="1" customWidth="1"/>
    <col min="12290" max="12290" width="10" customWidth="1"/>
    <col min="12291" max="12291" width="11.5703125" bestFit="1" customWidth="1"/>
    <col min="12546" max="12546" width="10" customWidth="1"/>
    <col min="12547" max="12547" width="11.5703125" bestFit="1" customWidth="1"/>
    <col min="12802" max="12802" width="10" customWidth="1"/>
    <col min="12803" max="12803" width="11.5703125" bestFit="1" customWidth="1"/>
    <col min="13058" max="13058" width="10" customWidth="1"/>
    <col min="13059" max="13059" width="11.5703125" bestFit="1" customWidth="1"/>
    <col min="13314" max="13314" width="10" customWidth="1"/>
    <col min="13315" max="13315" width="11.5703125" bestFit="1" customWidth="1"/>
    <col min="13570" max="13570" width="10" customWidth="1"/>
    <col min="13571" max="13571" width="11.5703125" bestFit="1" customWidth="1"/>
    <col min="13826" max="13826" width="10" customWidth="1"/>
    <col min="13827" max="13827" width="11.5703125" bestFit="1" customWidth="1"/>
    <col min="14082" max="14082" width="10" customWidth="1"/>
    <col min="14083" max="14083" width="11.5703125" bestFit="1" customWidth="1"/>
    <col min="14338" max="14338" width="10" customWidth="1"/>
    <col min="14339" max="14339" width="11.5703125" bestFit="1" customWidth="1"/>
    <col min="14594" max="14594" width="10" customWidth="1"/>
    <col min="14595" max="14595" width="11.5703125" bestFit="1" customWidth="1"/>
    <col min="14850" max="14850" width="10" customWidth="1"/>
    <col min="14851" max="14851" width="11.5703125" bestFit="1" customWidth="1"/>
    <col min="15106" max="15106" width="10" customWidth="1"/>
    <col min="15107" max="15107" width="11.5703125" bestFit="1" customWidth="1"/>
    <col min="15362" max="15362" width="10" customWidth="1"/>
    <col min="15363" max="15363" width="11.5703125" bestFit="1" customWidth="1"/>
    <col min="15618" max="15618" width="10" customWidth="1"/>
    <col min="15619" max="15619" width="11.5703125" bestFit="1" customWidth="1"/>
    <col min="15874" max="15874" width="10" customWidth="1"/>
    <col min="15875" max="15875" width="11.5703125" bestFit="1" customWidth="1"/>
    <col min="16130" max="16130" width="10" customWidth="1"/>
    <col min="16131" max="16131" width="11.5703125" bestFit="1" customWidth="1"/>
  </cols>
  <sheetData>
    <row r="1" spans="1:16" ht="15.75" customHeight="1" x14ac:dyDescent="0.2">
      <c r="A1" s="99"/>
      <c r="B1" s="311" t="s">
        <v>223</v>
      </c>
      <c r="C1" s="312"/>
      <c r="D1" s="312"/>
      <c r="E1" s="312"/>
      <c r="F1" s="312"/>
      <c r="G1" s="312"/>
      <c r="H1" s="312"/>
      <c r="I1" s="312"/>
      <c r="J1" s="312"/>
      <c r="K1" s="312"/>
      <c r="L1" s="312"/>
      <c r="M1" s="312"/>
      <c r="N1" s="312"/>
      <c r="O1" s="312"/>
      <c r="P1" s="312"/>
    </row>
    <row r="2" spans="1:16" ht="15" customHeight="1" x14ac:dyDescent="0.2">
      <c r="A2" s="100"/>
      <c r="B2" s="313" t="s">
        <v>209</v>
      </c>
      <c r="C2" s="314"/>
      <c r="D2" s="314"/>
      <c r="E2" s="314"/>
      <c r="F2" s="314"/>
      <c r="G2" s="314"/>
      <c r="H2" s="314"/>
      <c r="I2" s="314"/>
      <c r="J2" s="314"/>
      <c r="K2" s="314"/>
      <c r="L2" s="314"/>
      <c r="M2" s="314"/>
      <c r="N2" s="314"/>
      <c r="O2" s="314"/>
      <c r="P2" s="314"/>
    </row>
    <row r="3" spans="1:16" ht="15" customHeight="1" thickBot="1" x14ac:dyDescent="0.25">
      <c r="A3" s="101"/>
      <c r="B3" s="315"/>
      <c r="C3" s="316"/>
      <c r="D3" s="316"/>
      <c r="E3" s="316"/>
      <c r="F3" s="316"/>
      <c r="G3" s="316"/>
      <c r="H3" s="316"/>
      <c r="I3" s="316"/>
      <c r="J3" s="316"/>
      <c r="K3" s="316"/>
      <c r="L3" s="316"/>
      <c r="M3" s="316"/>
      <c r="N3" s="316"/>
      <c r="O3" s="316"/>
      <c r="P3" s="316"/>
    </row>
    <row r="4" spans="1:16" ht="15.75" customHeight="1" thickBot="1" x14ac:dyDescent="0.25">
      <c r="A4" s="102"/>
      <c r="B4" s="317" t="s">
        <v>210</v>
      </c>
      <c r="C4" s="320" t="s">
        <v>36</v>
      </c>
      <c r="D4" s="321"/>
      <c r="E4" s="321"/>
      <c r="F4" s="321"/>
      <c r="G4" s="321"/>
      <c r="H4" s="321"/>
      <c r="I4" s="321"/>
      <c r="J4" s="321"/>
      <c r="K4" s="321"/>
      <c r="L4" s="321"/>
      <c r="M4" s="321"/>
      <c r="N4" s="322"/>
      <c r="O4" s="103"/>
      <c r="P4" s="103"/>
    </row>
    <row r="5" spans="1:16" ht="15" customHeight="1" thickBot="1" x14ac:dyDescent="0.25">
      <c r="A5" s="102"/>
      <c r="B5" s="318"/>
      <c r="C5" s="104" t="s">
        <v>11</v>
      </c>
      <c r="D5" s="104" t="s">
        <v>12</v>
      </c>
      <c r="E5" s="104" t="s">
        <v>13</v>
      </c>
      <c r="F5" s="104" t="s">
        <v>14</v>
      </c>
      <c r="G5" s="104" t="s">
        <v>15</v>
      </c>
      <c r="H5" s="104" t="s">
        <v>16</v>
      </c>
      <c r="I5" s="104" t="s">
        <v>17</v>
      </c>
      <c r="J5" s="104" t="s">
        <v>18</v>
      </c>
      <c r="K5" s="104" t="s">
        <v>37</v>
      </c>
      <c r="L5" s="104" t="s">
        <v>38</v>
      </c>
      <c r="M5" s="104" t="s">
        <v>21</v>
      </c>
      <c r="N5" s="105" t="s">
        <v>22</v>
      </c>
      <c r="O5" s="106"/>
      <c r="P5" s="106"/>
    </row>
    <row r="6" spans="1:16" ht="12.75" customHeight="1" thickBot="1" x14ac:dyDescent="0.25">
      <c r="A6" s="102"/>
      <c r="B6" s="319"/>
      <c r="C6" s="107" t="s">
        <v>211</v>
      </c>
      <c r="D6" s="108" t="s">
        <v>212</v>
      </c>
      <c r="E6" s="108" t="s">
        <v>213</v>
      </c>
      <c r="F6" s="108" t="s">
        <v>214</v>
      </c>
      <c r="G6" s="108" t="s">
        <v>215</v>
      </c>
      <c r="H6" s="108" t="s">
        <v>216</v>
      </c>
      <c r="I6" s="108" t="s">
        <v>217</v>
      </c>
      <c r="J6" s="108" t="s">
        <v>218</v>
      </c>
      <c r="K6" s="108" t="s">
        <v>219</v>
      </c>
      <c r="L6" s="108" t="s">
        <v>220</v>
      </c>
      <c r="M6" s="108" t="s">
        <v>221</v>
      </c>
      <c r="N6" s="109" t="s">
        <v>222</v>
      </c>
      <c r="O6" s="110" t="s">
        <v>224</v>
      </c>
      <c r="P6" s="110" t="s">
        <v>225</v>
      </c>
    </row>
    <row r="7" spans="1:16" ht="15" customHeight="1" thickBot="1" x14ac:dyDescent="0.25">
      <c r="A7" s="102"/>
      <c r="B7" s="111" t="s">
        <v>39</v>
      </c>
      <c r="C7" s="25">
        <v>2</v>
      </c>
      <c r="D7" s="25" t="s">
        <v>40</v>
      </c>
      <c r="E7" s="25" t="s">
        <v>40</v>
      </c>
      <c r="F7" s="25" t="s">
        <v>40</v>
      </c>
      <c r="G7" s="25" t="s">
        <v>40</v>
      </c>
      <c r="H7" s="25" t="s">
        <v>40</v>
      </c>
      <c r="I7" s="25">
        <v>2</v>
      </c>
      <c r="J7" s="25" t="s">
        <v>40</v>
      </c>
      <c r="K7" s="25" t="s">
        <v>40</v>
      </c>
      <c r="L7" s="25" t="s">
        <v>40</v>
      </c>
      <c r="M7" s="25" t="s">
        <v>40</v>
      </c>
      <c r="N7" s="25" t="s">
        <v>40</v>
      </c>
      <c r="O7" s="25"/>
      <c r="P7" s="25"/>
    </row>
    <row r="8" spans="1:16" ht="15" customHeight="1" thickBot="1" x14ac:dyDescent="0.25">
      <c r="A8" s="102"/>
      <c r="B8" s="111" t="s">
        <v>41</v>
      </c>
      <c r="C8" s="25">
        <v>2</v>
      </c>
      <c r="D8" s="25" t="s">
        <v>40</v>
      </c>
      <c r="E8" s="25" t="s">
        <v>40</v>
      </c>
      <c r="F8" s="25">
        <v>2</v>
      </c>
      <c r="G8" s="25" t="s">
        <v>40</v>
      </c>
      <c r="H8" s="25" t="s">
        <v>40</v>
      </c>
      <c r="I8" s="25">
        <v>2</v>
      </c>
      <c r="J8" s="25" t="s">
        <v>40</v>
      </c>
      <c r="K8" s="25" t="s">
        <v>40</v>
      </c>
      <c r="L8" s="25" t="s">
        <v>40</v>
      </c>
      <c r="M8" s="25" t="s">
        <v>40</v>
      </c>
      <c r="N8" s="25" t="s">
        <v>40</v>
      </c>
      <c r="O8" s="25"/>
      <c r="P8" s="25"/>
    </row>
    <row r="9" spans="1:16" ht="15" customHeight="1" thickBot="1" x14ac:dyDescent="0.25">
      <c r="A9" s="102"/>
      <c r="B9" s="111" t="s">
        <v>42</v>
      </c>
      <c r="C9" s="25">
        <v>2</v>
      </c>
      <c r="D9" s="25" t="s">
        <v>40</v>
      </c>
      <c r="E9" s="25" t="s">
        <v>40</v>
      </c>
      <c r="F9" s="25">
        <v>2</v>
      </c>
      <c r="G9" s="25" t="s">
        <v>40</v>
      </c>
      <c r="H9" s="25" t="s">
        <v>40</v>
      </c>
      <c r="I9" s="25">
        <v>2</v>
      </c>
      <c r="J9" s="25" t="s">
        <v>40</v>
      </c>
      <c r="K9" s="25" t="s">
        <v>40</v>
      </c>
      <c r="L9" s="25" t="s">
        <v>40</v>
      </c>
      <c r="M9" s="25" t="s">
        <v>40</v>
      </c>
      <c r="N9" s="25" t="s">
        <v>40</v>
      </c>
      <c r="O9" s="25"/>
      <c r="P9" s="25"/>
    </row>
    <row r="10" spans="1:16" ht="15" customHeight="1" thickBot="1" x14ac:dyDescent="0.25">
      <c r="A10" s="102"/>
      <c r="B10" s="111" t="s">
        <v>43</v>
      </c>
      <c r="C10" s="25">
        <v>2</v>
      </c>
      <c r="D10" s="25" t="s">
        <v>40</v>
      </c>
      <c r="E10" s="25" t="s">
        <v>40</v>
      </c>
      <c r="F10" s="25">
        <v>3</v>
      </c>
      <c r="G10" s="25" t="s">
        <v>40</v>
      </c>
      <c r="H10" s="25" t="s">
        <v>40</v>
      </c>
      <c r="I10" s="25">
        <v>2</v>
      </c>
      <c r="J10" s="25" t="s">
        <v>40</v>
      </c>
      <c r="K10" s="25">
        <v>2</v>
      </c>
      <c r="L10" s="25" t="s">
        <v>40</v>
      </c>
      <c r="M10" s="25" t="s">
        <v>40</v>
      </c>
      <c r="N10" s="25">
        <v>3</v>
      </c>
      <c r="O10" s="25"/>
      <c r="P10" s="25"/>
    </row>
    <row r="11" spans="1:16" ht="15" customHeight="1" thickBot="1" x14ac:dyDescent="0.25">
      <c r="A11" s="102"/>
      <c r="B11" s="111" t="s">
        <v>44</v>
      </c>
      <c r="C11" s="25">
        <v>2</v>
      </c>
      <c r="D11" s="25" t="s">
        <v>40</v>
      </c>
      <c r="E11" s="25" t="s">
        <v>40</v>
      </c>
      <c r="F11" s="25">
        <v>3</v>
      </c>
      <c r="G11" s="25" t="s">
        <v>40</v>
      </c>
      <c r="H11" s="25" t="s">
        <v>40</v>
      </c>
      <c r="I11" s="25">
        <v>2</v>
      </c>
      <c r="J11" s="25" t="s">
        <v>40</v>
      </c>
      <c r="K11" s="25">
        <v>2</v>
      </c>
      <c r="L11" s="25" t="s">
        <v>40</v>
      </c>
      <c r="M11" s="25" t="s">
        <v>40</v>
      </c>
      <c r="N11" s="25" t="s">
        <v>40</v>
      </c>
      <c r="O11" s="25"/>
      <c r="P11" s="25"/>
    </row>
    <row r="12" spans="1:16" ht="15.75" thickBot="1" x14ac:dyDescent="0.25">
      <c r="A12" s="102"/>
      <c r="B12" s="111" t="s">
        <v>226</v>
      </c>
      <c r="C12" s="25">
        <v>2</v>
      </c>
      <c r="D12" s="25" t="s">
        <v>40</v>
      </c>
      <c r="E12" s="25" t="s">
        <v>40</v>
      </c>
      <c r="F12" s="25" t="s">
        <v>40</v>
      </c>
      <c r="G12" s="25" t="s">
        <v>40</v>
      </c>
      <c r="H12" s="25">
        <v>3</v>
      </c>
      <c r="I12" s="25">
        <v>2</v>
      </c>
      <c r="J12" s="25" t="s">
        <v>40</v>
      </c>
      <c r="K12" s="25">
        <v>2</v>
      </c>
      <c r="L12" s="25" t="s">
        <v>40</v>
      </c>
      <c r="M12" s="25" t="s">
        <v>40</v>
      </c>
      <c r="N12" s="25">
        <v>3</v>
      </c>
      <c r="O12" s="25"/>
      <c r="P12" s="25"/>
    </row>
    <row r="13" spans="1:16" ht="15.75" thickBot="1" x14ac:dyDescent="0.25">
      <c r="A13" s="112"/>
      <c r="B13" s="113" t="s">
        <v>7</v>
      </c>
      <c r="C13" s="104">
        <v>12</v>
      </c>
      <c r="D13" s="25" t="s">
        <v>40</v>
      </c>
      <c r="E13" s="25" t="s">
        <v>40</v>
      </c>
      <c r="F13" s="25">
        <v>10</v>
      </c>
      <c r="G13" s="25" t="s">
        <v>40</v>
      </c>
      <c r="H13" s="25">
        <v>3</v>
      </c>
      <c r="I13" s="104">
        <v>12</v>
      </c>
      <c r="J13" s="25" t="s">
        <v>40</v>
      </c>
      <c r="K13" s="104">
        <v>6</v>
      </c>
      <c r="L13" s="104" t="s">
        <v>40</v>
      </c>
      <c r="M13" s="25" t="s">
        <v>40</v>
      </c>
      <c r="N13" s="104">
        <v>6</v>
      </c>
      <c r="O13" s="104"/>
      <c r="P13" s="104"/>
    </row>
    <row r="18" spans="1:16" ht="13.5" thickBot="1" x14ac:dyDescent="0.25"/>
    <row r="19" spans="1:16" ht="15.75" x14ac:dyDescent="0.2">
      <c r="B19" s="311" t="s">
        <v>223</v>
      </c>
      <c r="C19" s="312"/>
      <c r="D19" s="312"/>
      <c r="E19" s="312"/>
      <c r="F19" s="312"/>
      <c r="G19" s="312"/>
      <c r="H19" s="312"/>
      <c r="I19" s="312"/>
      <c r="J19" s="312"/>
      <c r="K19" s="312"/>
      <c r="L19" s="312"/>
      <c r="M19" s="312"/>
      <c r="N19" s="312"/>
      <c r="O19" s="312"/>
      <c r="P19" s="323"/>
    </row>
    <row r="20" spans="1:16" ht="14.25" x14ac:dyDescent="0.2">
      <c r="B20" s="313" t="s">
        <v>209</v>
      </c>
      <c r="C20" s="314"/>
      <c r="D20" s="314"/>
      <c r="E20" s="314"/>
      <c r="F20" s="314"/>
      <c r="G20" s="314"/>
      <c r="H20" s="314"/>
      <c r="I20" s="314"/>
      <c r="J20" s="314"/>
      <c r="K20" s="314"/>
      <c r="L20" s="314"/>
      <c r="M20" s="314"/>
      <c r="N20" s="314"/>
      <c r="O20" s="314"/>
      <c r="P20" s="324"/>
    </row>
    <row r="21" spans="1:16" ht="15.75" thickBot="1" x14ac:dyDescent="0.25">
      <c r="B21" s="315"/>
      <c r="C21" s="316"/>
      <c r="D21" s="316"/>
      <c r="E21" s="316"/>
      <c r="F21" s="316"/>
      <c r="G21" s="316"/>
      <c r="H21" s="316"/>
      <c r="I21" s="316"/>
      <c r="J21" s="316"/>
      <c r="K21" s="316"/>
      <c r="L21" s="316"/>
      <c r="M21" s="316"/>
      <c r="N21" s="316"/>
      <c r="O21" s="316"/>
      <c r="P21" s="325"/>
    </row>
    <row r="22" spans="1:16" ht="15.75" thickBot="1" x14ac:dyDescent="0.25">
      <c r="A22" s="326" t="s">
        <v>210</v>
      </c>
      <c r="B22" s="329" t="s">
        <v>227</v>
      </c>
      <c r="C22" s="330" t="s">
        <v>36</v>
      </c>
      <c r="D22" s="330"/>
      <c r="E22" s="330"/>
      <c r="F22" s="330"/>
      <c r="G22" s="330"/>
      <c r="H22" s="330"/>
      <c r="I22" s="330"/>
      <c r="J22" s="330"/>
      <c r="K22" s="330"/>
      <c r="L22" s="330"/>
      <c r="M22" s="330"/>
      <c r="N22" s="331"/>
      <c r="O22" s="114"/>
      <c r="P22" s="114"/>
    </row>
    <row r="23" spans="1:16" ht="15.75" thickBot="1" x14ac:dyDescent="0.25">
      <c r="A23" s="327"/>
      <c r="B23" s="310"/>
      <c r="C23" s="104" t="s">
        <v>11</v>
      </c>
      <c r="D23" s="104" t="s">
        <v>12</v>
      </c>
      <c r="E23" s="104" t="s">
        <v>13</v>
      </c>
      <c r="F23" s="104" t="s">
        <v>14</v>
      </c>
      <c r="G23" s="104" t="s">
        <v>15</v>
      </c>
      <c r="H23" s="104" t="s">
        <v>16</v>
      </c>
      <c r="I23" s="104" t="s">
        <v>17</v>
      </c>
      <c r="J23" s="104" t="s">
        <v>18</v>
      </c>
      <c r="K23" s="104" t="s">
        <v>37</v>
      </c>
      <c r="L23" s="104" t="s">
        <v>38</v>
      </c>
      <c r="M23" s="104" t="s">
        <v>21</v>
      </c>
      <c r="N23" s="105" t="s">
        <v>22</v>
      </c>
      <c r="O23" s="106"/>
      <c r="P23" s="106"/>
    </row>
    <row r="24" spans="1:16" ht="13.5" customHeight="1" thickBot="1" x14ac:dyDescent="0.25">
      <c r="A24" s="328"/>
      <c r="B24" s="310"/>
      <c r="C24" s="107" t="s">
        <v>211</v>
      </c>
      <c r="D24" s="108" t="s">
        <v>212</v>
      </c>
      <c r="E24" s="108" t="s">
        <v>213</v>
      </c>
      <c r="F24" s="108" t="s">
        <v>214</v>
      </c>
      <c r="G24" s="108" t="s">
        <v>215</v>
      </c>
      <c r="H24" s="108" t="s">
        <v>216</v>
      </c>
      <c r="I24" s="108" t="s">
        <v>217</v>
      </c>
      <c r="J24" s="108" t="s">
        <v>218</v>
      </c>
      <c r="K24" s="108" t="s">
        <v>219</v>
      </c>
      <c r="L24" s="108" t="s">
        <v>220</v>
      </c>
      <c r="M24" s="108" t="s">
        <v>221</v>
      </c>
      <c r="N24" s="109" t="s">
        <v>222</v>
      </c>
      <c r="O24" s="115"/>
      <c r="P24" s="115"/>
    </row>
    <row r="25" spans="1:16" ht="15.75" thickBot="1" x14ac:dyDescent="0.25">
      <c r="A25" s="116" t="s">
        <v>39</v>
      </c>
      <c r="B25" s="117">
        <v>94.871794871794862</v>
      </c>
      <c r="C25" s="118">
        <f>(B25/4)*C7</f>
        <v>47.435897435897431</v>
      </c>
      <c r="D25" s="25" t="s">
        <v>40</v>
      </c>
      <c r="E25" s="25" t="s">
        <v>40</v>
      </c>
      <c r="F25" s="25" t="s">
        <v>40</v>
      </c>
      <c r="G25" s="25" t="s">
        <v>40</v>
      </c>
      <c r="H25" s="25" t="s">
        <v>40</v>
      </c>
      <c r="I25" s="118">
        <f>($B$25/6)*I7</f>
        <v>31.623931623931622</v>
      </c>
      <c r="J25" s="25" t="s">
        <v>40</v>
      </c>
      <c r="K25" s="25" t="s">
        <v>40</v>
      </c>
      <c r="L25" s="25" t="s">
        <v>40</v>
      </c>
      <c r="M25" s="25" t="s">
        <v>40</v>
      </c>
      <c r="N25" s="25" t="s">
        <v>40</v>
      </c>
      <c r="O25" s="25"/>
      <c r="P25" s="25"/>
    </row>
    <row r="26" spans="1:16" ht="15.75" thickBot="1" x14ac:dyDescent="0.25">
      <c r="A26" s="116" t="s">
        <v>41</v>
      </c>
      <c r="B26" s="117">
        <v>75.641025641025635</v>
      </c>
      <c r="C26" s="118">
        <f>($B$26/6)*C8</f>
        <v>25.213675213675213</v>
      </c>
      <c r="D26" s="25" t="s">
        <v>40</v>
      </c>
      <c r="E26" s="25" t="s">
        <v>40</v>
      </c>
      <c r="F26" s="118">
        <f>($B$26/6)*F8</f>
        <v>25.213675213675213</v>
      </c>
      <c r="G26" s="25" t="s">
        <v>40</v>
      </c>
      <c r="H26" s="25" t="s">
        <v>40</v>
      </c>
      <c r="I26" s="118">
        <f>($B$26/6)*I8</f>
        <v>25.213675213675213</v>
      </c>
      <c r="J26" s="25" t="s">
        <v>40</v>
      </c>
      <c r="K26" s="25" t="s">
        <v>40</v>
      </c>
      <c r="L26" s="25" t="s">
        <v>40</v>
      </c>
      <c r="M26" s="25" t="s">
        <v>40</v>
      </c>
      <c r="N26" s="25" t="s">
        <v>40</v>
      </c>
      <c r="O26" s="25"/>
      <c r="P26" s="25"/>
    </row>
    <row r="27" spans="1:16" ht="15.75" thickBot="1" x14ac:dyDescent="0.25">
      <c r="A27" s="116" t="s">
        <v>42</v>
      </c>
      <c r="B27" s="117">
        <v>85.897435897435898</v>
      </c>
      <c r="C27" s="118">
        <f>(B27/6)*C9</f>
        <v>28.632478632478634</v>
      </c>
      <c r="D27" s="25" t="s">
        <v>40</v>
      </c>
      <c r="E27" s="25" t="s">
        <v>40</v>
      </c>
      <c r="F27" s="25" t="s">
        <v>40</v>
      </c>
      <c r="G27" s="25" t="s">
        <v>40</v>
      </c>
      <c r="H27" s="25" t="s">
        <v>40</v>
      </c>
      <c r="I27" s="25" t="s">
        <v>40</v>
      </c>
      <c r="J27" s="25" t="s">
        <v>40</v>
      </c>
      <c r="K27" s="25" t="s">
        <v>40</v>
      </c>
      <c r="L27" s="25" t="s">
        <v>40</v>
      </c>
      <c r="M27" s="25" t="s">
        <v>40</v>
      </c>
      <c r="N27" s="25" t="s">
        <v>40</v>
      </c>
      <c r="O27" s="25"/>
      <c r="P27" s="25"/>
    </row>
    <row r="28" spans="1:16" ht="15.75" thickBot="1" x14ac:dyDescent="0.25">
      <c r="A28" s="116" t="s">
        <v>43</v>
      </c>
      <c r="B28" s="117">
        <v>85.897435897435898</v>
      </c>
      <c r="C28" s="118">
        <f>($B$28/6)*C10</f>
        <v>28.632478632478634</v>
      </c>
      <c r="D28" s="25" t="s">
        <v>40</v>
      </c>
      <c r="E28" s="25" t="s">
        <v>40</v>
      </c>
      <c r="F28" s="118">
        <f>($B$28/6)*F10</f>
        <v>42.948717948717949</v>
      </c>
      <c r="G28" s="25" t="s">
        <v>40</v>
      </c>
      <c r="H28" s="25" t="s">
        <v>40</v>
      </c>
      <c r="I28" s="118">
        <f>($B$28/6)*I10</f>
        <v>28.632478632478634</v>
      </c>
      <c r="J28" s="25" t="s">
        <v>40</v>
      </c>
      <c r="K28" s="118">
        <f>($B$28/6)*K10</f>
        <v>28.632478632478634</v>
      </c>
      <c r="L28" s="25" t="s">
        <v>40</v>
      </c>
      <c r="M28" s="25" t="s">
        <v>40</v>
      </c>
      <c r="N28" s="118">
        <f>($B$28/6)*N10</f>
        <v>42.948717948717949</v>
      </c>
      <c r="O28" s="25"/>
      <c r="P28" s="25"/>
    </row>
    <row r="29" spans="1:16" ht="15.75" thickBot="1" x14ac:dyDescent="0.25">
      <c r="A29" s="116" t="s">
        <v>44</v>
      </c>
      <c r="B29" s="117">
        <v>69.230769230769226</v>
      </c>
      <c r="C29" s="118">
        <f>($B$29/6)*C11</f>
        <v>23.076923076923077</v>
      </c>
      <c r="D29" s="25" t="s">
        <v>40</v>
      </c>
      <c r="E29" s="25" t="s">
        <v>40</v>
      </c>
      <c r="F29" s="118">
        <f>($B$29/6)*F11</f>
        <v>34.615384615384613</v>
      </c>
      <c r="G29" s="25" t="s">
        <v>40</v>
      </c>
      <c r="H29" s="25" t="s">
        <v>40</v>
      </c>
      <c r="I29" s="118">
        <f>($B$29/6)*I11</f>
        <v>23.076923076923077</v>
      </c>
      <c r="J29" s="25" t="s">
        <v>40</v>
      </c>
      <c r="K29" s="118">
        <f>($B$29/6)*K11</f>
        <v>23.076923076923077</v>
      </c>
      <c r="L29" s="25" t="s">
        <v>40</v>
      </c>
      <c r="M29" s="25" t="s">
        <v>40</v>
      </c>
      <c r="N29" s="25" t="s">
        <v>40</v>
      </c>
      <c r="O29" s="25"/>
      <c r="P29" s="25"/>
    </row>
    <row r="30" spans="1:16" ht="15.75" thickBot="1" x14ac:dyDescent="0.25">
      <c r="A30" s="119" t="s">
        <v>226</v>
      </c>
      <c r="B30" s="120">
        <v>66.666666666666671</v>
      </c>
      <c r="C30" s="118">
        <f>($B$30/6)*C12</f>
        <v>22.222222222222225</v>
      </c>
      <c r="D30" s="25" t="s">
        <v>40</v>
      </c>
      <c r="E30" s="25" t="s">
        <v>40</v>
      </c>
      <c r="F30" s="25" t="s">
        <v>40</v>
      </c>
      <c r="G30" s="25" t="s">
        <v>40</v>
      </c>
      <c r="H30" s="25" t="s">
        <v>40</v>
      </c>
      <c r="I30" s="118">
        <f>($B$30/6)*I12</f>
        <v>22.222222222222225</v>
      </c>
      <c r="J30" s="25" t="s">
        <v>40</v>
      </c>
      <c r="K30" s="118">
        <f>($B$30/6)*K12</f>
        <v>22.222222222222225</v>
      </c>
      <c r="L30" s="25" t="s">
        <v>40</v>
      </c>
      <c r="M30" s="25" t="s">
        <v>40</v>
      </c>
      <c r="N30" s="118">
        <f>($B$30/6)*N12</f>
        <v>33.333333333333336</v>
      </c>
      <c r="O30" s="25"/>
      <c r="P30" s="25"/>
    </row>
    <row r="31" spans="1:16" ht="15.75" thickBot="1" x14ac:dyDescent="0.25">
      <c r="A31" s="304" t="s">
        <v>7</v>
      </c>
      <c r="B31" s="304"/>
      <c r="C31" s="121">
        <f>(C25+C26+C27+C28+C29+C30)/6</f>
        <v>29.2022792022792</v>
      </c>
      <c r="D31" s="25"/>
      <c r="E31" s="25"/>
      <c r="F31" s="121">
        <f>AVERAGE(F25:F30)</f>
        <v>34.25925925925926</v>
      </c>
      <c r="G31" s="25"/>
      <c r="H31" s="25"/>
      <c r="I31" s="121">
        <f>AVERAGE(I25:I30)</f>
        <v>26.153846153846153</v>
      </c>
      <c r="J31" s="25"/>
      <c r="K31" s="121">
        <f>AVERAGE(K28:K30)</f>
        <v>24.643874643874643</v>
      </c>
      <c r="L31" s="104"/>
      <c r="M31" s="25"/>
      <c r="N31" s="121">
        <f>AVERAGE(N25:N30)</f>
        <v>38.141025641025642</v>
      </c>
      <c r="O31" s="104"/>
      <c r="P31" s="104"/>
    </row>
  </sheetData>
  <mergeCells count="12">
    <mergeCell ref="A31:B31"/>
    <mergeCell ref="B1:P1"/>
    <mergeCell ref="B2:P2"/>
    <mergeCell ref="B3:P3"/>
    <mergeCell ref="B4:B6"/>
    <mergeCell ref="C4:N4"/>
    <mergeCell ref="B19:P19"/>
    <mergeCell ref="B20:P20"/>
    <mergeCell ref="B21:P21"/>
    <mergeCell ref="A22:A24"/>
    <mergeCell ref="B22:B24"/>
    <mergeCell ref="C22:N22"/>
  </mergeCells>
  <pageMargins left="0.7" right="0.7" top="0.75" bottom="0.75" header="0.3" footer="0.3"/>
  <pageSetup orientation="portrait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/>
  <dimension ref="A1:X64"/>
  <sheetViews>
    <sheetView workbookViewId="0">
      <selection activeCell="D61" sqref="D61"/>
    </sheetView>
  </sheetViews>
  <sheetFormatPr defaultColWidth="17.140625" defaultRowHeight="15.75" x14ac:dyDescent="0.25"/>
  <cols>
    <col min="1" max="1" width="7.7109375" style="1" bestFit="1" customWidth="1"/>
    <col min="2" max="2" width="26.42578125" style="2" customWidth="1"/>
    <col min="3" max="3" width="14.28515625" style="1" customWidth="1"/>
    <col min="4" max="24" width="8.28515625" style="2" bestFit="1" customWidth="1"/>
    <col min="25" max="16384" width="17.140625" style="2"/>
  </cols>
  <sheetData>
    <row r="1" spans="1:24" ht="30" x14ac:dyDescent="0.4">
      <c r="B1" s="290" t="s">
        <v>154</v>
      </c>
      <c r="C1" s="290"/>
      <c r="D1" s="290"/>
      <c r="E1" s="290"/>
      <c r="F1" s="290"/>
      <c r="G1" s="290"/>
      <c r="H1" s="290"/>
      <c r="I1" s="290"/>
      <c r="J1" s="290"/>
      <c r="K1" s="290"/>
      <c r="L1" s="290"/>
      <c r="M1" s="290"/>
      <c r="N1" s="290"/>
      <c r="O1" s="290"/>
      <c r="P1" s="290"/>
      <c r="Q1" s="290"/>
      <c r="R1" s="290"/>
      <c r="S1" s="290"/>
      <c r="T1" s="290"/>
      <c r="U1" s="290"/>
      <c r="V1" s="290"/>
      <c r="W1" s="290"/>
      <c r="X1" s="290"/>
    </row>
    <row r="2" spans="1:24" ht="20.25" x14ac:dyDescent="0.3">
      <c r="B2" s="291" t="s">
        <v>155</v>
      </c>
      <c r="C2" s="291"/>
      <c r="D2" s="291"/>
      <c r="E2" s="291"/>
      <c r="F2" s="291"/>
      <c r="G2" s="291"/>
      <c r="H2" s="291"/>
      <c r="I2" s="291"/>
      <c r="J2" s="291"/>
      <c r="K2" s="291"/>
      <c r="L2" s="291"/>
      <c r="M2" s="291"/>
      <c r="N2" s="291"/>
      <c r="O2" s="291"/>
      <c r="P2" s="291"/>
      <c r="Q2" s="291"/>
      <c r="R2" s="291"/>
      <c r="S2" s="291"/>
      <c r="T2" s="291"/>
      <c r="U2" s="291"/>
      <c r="V2" s="291"/>
      <c r="W2" s="291"/>
      <c r="X2" s="291"/>
    </row>
    <row r="3" spans="1:24" ht="18" x14ac:dyDescent="0.25">
      <c r="B3" s="293" t="s">
        <v>164</v>
      </c>
      <c r="C3" s="293"/>
      <c r="D3" s="293"/>
      <c r="E3" s="293"/>
      <c r="F3" s="293"/>
      <c r="G3" s="293"/>
      <c r="H3" s="293"/>
      <c r="I3" s="293"/>
      <c r="J3" s="293"/>
      <c r="K3" s="293"/>
      <c r="L3" s="293"/>
      <c r="M3" s="293"/>
      <c r="N3" s="293"/>
      <c r="O3" s="293"/>
      <c r="P3" s="293"/>
      <c r="Q3" s="293"/>
      <c r="R3" s="293"/>
      <c r="S3" s="293"/>
      <c r="T3" s="293"/>
      <c r="U3" s="293"/>
      <c r="V3" s="293"/>
      <c r="W3" s="293"/>
      <c r="X3" s="293"/>
    </row>
    <row r="4" spans="1:24" x14ac:dyDescent="0.25">
      <c r="A4" s="271" t="s">
        <v>162</v>
      </c>
      <c r="B4" s="271" t="s">
        <v>156</v>
      </c>
      <c r="C4" s="271" t="s">
        <v>157</v>
      </c>
      <c r="D4" s="277" t="s">
        <v>163</v>
      </c>
      <c r="E4" s="278"/>
      <c r="F4" s="278"/>
      <c r="G4" s="278"/>
      <c r="H4" s="281"/>
      <c r="I4" s="333" t="s">
        <v>158</v>
      </c>
      <c r="J4" s="333"/>
      <c r="K4" s="333"/>
      <c r="L4" s="333"/>
      <c r="M4" s="333"/>
      <c r="N4" s="333"/>
      <c r="O4" s="333"/>
      <c r="P4" s="333"/>
      <c r="Q4" s="333" t="s">
        <v>161</v>
      </c>
      <c r="R4" s="333"/>
      <c r="S4" s="333"/>
      <c r="T4" s="333"/>
      <c r="U4" s="333"/>
      <c r="V4" s="333"/>
      <c r="W4" s="333"/>
      <c r="X4" s="333"/>
    </row>
    <row r="5" spans="1:24" x14ac:dyDescent="0.25">
      <c r="A5" s="272"/>
      <c r="B5" s="272"/>
      <c r="C5" s="272"/>
      <c r="D5" s="279"/>
      <c r="E5" s="280"/>
      <c r="F5" s="280"/>
      <c r="G5" s="280"/>
      <c r="H5" s="282"/>
      <c r="I5" s="333" t="s">
        <v>159</v>
      </c>
      <c r="J5" s="333"/>
      <c r="K5" s="333"/>
      <c r="L5" s="333"/>
      <c r="M5" s="333" t="s">
        <v>160</v>
      </c>
      <c r="N5" s="333"/>
      <c r="O5" s="333"/>
      <c r="P5" s="333"/>
      <c r="Q5" s="333" t="s">
        <v>159</v>
      </c>
      <c r="R5" s="333"/>
      <c r="S5" s="333"/>
      <c r="T5" s="333"/>
      <c r="U5" s="333" t="s">
        <v>160</v>
      </c>
      <c r="V5" s="333"/>
      <c r="W5" s="333"/>
      <c r="X5" s="333"/>
    </row>
    <row r="6" spans="1:24" x14ac:dyDescent="0.25">
      <c r="A6" s="272"/>
      <c r="B6" s="272"/>
      <c r="C6" s="272"/>
      <c r="D6" s="3">
        <v>1</v>
      </c>
      <c r="E6" s="4">
        <v>2</v>
      </c>
      <c r="F6" s="4">
        <v>3</v>
      </c>
      <c r="G6" s="4">
        <v>4</v>
      </c>
      <c r="H6" s="4">
        <v>5</v>
      </c>
      <c r="I6" s="4">
        <v>1</v>
      </c>
      <c r="J6" s="4">
        <v>2</v>
      </c>
      <c r="K6" s="4">
        <v>3</v>
      </c>
      <c r="L6" s="4">
        <v>4</v>
      </c>
      <c r="M6" s="4">
        <v>5</v>
      </c>
      <c r="N6" s="4">
        <v>6</v>
      </c>
      <c r="O6" s="4">
        <v>7</v>
      </c>
      <c r="P6" s="4">
        <v>8</v>
      </c>
      <c r="Q6" s="4">
        <v>1</v>
      </c>
      <c r="R6" s="4">
        <v>2</v>
      </c>
      <c r="S6" s="4">
        <v>3</v>
      </c>
      <c r="T6" s="4">
        <v>4</v>
      </c>
      <c r="U6" s="4">
        <v>5</v>
      </c>
      <c r="V6" s="4">
        <v>6</v>
      </c>
      <c r="W6" s="4">
        <v>7</v>
      </c>
      <c r="X6" s="3">
        <v>8</v>
      </c>
    </row>
    <row r="7" spans="1:24" x14ac:dyDescent="0.25">
      <c r="A7" s="273"/>
      <c r="B7" s="273"/>
      <c r="C7" s="273"/>
      <c r="D7" s="3" t="s">
        <v>152</v>
      </c>
      <c r="E7" s="4" t="s">
        <v>153</v>
      </c>
      <c r="F7" s="4" t="s">
        <v>0</v>
      </c>
      <c r="G7" s="4" t="s">
        <v>0</v>
      </c>
      <c r="H7" s="4" t="s">
        <v>0</v>
      </c>
      <c r="I7" s="4" t="s">
        <v>0</v>
      </c>
      <c r="J7" s="4" t="s">
        <v>0</v>
      </c>
      <c r="K7" s="4" t="s">
        <v>0</v>
      </c>
      <c r="L7" s="4" t="s">
        <v>0</v>
      </c>
      <c r="M7" s="4" t="s">
        <v>152</v>
      </c>
      <c r="N7" s="4" t="s">
        <v>1</v>
      </c>
      <c r="O7" s="4" t="s">
        <v>1</v>
      </c>
      <c r="P7" s="4" t="s">
        <v>1</v>
      </c>
      <c r="Q7" s="4" t="s">
        <v>1</v>
      </c>
      <c r="R7" s="4" t="s">
        <v>1</v>
      </c>
      <c r="S7" s="4" t="s">
        <v>1</v>
      </c>
      <c r="T7" s="4" t="s">
        <v>1</v>
      </c>
      <c r="U7" s="4" t="s">
        <v>1</v>
      </c>
      <c r="V7" s="4" t="s">
        <v>1</v>
      </c>
      <c r="W7" s="4" t="s">
        <v>2</v>
      </c>
      <c r="X7" s="3" t="s">
        <v>2</v>
      </c>
    </row>
    <row r="8" spans="1:24" x14ac:dyDescent="0.25">
      <c r="A8" s="5">
        <v>1</v>
      </c>
      <c r="B8" s="6" t="s">
        <v>50</v>
      </c>
      <c r="C8" s="6" t="s">
        <v>51</v>
      </c>
      <c r="D8" s="7">
        <v>10</v>
      </c>
      <c r="E8" s="7">
        <v>10</v>
      </c>
      <c r="F8" s="7">
        <v>7</v>
      </c>
      <c r="G8" s="7">
        <v>10</v>
      </c>
      <c r="H8" s="7">
        <v>10</v>
      </c>
      <c r="I8" s="7">
        <v>10</v>
      </c>
      <c r="J8" s="7">
        <v>10</v>
      </c>
      <c r="K8" s="7">
        <v>10</v>
      </c>
      <c r="L8" s="7"/>
      <c r="M8" s="7"/>
      <c r="N8" s="7">
        <v>10</v>
      </c>
      <c r="O8" s="7">
        <v>9</v>
      </c>
      <c r="P8" s="7"/>
      <c r="Q8" s="7">
        <v>10</v>
      </c>
      <c r="R8" s="7"/>
      <c r="S8" s="7"/>
      <c r="T8" s="7">
        <v>9</v>
      </c>
      <c r="U8" s="7">
        <v>10</v>
      </c>
      <c r="V8" s="7">
        <v>9</v>
      </c>
      <c r="W8" s="7"/>
      <c r="X8" s="7">
        <v>10</v>
      </c>
    </row>
    <row r="9" spans="1:24" x14ac:dyDescent="0.25">
      <c r="A9" s="5">
        <v>2</v>
      </c>
      <c r="B9" s="6" t="s">
        <v>52</v>
      </c>
      <c r="C9" s="6" t="s">
        <v>53</v>
      </c>
      <c r="D9" s="7">
        <v>10</v>
      </c>
      <c r="E9" s="7">
        <v>7</v>
      </c>
      <c r="F9" s="7">
        <v>9</v>
      </c>
      <c r="G9" s="7">
        <v>9</v>
      </c>
      <c r="H9" s="7">
        <v>4</v>
      </c>
      <c r="I9" s="7">
        <v>9</v>
      </c>
      <c r="J9" s="7">
        <v>9</v>
      </c>
      <c r="K9" s="7">
        <v>9</v>
      </c>
      <c r="L9" s="7">
        <v>9</v>
      </c>
      <c r="M9" s="7"/>
      <c r="N9" s="7">
        <v>9</v>
      </c>
      <c r="O9" s="7">
        <v>9</v>
      </c>
      <c r="P9" s="7">
        <v>10</v>
      </c>
      <c r="Q9" s="7"/>
      <c r="R9" s="7"/>
      <c r="S9" s="7"/>
      <c r="T9" s="7"/>
      <c r="U9" s="7"/>
      <c r="V9" s="7"/>
      <c r="W9" s="7"/>
      <c r="X9" s="7"/>
    </row>
    <row r="10" spans="1:24" x14ac:dyDescent="0.25">
      <c r="A10" s="5">
        <v>3</v>
      </c>
      <c r="B10" s="6" t="s">
        <v>54</v>
      </c>
      <c r="C10" s="6" t="s">
        <v>55</v>
      </c>
      <c r="D10" s="7">
        <v>10</v>
      </c>
      <c r="E10" s="7">
        <v>8</v>
      </c>
      <c r="F10" s="7">
        <v>9</v>
      </c>
      <c r="G10" s="7">
        <v>10</v>
      </c>
      <c r="H10" s="7">
        <v>9</v>
      </c>
      <c r="I10" s="7">
        <v>10</v>
      </c>
      <c r="J10" s="7"/>
      <c r="K10" s="7">
        <v>9</v>
      </c>
      <c r="L10" s="7">
        <v>10</v>
      </c>
      <c r="M10" s="7"/>
      <c r="N10" s="7">
        <v>9</v>
      </c>
      <c r="O10" s="7">
        <v>10</v>
      </c>
      <c r="P10" s="7">
        <v>9</v>
      </c>
      <c r="Q10" s="7">
        <v>10</v>
      </c>
      <c r="R10" s="7">
        <v>10</v>
      </c>
      <c r="S10" s="7">
        <v>10</v>
      </c>
      <c r="T10" s="7">
        <v>10</v>
      </c>
      <c r="U10" s="7">
        <v>4</v>
      </c>
      <c r="V10" s="7"/>
      <c r="W10" s="7"/>
      <c r="X10" s="7">
        <v>10</v>
      </c>
    </row>
    <row r="11" spans="1:24" x14ac:dyDescent="0.25">
      <c r="A11" s="5">
        <v>4</v>
      </c>
      <c r="B11" s="6" t="s">
        <v>56</v>
      </c>
      <c r="C11" s="6" t="s">
        <v>57</v>
      </c>
      <c r="D11" s="7"/>
      <c r="E11" s="7">
        <v>10</v>
      </c>
      <c r="F11" s="7">
        <v>9</v>
      </c>
      <c r="G11" s="7">
        <v>9</v>
      </c>
      <c r="H11" s="7">
        <v>7</v>
      </c>
      <c r="I11" s="7">
        <v>10</v>
      </c>
      <c r="J11" s="7"/>
      <c r="K11" s="7">
        <v>10</v>
      </c>
      <c r="L11" s="7"/>
      <c r="M11" s="7">
        <v>10</v>
      </c>
      <c r="N11" s="7"/>
      <c r="O11" s="7">
        <v>10</v>
      </c>
      <c r="P11" s="7">
        <v>10</v>
      </c>
      <c r="Q11" s="7">
        <v>8</v>
      </c>
      <c r="R11" s="7"/>
      <c r="S11" s="7">
        <v>10</v>
      </c>
      <c r="T11" s="7">
        <v>10</v>
      </c>
      <c r="U11" s="7"/>
      <c r="V11" s="7">
        <v>10</v>
      </c>
      <c r="W11" s="7"/>
      <c r="X11" s="7">
        <v>10</v>
      </c>
    </row>
    <row r="12" spans="1:24" x14ac:dyDescent="0.25">
      <c r="A12" s="5">
        <v>5</v>
      </c>
      <c r="B12" s="6" t="s">
        <v>58</v>
      </c>
      <c r="C12" s="6" t="s">
        <v>59</v>
      </c>
      <c r="D12" s="7">
        <v>10</v>
      </c>
      <c r="E12" s="7">
        <v>10</v>
      </c>
      <c r="F12" s="7">
        <v>9</v>
      </c>
      <c r="G12" s="7">
        <v>5</v>
      </c>
      <c r="H12" s="7">
        <v>7</v>
      </c>
      <c r="I12" s="7"/>
      <c r="J12" s="7"/>
      <c r="K12" s="7">
        <v>10</v>
      </c>
      <c r="L12" s="7">
        <v>7</v>
      </c>
      <c r="M12" s="7">
        <v>10</v>
      </c>
      <c r="N12" s="7">
        <v>10</v>
      </c>
      <c r="O12" s="7">
        <v>10</v>
      </c>
      <c r="P12" s="7"/>
      <c r="Q12" s="7"/>
      <c r="R12" s="7">
        <v>10</v>
      </c>
      <c r="S12" s="7">
        <v>10</v>
      </c>
      <c r="T12" s="7">
        <v>10</v>
      </c>
      <c r="U12" s="7">
        <v>6</v>
      </c>
      <c r="V12" s="7">
        <v>10</v>
      </c>
      <c r="W12" s="7">
        <v>6</v>
      </c>
      <c r="X12" s="7"/>
    </row>
    <row r="13" spans="1:24" x14ac:dyDescent="0.25">
      <c r="A13" s="5">
        <v>6</v>
      </c>
      <c r="B13" s="6" t="s">
        <v>60</v>
      </c>
      <c r="C13" s="6" t="s">
        <v>61</v>
      </c>
      <c r="D13" s="7">
        <v>3</v>
      </c>
      <c r="E13" s="7">
        <v>8</v>
      </c>
      <c r="F13" s="7">
        <v>10</v>
      </c>
      <c r="G13" s="7">
        <v>8</v>
      </c>
      <c r="H13" s="7">
        <v>5</v>
      </c>
      <c r="I13" s="7"/>
      <c r="J13" s="7"/>
      <c r="K13" s="7">
        <v>8</v>
      </c>
      <c r="L13" s="7">
        <v>10</v>
      </c>
      <c r="M13" s="7">
        <v>4</v>
      </c>
      <c r="N13" s="7"/>
      <c r="O13" s="7"/>
      <c r="P13" s="7">
        <v>8</v>
      </c>
      <c r="Q13" s="7">
        <v>5</v>
      </c>
      <c r="R13" s="7"/>
      <c r="S13" s="7">
        <v>10</v>
      </c>
      <c r="T13" s="7">
        <v>10</v>
      </c>
      <c r="U13" s="7">
        <v>6</v>
      </c>
      <c r="V13" s="7">
        <v>10</v>
      </c>
      <c r="W13" s="7"/>
      <c r="X13" s="7">
        <v>10</v>
      </c>
    </row>
    <row r="14" spans="1:24" x14ac:dyDescent="0.25">
      <c r="A14" s="5">
        <v>7</v>
      </c>
      <c r="B14" s="6" t="s">
        <v>62</v>
      </c>
      <c r="C14" s="6" t="s">
        <v>63</v>
      </c>
      <c r="D14" s="7">
        <v>10</v>
      </c>
      <c r="E14" s="7">
        <v>3</v>
      </c>
      <c r="F14" s="7">
        <v>7</v>
      </c>
      <c r="G14" s="7">
        <v>5</v>
      </c>
      <c r="H14" s="7"/>
      <c r="I14" s="7"/>
      <c r="J14" s="7"/>
      <c r="K14" s="7">
        <v>7</v>
      </c>
      <c r="L14" s="7">
        <v>7</v>
      </c>
      <c r="M14" s="7">
        <v>10</v>
      </c>
      <c r="N14" s="7"/>
      <c r="O14" s="7">
        <v>9</v>
      </c>
      <c r="P14" s="7">
        <v>9</v>
      </c>
      <c r="Q14" s="7"/>
      <c r="R14" s="7"/>
      <c r="S14" s="7"/>
      <c r="T14" s="7"/>
      <c r="U14" s="7"/>
      <c r="V14" s="7"/>
      <c r="W14" s="7"/>
      <c r="X14" s="7"/>
    </row>
    <row r="15" spans="1:24" x14ac:dyDescent="0.25">
      <c r="A15" s="5">
        <v>8</v>
      </c>
      <c r="B15" s="6" t="s">
        <v>64</v>
      </c>
      <c r="C15" s="6" t="s">
        <v>65</v>
      </c>
      <c r="D15" s="7">
        <v>7</v>
      </c>
      <c r="E15" s="7">
        <v>3</v>
      </c>
      <c r="F15" s="7">
        <v>10</v>
      </c>
      <c r="G15" s="7">
        <v>4</v>
      </c>
      <c r="H15" s="7">
        <v>6</v>
      </c>
      <c r="I15" s="7">
        <v>9</v>
      </c>
      <c r="J15" s="7"/>
      <c r="K15" s="7">
        <v>9</v>
      </c>
      <c r="L15" s="7"/>
      <c r="M15" s="7"/>
      <c r="N15" s="7">
        <v>10</v>
      </c>
      <c r="O15" s="7">
        <v>10</v>
      </c>
      <c r="P15" s="7">
        <v>8</v>
      </c>
      <c r="Q15" s="7">
        <v>10</v>
      </c>
      <c r="R15" s="7"/>
      <c r="S15" s="7">
        <v>10</v>
      </c>
      <c r="T15" s="7">
        <v>10</v>
      </c>
      <c r="U15" s="7"/>
      <c r="V15" s="7">
        <v>10</v>
      </c>
      <c r="W15" s="7"/>
      <c r="X15" s="7">
        <v>9</v>
      </c>
    </row>
    <row r="16" spans="1:24" x14ac:dyDescent="0.25">
      <c r="A16" s="5">
        <v>9</v>
      </c>
      <c r="B16" s="6" t="s">
        <v>66</v>
      </c>
      <c r="C16" s="6" t="s">
        <v>67</v>
      </c>
      <c r="D16" s="7">
        <v>7</v>
      </c>
      <c r="E16" s="7">
        <v>5</v>
      </c>
      <c r="F16" s="7">
        <v>8</v>
      </c>
      <c r="G16" s="7"/>
      <c r="H16" s="7"/>
      <c r="I16" s="7">
        <v>3</v>
      </c>
      <c r="J16" s="7">
        <v>9</v>
      </c>
      <c r="K16" s="7">
        <v>9</v>
      </c>
      <c r="L16" s="7">
        <v>5</v>
      </c>
      <c r="M16" s="7">
        <v>6</v>
      </c>
      <c r="N16" s="7">
        <v>4</v>
      </c>
      <c r="O16" s="7">
        <v>0</v>
      </c>
      <c r="P16" s="7">
        <v>4</v>
      </c>
      <c r="Q16" s="7">
        <v>6</v>
      </c>
      <c r="R16" s="7"/>
      <c r="S16" s="7">
        <v>9</v>
      </c>
      <c r="T16" s="7">
        <v>4</v>
      </c>
      <c r="U16" s="7"/>
      <c r="V16" s="7">
        <v>6</v>
      </c>
      <c r="W16" s="7"/>
      <c r="X16" s="7"/>
    </row>
    <row r="17" spans="1:24" x14ac:dyDescent="0.25">
      <c r="A17" s="5">
        <v>10</v>
      </c>
      <c r="B17" s="6" t="s">
        <v>68</v>
      </c>
      <c r="C17" s="6" t="s">
        <v>69</v>
      </c>
      <c r="D17" s="7">
        <v>10</v>
      </c>
      <c r="E17" s="7">
        <v>3</v>
      </c>
      <c r="F17" s="7">
        <v>8</v>
      </c>
      <c r="G17" s="7">
        <v>5</v>
      </c>
      <c r="H17" s="7"/>
      <c r="I17" s="7"/>
      <c r="J17" s="7"/>
      <c r="K17" s="7"/>
      <c r="L17" s="7"/>
      <c r="M17" s="7">
        <v>8</v>
      </c>
      <c r="N17" s="7">
        <v>4</v>
      </c>
      <c r="O17" s="7">
        <v>10</v>
      </c>
      <c r="P17" s="7">
        <v>5</v>
      </c>
      <c r="Q17" s="7">
        <v>10</v>
      </c>
      <c r="R17" s="7"/>
      <c r="S17" s="7"/>
      <c r="T17" s="7">
        <v>10</v>
      </c>
      <c r="U17" s="7">
        <v>4</v>
      </c>
      <c r="V17" s="7"/>
      <c r="W17" s="7">
        <v>10</v>
      </c>
      <c r="X17" s="7">
        <v>10</v>
      </c>
    </row>
    <row r="18" spans="1:24" x14ac:dyDescent="0.25">
      <c r="A18" s="5">
        <v>11</v>
      </c>
      <c r="B18" s="6" t="s">
        <v>70</v>
      </c>
      <c r="C18" s="6" t="s">
        <v>71</v>
      </c>
      <c r="D18" s="7">
        <v>7</v>
      </c>
      <c r="E18" s="7">
        <v>8</v>
      </c>
      <c r="F18" s="7">
        <v>9</v>
      </c>
      <c r="G18" s="7">
        <v>9</v>
      </c>
      <c r="H18" s="7">
        <v>7</v>
      </c>
      <c r="I18" s="7"/>
      <c r="J18" s="7">
        <v>8</v>
      </c>
      <c r="K18" s="7">
        <v>9</v>
      </c>
      <c r="L18" s="7"/>
      <c r="M18" s="7"/>
      <c r="N18" s="7">
        <v>10</v>
      </c>
      <c r="O18" s="7">
        <v>6</v>
      </c>
      <c r="P18" s="7">
        <v>10</v>
      </c>
      <c r="Q18" s="7">
        <v>8</v>
      </c>
      <c r="R18" s="7"/>
      <c r="S18" s="7">
        <v>10</v>
      </c>
      <c r="T18" s="7">
        <v>10</v>
      </c>
      <c r="U18" s="7">
        <v>8</v>
      </c>
      <c r="V18" s="7">
        <v>8</v>
      </c>
      <c r="W18" s="7"/>
      <c r="X18" s="7">
        <v>10</v>
      </c>
    </row>
    <row r="19" spans="1:24" x14ac:dyDescent="0.25">
      <c r="A19" s="5">
        <v>12</v>
      </c>
      <c r="B19" s="6" t="s">
        <v>72</v>
      </c>
      <c r="C19" s="6" t="s">
        <v>73</v>
      </c>
      <c r="D19" s="7">
        <v>10</v>
      </c>
      <c r="E19" s="7"/>
      <c r="F19" s="7">
        <v>9</v>
      </c>
      <c r="G19" s="7">
        <v>9</v>
      </c>
      <c r="H19" s="7">
        <v>7</v>
      </c>
      <c r="I19" s="7">
        <v>10</v>
      </c>
      <c r="J19" s="7"/>
      <c r="K19" s="7">
        <v>10</v>
      </c>
      <c r="L19" s="7">
        <v>8</v>
      </c>
      <c r="M19" s="7">
        <v>10</v>
      </c>
      <c r="N19" s="7"/>
      <c r="O19" s="7">
        <v>10</v>
      </c>
      <c r="P19" s="7">
        <v>6</v>
      </c>
      <c r="Q19" s="7">
        <v>10</v>
      </c>
      <c r="R19" s="7">
        <v>6</v>
      </c>
      <c r="S19" s="7">
        <v>10</v>
      </c>
      <c r="T19" s="7">
        <v>6</v>
      </c>
      <c r="U19" s="7">
        <v>4</v>
      </c>
      <c r="V19" s="7"/>
      <c r="W19" s="7"/>
      <c r="X19" s="7">
        <v>10</v>
      </c>
    </row>
    <row r="20" spans="1:24" x14ac:dyDescent="0.25">
      <c r="A20" s="5">
        <v>13</v>
      </c>
      <c r="B20" s="6" t="s">
        <v>74</v>
      </c>
      <c r="C20" s="6" t="s">
        <v>75</v>
      </c>
      <c r="D20" s="7">
        <v>10</v>
      </c>
      <c r="E20" s="7">
        <v>3</v>
      </c>
      <c r="F20" s="7">
        <v>10</v>
      </c>
      <c r="G20" s="7">
        <v>4</v>
      </c>
      <c r="H20" s="7">
        <v>9</v>
      </c>
      <c r="I20" s="7">
        <v>7</v>
      </c>
      <c r="J20" s="7"/>
      <c r="K20" s="7">
        <v>9</v>
      </c>
      <c r="L20" s="7">
        <v>5</v>
      </c>
      <c r="M20" s="7"/>
      <c r="N20" s="7">
        <v>8</v>
      </c>
      <c r="O20" s="7">
        <v>9</v>
      </c>
      <c r="P20" s="7">
        <v>9</v>
      </c>
      <c r="Q20" s="7">
        <v>8</v>
      </c>
      <c r="R20" s="7">
        <v>8</v>
      </c>
      <c r="S20" s="7">
        <v>10</v>
      </c>
      <c r="T20" s="7">
        <v>10</v>
      </c>
      <c r="U20" s="7">
        <v>8</v>
      </c>
      <c r="V20" s="7">
        <v>8</v>
      </c>
      <c r="W20" s="7"/>
      <c r="X20" s="7">
        <v>10</v>
      </c>
    </row>
    <row r="21" spans="1:24" x14ac:dyDescent="0.25">
      <c r="A21" s="5">
        <v>14</v>
      </c>
      <c r="B21" s="6" t="s">
        <v>76</v>
      </c>
      <c r="C21" s="6" t="s">
        <v>77</v>
      </c>
      <c r="D21" s="7">
        <v>10</v>
      </c>
      <c r="E21" s="7">
        <v>8</v>
      </c>
      <c r="F21" s="7">
        <v>9</v>
      </c>
      <c r="G21" s="7">
        <v>10</v>
      </c>
      <c r="H21" s="7">
        <v>10</v>
      </c>
      <c r="I21" s="7">
        <v>8</v>
      </c>
      <c r="J21" s="7">
        <v>9</v>
      </c>
      <c r="K21" s="7"/>
      <c r="L21" s="7">
        <v>9</v>
      </c>
      <c r="M21" s="7">
        <v>10</v>
      </c>
      <c r="N21" s="7">
        <v>9</v>
      </c>
      <c r="O21" s="7">
        <v>10</v>
      </c>
      <c r="P21" s="7"/>
      <c r="Q21" s="7"/>
      <c r="R21" s="7"/>
      <c r="S21" s="7"/>
      <c r="T21" s="7"/>
      <c r="U21" s="7"/>
      <c r="V21" s="7"/>
      <c r="W21" s="7"/>
      <c r="X21" s="7"/>
    </row>
    <row r="22" spans="1:24" x14ac:dyDescent="0.25">
      <c r="A22" s="5">
        <v>15</v>
      </c>
      <c r="B22" s="6" t="s">
        <v>78</v>
      </c>
      <c r="C22" s="6" t="s">
        <v>79</v>
      </c>
      <c r="D22" s="7">
        <v>10</v>
      </c>
      <c r="E22" s="7">
        <v>4</v>
      </c>
      <c r="F22" s="7">
        <v>9</v>
      </c>
      <c r="G22" s="7">
        <v>10</v>
      </c>
      <c r="H22" s="7">
        <v>6</v>
      </c>
      <c r="I22" s="7">
        <v>10</v>
      </c>
      <c r="J22" s="7"/>
      <c r="K22" s="7">
        <v>10</v>
      </c>
      <c r="L22" s="7">
        <v>4</v>
      </c>
      <c r="M22" s="7"/>
      <c r="N22" s="7">
        <v>8</v>
      </c>
      <c r="O22" s="7">
        <v>10</v>
      </c>
      <c r="P22" s="7">
        <v>10</v>
      </c>
      <c r="Q22" s="7"/>
      <c r="R22" s="7">
        <v>10</v>
      </c>
      <c r="S22" s="7">
        <v>10</v>
      </c>
      <c r="T22" s="7"/>
      <c r="U22" s="7">
        <v>10</v>
      </c>
      <c r="V22" s="7">
        <v>10</v>
      </c>
      <c r="W22" s="7"/>
      <c r="X22" s="7">
        <v>10</v>
      </c>
    </row>
    <row r="23" spans="1:24" x14ac:dyDescent="0.25">
      <c r="A23" s="5">
        <v>16</v>
      </c>
      <c r="B23" s="6" t="s">
        <v>80</v>
      </c>
      <c r="C23" s="6" t="s">
        <v>81</v>
      </c>
      <c r="D23" s="7"/>
      <c r="E23" s="7"/>
      <c r="F23" s="7"/>
      <c r="G23" s="7"/>
      <c r="H23" s="7"/>
      <c r="I23" s="7">
        <v>7</v>
      </c>
      <c r="J23" s="7">
        <v>9</v>
      </c>
      <c r="K23" s="7"/>
      <c r="L23" s="7">
        <v>9</v>
      </c>
      <c r="M23" s="7">
        <v>7</v>
      </c>
      <c r="N23" s="7">
        <v>4</v>
      </c>
      <c r="O23" s="7">
        <v>6</v>
      </c>
      <c r="P23" s="7"/>
      <c r="Q23" s="7">
        <v>6</v>
      </c>
      <c r="R23" s="7"/>
      <c r="S23" s="7">
        <v>10</v>
      </c>
      <c r="T23" s="7"/>
      <c r="U23" s="7">
        <v>8</v>
      </c>
      <c r="V23" s="7">
        <v>10</v>
      </c>
      <c r="W23" s="7"/>
      <c r="X23" s="7">
        <v>10</v>
      </c>
    </row>
    <row r="24" spans="1:24" x14ac:dyDescent="0.25">
      <c r="A24" s="5">
        <v>17</v>
      </c>
      <c r="B24" s="6" t="s">
        <v>82</v>
      </c>
      <c r="C24" s="6" t="s">
        <v>83</v>
      </c>
      <c r="D24" s="7">
        <v>2</v>
      </c>
      <c r="E24" s="7">
        <v>10</v>
      </c>
      <c r="F24" s="7">
        <v>9</v>
      </c>
      <c r="G24" s="7">
        <v>9</v>
      </c>
      <c r="H24" s="7">
        <v>10</v>
      </c>
      <c r="I24" s="7">
        <v>9</v>
      </c>
      <c r="J24" s="7"/>
      <c r="K24" s="7">
        <v>7</v>
      </c>
      <c r="L24" s="7"/>
      <c r="M24" s="7"/>
      <c r="N24" s="7">
        <v>10</v>
      </c>
      <c r="O24" s="7">
        <v>4</v>
      </c>
      <c r="P24" s="7">
        <v>10</v>
      </c>
      <c r="Q24" s="7"/>
      <c r="R24" s="7"/>
      <c r="S24" s="7"/>
      <c r="T24" s="7"/>
      <c r="U24" s="7"/>
      <c r="V24" s="7"/>
      <c r="W24" s="7"/>
      <c r="X24" s="7"/>
    </row>
    <row r="25" spans="1:24" x14ac:dyDescent="0.25">
      <c r="A25" s="5">
        <v>18</v>
      </c>
      <c r="B25" s="6" t="s">
        <v>84</v>
      </c>
      <c r="C25" s="6" t="s">
        <v>85</v>
      </c>
      <c r="D25" s="7">
        <v>10</v>
      </c>
      <c r="E25" s="7">
        <v>10</v>
      </c>
      <c r="F25" s="7">
        <v>10</v>
      </c>
      <c r="G25" s="7">
        <v>10</v>
      </c>
      <c r="H25" s="7">
        <v>10</v>
      </c>
      <c r="I25" s="7"/>
      <c r="J25" s="7">
        <v>8</v>
      </c>
      <c r="K25" s="7">
        <v>5</v>
      </c>
      <c r="L25" s="7"/>
      <c r="M25" s="7">
        <v>10</v>
      </c>
      <c r="N25" s="7">
        <v>2</v>
      </c>
      <c r="O25" s="7">
        <v>10</v>
      </c>
      <c r="P25" s="7">
        <v>8</v>
      </c>
      <c r="Q25" s="7"/>
      <c r="R25" s="7"/>
      <c r="S25" s="7"/>
      <c r="T25" s="7"/>
      <c r="U25" s="7"/>
      <c r="V25" s="7"/>
      <c r="W25" s="7"/>
      <c r="X25" s="7"/>
    </row>
    <row r="26" spans="1:24" x14ac:dyDescent="0.25">
      <c r="A26" s="5">
        <v>19</v>
      </c>
      <c r="B26" s="6" t="s">
        <v>86</v>
      </c>
      <c r="C26" s="6" t="s">
        <v>87</v>
      </c>
      <c r="D26" s="7">
        <v>10</v>
      </c>
      <c r="E26" s="7">
        <v>9</v>
      </c>
      <c r="F26" s="7">
        <v>9</v>
      </c>
      <c r="G26" s="7">
        <v>10</v>
      </c>
      <c r="H26" s="7">
        <v>7</v>
      </c>
      <c r="I26" s="7">
        <v>10</v>
      </c>
      <c r="J26" s="7">
        <v>10</v>
      </c>
      <c r="K26" s="7"/>
      <c r="L26" s="7"/>
      <c r="M26" s="7">
        <v>10</v>
      </c>
      <c r="N26" s="7">
        <v>10</v>
      </c>
      <c r="O26" s="7">
        <v>10</v>
      </c>
      <c r="P26" s="7"/>
      <c r="Q26" s="7"/>
      <c r="R26" s="7"/>
      <c r="S26" s="7"/>
      <c r="T26" s="7"/>
      <c r="U26" s="7"/>
      <c r="V26" s="7"/>
      <c r="W26" s="7"/>
      <c r="X26" s="7"/>
    </row>
    <row r="27" spans="1:24" x14ac:dyDescent="0.25">
      <c r="A27" s="5">
        <v>20</v>
      </c>
      <c r="B27" s="6" t="s">
        <v>88</v>
      </c>
      <c r="C27" s="6" t="s">
        <v>89</v>
      </c>
      <c r="D27" s="7">
        <v>10</v>
      </c>
      <c r="E27" s="7">
        <v>10</v>
      </c>
      <c r="F27" s="7">
        <v>9</v>
      </c>
      <c r="G27" s="7">
        <v>10</v>
      </c>
      <c r="H27" s="7">
        <v>9</v>
      </c>
      <c r="I27" s="7">
        <v>10</v>
      </c>
      <c r="J27" s="7">
        <v>10</v>
      </c>
      <c r="K27" s="7">
        <v>9</v>
      </c>
      <c r="L27" s="7"/>
      <c r="M27" s="7">
        <v>10</v>
      </c>
      <c r="N27" s="7">
        <v>10</v>
      </c>
      <c r="O27" s="7">
        <v>10</v>
      </c>
      <c r="P27" s="7"/>
      <c r="Q27" s="7"/>
      <c r="R27" s="7"/>
      <c r="S27" s="7"/>
      <c r="T27" s="7"/>
      <c r="U27" s="7"/>
      <c r="V27" s="7"/>
      <c r="W27" s="7"/>
      <c r="X27" s="7"/>
    </row>
    <row r="28" spans="1:24" x14ac:dyDescent="0.25">
      <c r="A28" s="5">
        <v>21</v>
      </c>
      <c r="B28" s="6" t="s">
        <v>90</v>
      </c>
      <c r="C28" s="6" t="s">
        <v>91</v>
      </c>
      <c r="D28" s="7">
        <v>10</v>
      </c>
      <c r="E28" s="7">
        <v>3</v>
      </c>
      <c r="F28" s="7">
        <v>7</v>
      </c>
      <c r="G28" s="7">
        <v>7</v>
      </c>
      <c r="H28" s="7">
        <v>5</v>
      </c>
      <c r="I28" s="7">
        <v>5</v>
      </c>
      <c r="J28" s="7">
        <v>7</v>
      </c>
      <c r="K28" s="7">
        <v>5</v>
      </c>
      <c r="L28" s="7">
        <v>5</v>
      </c>
      <c r="M28" s="7"/>
      <c r="N28" s="7">
        <v>6</v>
      </c>
      <c r="O28" s="7">
        <v>9</v>
      </c>
      <c r="P28" s="7"/>
      <c r="Q28" s="7">
        <v>10</v>
      </c>
      <c r="R28" s="7"/>
      <c r="S28" s="7">
        <v>10</v>
      </c>
      <c r="T28" s="7"/>
      <c r="U28" s="7">
        <v>8</v>
      </c>
      <c r="V28" s="7">
        <v>6</v>
      </c>
      <c r="W28" s="7"/>
      <c r="X28" s="7">
        <v>10</v>
      </c>
    </row>
    <row r="29" spans="1:24" x14ac:dyDescent="0.25">
      <c r="A29" s="5">
        <v>22</v>
      </c>
      <c r="B29" s="6" t="s">
        <v>92</v>
      </c>
      <c r="C29" s="6" t="s">
        <v>93</v>
      </c>
      <c r="D29" s="7">
        <v>7</v>
      </c>
      <c r="E29" s="7"/>
      <c r="F29" s="7">
        <v>9</v>
      </c>
      <c r="G29" s="7">
        <v>7</v>
      </c>
      <c r="H29" s="7">
        <v>5</v>
      </c>
      <c r="I29" s="7">
        <v>8</v>
      </c>
      <c r="J29" s="7"/>
      <c r="K29" s="7">
        <v>8</v>
      </c>
      <c r="L29" s="7"/>
      <c r="M29" s="7"/>
      <c r="N29" s="7">
        <v>4</v>
      </c>
      <c r="O29" s="7">
        <v>4</v>
      </c>
      <c r="P29" s="7">
        <v>4</v>
      </c>
      <c r="Q29" s="7">
        <v>8</v>
      </c>
      <c r="R29" s="7"/>
      <c r="S29" s="7">
        <v>8</v>
      </c>
      <c r="T29" s="7">
        <v>8</v>
      </c>
      <c r="U29" s="7"/>
      <c r="V29" s="7">
        <v>8</v>
      </c>
      <c r="W29" s="7"/>
      <c r="X29" s="7"/>
    </row>
    <row r="30" spans="1:24" x14ac:dyDescent="0.25">
      <c r="A30" s="5">
        <v>23</v>
      </c>
      <c r="B30" s="6" t="s">
        <v>94</v>
      </c>
      <c r="C30" s="6" t="s">
        <v>95</v>
      </c>
      <c r="D30" s="7"/>
      <c r="E30" s="7"/>
      <c r="F30" s="7"/>
      <c r="G30" s="7"/>
      <c r="H30" s="7"/>
      <c r="I30" s="7"/>
      <c r="J30" s="7">
        <v>8</v>
      </c>
      <c r="K30" s="7">
        <v>7</v>
      </c>
      <c r="L30" s="7"/>
      <c r="M30" s="7">
        <v>10</v>
      </c>
      <c r="N30" s="7">
        <v>4</v>
      </c>
      <c r="O30" s="7">
        <v>10</v>
      </c>
      <c r="P30" s="7"/>
      <c r="Q30" s="7">
        <v>5</v>
      </c>
      <c r="R30" s="7">
        <v>2</v>
      </c>
      <c r="S30" s="7">
        <v>10</v>
      </c>
      <c r="T30" s="7">
        <v>5</v>
      </c>
      <c r="U30" s="7">
        <v>2</v>
      </c>
      <c r="V30" s="7">
        <v>8</v>
      </c>
      <c r="W30" s="7"/>
      <c r="X30" s="7">
        <v>10</v>
      </c>
    </row>
    <row r="31" spans="1:24" x14ac:dyDescent="0.25">
      <c r="A31" s="5">
        <v>24</v>
      </c>
      <c r="B31" s="6" t="s">
        <v>96</v>
      </c>
      <c r="C31" s="6" t="s">
        <v>97</v>
      </c>
      <c r="D31" s="7"/>
      <c r="E31" s="7"/>
      <c r="F31" s="7"/>
      <c r="G31" s="7"/>
      <c r="H31" s="7"/>
      <c r="I31" s="7"/>
      <c r="J31" s="7">
        <v>7</v>
      </c>
      <c r="K31" s="7"/>
      <c r="L31" s="7"/>
      <c r="M31" s="7"/>
      <c r="N31" s="7">
        <v>6</v>
      </c>
      <c r="O31" s="7">
        <v>10</v>
      </c>
      <c r="P31" s="7">
        <v>5</v>
      </c>
      <c r="Q31" s="7">
        <v>8</v>
      </c>
      <c r="R31" s="7">
        <v>4</v>
      </c>
      <c r="S31" s="7">
        <v>10</v>
      </c>
      <c r="T31" s="7"/>
      <c r="U31" s="7"/>
      <c r="V31" s="7">
        <v>8</v>
      </c>
      <c r="W31" s="7">
        <v>10</v>
      </c>
      <c r="X31" s="7"/>
    </row>
    <row r="32" spans="1:24" x14ac:dyDescent="0.25">
      <c r="A32" s="5">
        <v>25</v>
      </c>
      <c r="B32" s="6" t="s">
        <v>98</v>
      </c>
      <c r="C32" s="6" t="s">
        <v>99</v>
      </c>
      <c r="D32" s="7"/>
      <c r="E32" s="7"/>
      <c r="F32" s="7"/>
      <c r="G32" s="7"/>
      <c r="H32" s="7"/>
      <c r="I32" s="7">
        <v>9</v>
      </c>
      <c r="J32" s="7">
        <v>7</v>
      </c>
      <c r="K32" s="7"/>
      <c r="L32" s="7"/>
      <c r="M32" s="7"/>
      <c r="N32" s="7">
        <v>4</v>
      </c>
      <c r="O32" s="7">
        <v>9</v>
      </c>
      <c r="P32" s="7">
        <v>4</v>
      </c>
      <c r="Q32" s="7"/>
      <c r="R32" s="7">
        <v>8</v>
      </c>
      <c r="S32" s="7">
        <v>10</v>
      </c>
      <c r="T32" s="7">
        <v>8</v>
      </c>
      <c r="U32" s="7">
        <v>10</v>
      </c>
      <c r="V32" s="7">
        <v>8</v>
      </c>
      <c r="W32" s="7"/>
      <c r="X32" s="7">
        <v>10</v>
      </c>
    </row>
    <row r="33" spans="1:24" x14ac:dyDescent="0.25">
      <c r="A33" s="5">
        <v>26</v>
      </c>
      <c r="B33" s="6" t="s">
        <v>100</v>
      </c>
      <c r="C33" s="6" t="s">
        <v>101</v>
      </c>
      <c r="D33" s="7">
        <v>9</v>
      </c>
      <c r="E33" s="7">
        <v>9</v>
      </c>
      <c r="F33" s="7"/>
      <c r="G33" s="7"/>
      <c r="H33" s="7"/>
      <c r="I33" s="7">
        <v>8</v>
      </c>
      <c r="J33" s="7"/>
      <c r="K33" s="7">
        <v>9</v>
      </c>
      <c r="L33" s="7"/>
      <c r="M33" s="7"/>
      <c r="N33" s="7">
        <v>4</v>
      </c>
      <c r="O33" s="7"/>
      <c r="P33" s="7">
        <v>4</v>
      </c>
      <c r="Q33" s="7">
        <v>5</v>
      </c>
      <c r="R33" s="7"/>
      <c r="S33" s="7">
        <v>10</v>
      </c>
      <c r="T33" s="7">
        <v>10</v>
      </c>
      <c r="U33" s="7">
        <v>4</v>
      </c>
      <c r="V33" s="7">
        <v>9</v>
      </c>
      <c r="W33" s="7"/>
      <c r="X33" s="7">
        <v>10</v>
      </c>
    </row>
    <row r="34" spans="1:24" x14ac:dyDescent="0.25">
      <c r="A34" s="5">
        <v>27</v>
      </c>
      <c r="B34" s="6" t="s">
        <v>102</v>
      </c>
      <c r="C34" s="6" t="s">
        <v>103</v>
      </c>
      <c r="D34" s="7">
        <v>10</v>
      </c>
      <c r="E34" s="7">
        <v>8</v>
      </c>
      <c r="F34" s="7">
        <v>9</v>
      </c>
      <c r="G34" s="7">
        <v>9</v>
      </c>
      <c r="H34" s="7">
        <v>9</v>
      </c>
      <c r="I34" s="7">
        <v>9</v>
      </c>
      <c r="J34" s="7">
        <v>8</v>
      </c>
      <c r="K34" s="7"/>
      <c r="L34" s="7"/>
      <c r="M34" s="7">
        <v>10</v>
      </c>
      <c r="N34" s="7">
        <v>4</v>
      </c>
      <c r="O34" s="7">
        <v>9</v>
      </c>
      <c r="P34" s="7">
        <v>4</v>
      </c>
      <c r="Q34" s="7">
        <v>8</v>
      </c>
      <c r="R34" s="7">
        <v>8</v>
      </c>
      <c r="S34" s="7">
        <v>10</v>
      </c>
      <c r="T34" s="7"/>
      <c r="U34" s="7">
        <v>8</v>
      </c>
      <c r="V34" s="7">
        <v>8</v>
      </c>
      <c r="W34" s="7"/>
      <c r="X34" s="7"/>
    </row>
    <row r="35" spans="1:24" x14ac:dyDescent="0.25">
      <c r="A35" s="5">
        <v>28</v>
      </c>
      <c r="B35" s="6" t="s">
        <v>104</v>
      </c>
      <c r="C35" s="6" t="s">
        <v>105</v>
      </c>
      <c r="D35" s="7">
        <v>10</v>
      </c>
      <c r="E35" s="7">
        <v>2</v>
      </c>
      <c r="F35" s="7">
        <v>7</v>
      </c>
      <c r="G35" s="7"/>
      <c r="H35" s="7"/>
      <c r="I35" s="7">
        <v>7</v>
      </c>
      <c r="J35" s="7">
        <v>5</v>
      </c>
      <c r="K35" s="7"/>
      <c r="L35" s="7"/>
      <c r="M35" s="7"/>
      <c r="N35" s="7">
        <v>4</v>
      </c>
      <c r="O35" s="7">
        <v>4</v>
      </c>
      <c r="P35" s="7">
        <v>5</v>
      </c>
      <c r="Q35" s="7">
        <v>10</v>
      </c>
      <c r="R35" s="7"/>
      <c r="S35" s="7">
        <v>4</v>
      </c>
      <c r="T35" s="7">
        <v>10</v>
      </c>
      <c r="U35" s="7">
        <v>3</v>
      </c>
      <c r="V35" s="7">
        <v>6</v>
      </c>
      <c r="W35" s="7">
        <v>4</v>
      </c>
      <c r="X35" s="7"/>
    </row>
    <row r="36" spans="1:24" x14ac:dyDescent="0.25">
      <c r="A36" s="5">
        <v>29</v>
      </c>
      <c r="B36" s="6" t="s">
        <v>106</v>
      </c>
      <c r="C36" s="6" t="s">
        <v>107</v>
      </c>
      <c r="D36" s="7">
        <v>9</v>
      </c>
      <c r="E36" s="7"/>
      <c r="F36" s="7">
        <v>9</v>
      </c>
      <c r="G36" s="7">
        <v>9</v>
      </c>
      <c r="H36" s="7">
        <v>7</v>
      </c>
      <c r="I36" s="7"/>
      <c r="J36" s="7">
        <v>5</v>
      </c>
      <c r="K36" s="7"/>
      <c r="L36" s="7">
        <v>5</v>
      </c>
      <c r="M36" s="7"/>
      <c r="N36" s="7">
        <v>4</v>
      </c>
      <c r="O36" s="7">
        <v>6</v>
      </c>
      <c r="P36" s="7">
        <v>4</v>
      </c>
      <c r="Q36" s="7">
        <v>4</v>
      </c>
      <c r="R36" s="7"/>
      <c r="S36" s="7">
        <v>6</v>
      </c>
      <c r="T36" s="7"/>
      <c r="U36" s="7">
        <v>8</v>
      </c>
      <c r="V36" s="7">
        <v>8</v>
      </c>
      <c r="W36" s="7">
        <v>8</v>
      </c>
      <c r="X36" s="7"/>
    </row>
    <row r="37" spans="1:24" x14ac:dyDescent="0.25">
      <c r="A37" s="5">
        <v>30</v>
      </c>
      <c r="B37" s="6" t="s">
        <v>108</v>
      </c>
      <c r="C37" s="6" t="s">
        <v>109</v>
      </c>
      <c r="D37" s="7">
        <v>9</v>
      </c>
      <c r="E37" s="7">
        <v>8</v>
      </c>
      <c r="F37" s="7">
        <v>9</v>
      </c>
      <c r="G37" s="7">
        <v>7</v>
      </c>
      <c r="H37" s="7">
        <v>7</v>
      </c>
      <c r="I37" s="7"/>
      <c r="J37" s="7"/>
      <c r="K37" s="7">
        <v>5</v>
      </c>
      <c r="L37" s="7">
        <v>8</v>
      </c>
      <c r="M37" s="7"/>
      <c r="N37" s="7">
        <v>10</v>
      </c>
      <c r="O37" s="7">
        <v>7</v>
      </c>
      <c r="P37" s="7"/>
      <c r="Q37" s="7">
        <v>8</v>
      </c>
      <c r="R37" s="7">
        <v>8</v>
      </c>
      <c r="S37" s="7">
        <v>10</v>
      </c>
      <c r="T37" s="7">
        <v>5</v>
      </c>
      <c r="U37" s="7">
        <v>5</v>
      </c>
      <c r="V37" s="7"/>
      <c r="W37" s="7"/>
      <c r="X37" s="7">
        <v>10</v>
      </c>
    </row>
    <row r="38" spans="1:24" x14ac:dyDescent="0.25">
      <c r="A38" s="5">
        <v>31</v>
      </c>
      <c r="B38" s="6" t="s">
        <v>110</v>
      </c>
      <c r="C38" s="6" t="s">
        <v>111</v>
      </c>
      <c r="D38" s="7">
        <v>8</v>
      </c>
      <c r="E38" s="7">
        <v>5</v>
      </c>
      <c r="F38" s="7">
        <v>9</v>
      </c>
      <c r="G38" s="7">
        <v>5</v>
      </c>
      <c r="H38" s="7">
        <v>6</v>
      </c>
      <c r="I38" s="7">
        <v>9</v>
      </c>
      <c r="J38" s="7"/>
      <c r="K38" s="7"/>
      <c r="L38" s="7">
        <v>8</v>
      </c>
      <c r="M38" s="7">
        <v>10</v>
      </c>
      <c r="N38" s="7">
        <v>9</v>
      </c>
      <c r="O38" s="7">
        <v>9</v>
      </c>
      <c r="P38" s="7">
        <v>8</v>
      </c>
      <c r="Q38" s="7">
        <v>8</v>
      </c>
      <c r="R38" s="7"/>
      <c r="S38" s="7">
        <v>8</v>
      </c>
      <c r="T38" s="7">
        <v>10</v>
      </c>
      <c r="U38" s="7">
        <v>8</v>
      </c>
      <c r="V38" s="7"/>
      <c r="W38" s="7"/>
      <c r="X38" s="7">
        <v>8</v>
      </c>
    </row>
    <row r="39" spans="1:24" x14ac:dyDescent="0.25">
      <c r="A39" s="5">
        <v>32</v>
      </c>
      <c r="B39" s="6" t="s">
        <v>112</v>
      </c>
      <c r="C39" s="6" t="s">
        <v>113</v>
      </c>
      <c r="D39" s="7"/>
      <c r="E39" s="7"/>
      <c r="F39" s="7">
        <v>6</v>
      </c>
      <c r="G39" s="7">
        <v>7</v>
      </c>
      <c r="H39" s="7">
        <v>6</v>
      </c>
      <c r="I39" s="7"/>
      <c r="J39" s="7">
        <v>9</v>
      </c>
      <c r="K39" s="7">
        <v>10</v>
      </c>
      <c r="L39" s="7"/>
      <c r="M39" s="7"/>
      <c r="N39" s="7">
        <v>10</v>
      </c>
      <c r="O39" s="7">
        <v>10</v>
      </c>
      <c r="P39" s="7">
        <v>10</v>
      </c>
      <c r="Q39" s="7">
        <v>10</v>
      </c>
      <c r="R39" s="7">
        <v>8</v>
      </c>
      <c r="S39" s="7">
        <v>10</v>
      </c>
      <c r="T39" s="7"/>
      <c r="U39" s="7"/>
      <c r="V39" s="7">
        <v>8</v>
      </c>
      <c r="W39" s="7"/>
      <c r="X39" s="7">
        <v>6</v>
      </c>
    </row>
    <row r="40" spans="1:24" x14ac:dyDescent="0.25">
      <c r="A40" s="5">
        <v>33</v>
      </c>
      <c r="B40" s="6" t="s">
        <v>114</v>
      </c>
      <c r="C40" s="6" t="s">
        <v>115</v>
      </c>
      <c r="D40" s="7"/>
      <c r="E40" s="7"/>
      <c r="F40" s="7"/>
      <c r="G40" s="7"/>
      <c r="H40" s="7"/>
      <c r="I40" s="7">
        <v>4</v>
      </c>
      <c r="J40" s="7">
        <v>6</v>
      </c>
      <c r="K40" s="7"/>
      <c r="L40" s="7"/>
      <c r="M40" s="7">
        <v>2</v>
      </c>
      <c r="N40" s="7">
        <v>4</v>
      </c>
      <c r="O40" s="7">
        <v>5</v>
      </c>
      <c r="P40" s="7">
        <v>4</v>
      </c>
      <c r="Q40" s="7">
        <v>8</v>
      </c>
      <c r="R40" s="7">
        <v>8</v>
      </c>
      <c r="S40" s="7">
        <v>10</v>
      </c>
      <c r="T40" s="7">
        <v>3</v>
      </c>
      <c r="U40" s="7"/>
      <c r="V40" s="7">
        <v>8</v>
      </c>
      <c r="W40" s="7"/>
      <c r="X40" s="7"/>
    </row>
    <row r="41" spans="1:24" x14ac:dyDescent="0.25">
      <c r="A41" s="5">
        <v>34</v>
      </c>
      <c r="B41" s="6" t="s">
        <v>116</v>
      </c>
      <c r="C41" s="6" t="s">
        <v>117</v>
      </c>
      <c r="D41" s="7"/>
      <c r="E41" s="7"/>
      <c r="F41" s="7">
        <v>10</v>
      </c>
      <c r="G41" s="7">
        <v>10</v>
      </c>
      <c r="H41" s="7">
        <v>3</v>
      </c>
      <c r="I41" s="7"/>
      <c r="J41" s="7"/>
      <c r="K41" s="7">
        <v>7</v>
      </c>
      <c r="L41" s="7">
        <v>9</v>
      </c>
      <c r="M41" s="7"/>
      <c r="N41" s="7">
        <v>9</v>
      </c>
      <c r="O41" s="7">
        <v>9</v>
      </c>
      <c r="P41" s="7">
        <v>9</v>
      </c>
      <c r="Q41" s="7">
        <v>8</v>
      </c>
      <c r="R41" s="7">
        <v>8</v>
      </c>
      <c r="S41" s="7">
        <v>10</v>
      </c>
      <c r="T41" s="7">
        <v>10</v>
      </c>
      <c r="U41" s="7"/>
      <c r="V41" s="7">
        <v>8</v>
      </c>
      <c r="W41" s="7"/>
      <c r="X41" s="7"/>
    </row>
    <row r="42" spans="1:24" x14ac:dyDescent="0.25">
      <c r="A42" s="5">
        <v>35</v>
      </c>
      <c r="B42" s="6" t="s">
        <v>118</v>
      </c>
      <c r="C42" s="6" t="s">
        <v>119</v>
      </c>
      <c r="D42" s="7">
        <v>9</v>
      </c>
      <c r="E42" s="7"/>
      <c r="F42" s="7">
        <v>7</v>
      </c>
      <c r="G42" s="7"/>
      <c r="H42" s="7"/>
      <c r="I42" s="7"/>
      <c r="J42" s="7"/>
      <c r="K42" s="7"/>
      <c r="L42" s="7"/>
      <c r="M42" s="7"/>
      <c r="N42" s="7"/>
      <c r="O42" s="7"/>
      <c r="P42" s="7"/>
      <c r="Q42" s="7">
        <v>5</v>
      </c>
      <c r="R42" s="7">
        <v>5</v>
      </c>
      <c r="S42" s="7">
        <v>10</v>
      </c>
      <c r="T42" s="7">
        <v>8</v>
      </c>
      <c r="U42" s="7"/>
      <c r="V42" s="7">
        <v>8</v>
      </c>
      <c r="W42" s="7">
        <v>5</v>
      </c>
      <c r="X42" s="7">
        <v>8</v>
      </c>
    </row>
    <row r="43" spans="1:24" x14ac:dyDescent="0.25">
      <c r="A43" s="5">
        <v>36</v>
      </c>
      <c r="B43" s="6" t="s">
        <v>120</v>
      </c>
      <c r="C43" s="6" t="s">
        <v>121</v>
      </c>
      <c r="D43" s="7">
        <v>10</v>
      </c>
      <c r="E43" s="7">
        <v>9</v>
      </c>
      <c r="F43" s="7">
        <v>5</v>
      </c>
      <c r="G43" s="7">
        <v>5</v>
      </c>
      <c r="H43" s="7">
        <v>5</v>
      </c>
      <c r="I43" s="7">
        <v>4</v>
      </c>
      <c r="J43" s="7"/>
      <c r="K43" s="7"/>
      <c r="L43" s="7">
        <v>4</v>
      </c>
      <c r="M43" s="7">
        <v>10</v>
      </c>
      <c r="N43" s="7">
        <v>4</v>
      </c>
      <c r="O43" s="7"/>
      <c r="P43" s="7">
        <v>4</v>
      </c>
      <c r="Q43" s="7">
        <v>8</v>
      </c>
      <c r="R43" s="7">
        <v>10</v>
      </c>
      <c r="S43" s="7">
        <v>10</v>
      </c>
      <c r="T43" s="7"/>
      <c r="U43" s="7"/>
      <c r="V43" s="7">
        <v>8</v>
      </c>
      <c r="W43" s="7"/>
      <c r="X43" s="7">
        <v>10</v>
      </c>
    </row>
    <row r="44" spans="1:24" x14ac:dyDescent="0.25">
      <c r="A44" s="5">
        <v>37</v>
      </c>
      <c r="B44" s="6" t="s">
        <v>122</v>
      </c>
      <c r="C44" s="6" t="s">
        <v>123</v>
      </c>
      <c r="D44" s="7"/>
      <c r="E44" s="7"/>
      <c r="F44" s="7"/>
      <c r="G44" s="7"/>
      <c r="H44" s="7"/>
      <c r="I44" s="7"/>
      <c r="J44" s="7"/>
      <c r="K44" s="7">
        <v>5</v>
      </c>
      <c r="L44" s="7">
        <v>5</v>
      </c>
      <c r="M44" s="7"/>
      <c r="N44" s="7">
        <v>4</v>
      </c>
      <c r="O44" s="7"/>
      <c r="P44" s="7">
        <v>4</v>
      </c>
      <c r="Q44" s="7">
        <v>10</v>
      </c>
      <c r="R44" s="7"/>
      <c r="S44" s="7">
        <v>10</v>
      </c>
      <c r="T44" s="7"/>
      <c r="U44" s="7">
        <v>6</v>
      </c>
      <c r="V44" s="7">
        <v>10</v>
      </c>
      <c r="W44" s="7"/>
      <c r="X44" s="7">
        <v>10</v>
      </c>
    </row>
    <row r="45" spans="1:24" x14ac:dyDescent="0.25">
      <c r="A45" s="5">
        <v>38</v>
      </c>
      <c r="B45" s="6" t="s">
        <v>124</v>
      </c>
      <c r="C45" s="6" t="s">
        <v>125</v>
      </c>
      <c r="D45" s="7">
        <v>10</v>
      </c>
      <c r="E45" s="7">
        <v>9</v>
      </c>
      <c r="F45" s="7"/>
      <c r="G45" s="7">
        <v>6</v>
      </c>
      <c r="H45" s="7">
        <v>5</v>
      </c>
      <c r="I45" s="7"/>
      <c r="J45" s="7"/>
      <c r="K45" s="7"/>
      <c r="L45" s="7"/>
      <c r="M45" s="7"/>
      <c r="N45" s="7"/>
      <c r="O45" s="7"/>
      <c r="P45" s="7"/>
      <c r="Q45" s="7">
        <v>6</v>
      </c>
      <c r="R45" s="7">
        <v>6</v>
      </c>
      <c r="S45" s="7"/>
      <c r="T45" s="7"/>
      <c r="U45" s="7">
        <v>3</v>
      </c>
      <c r="V45" s="7">
        <v>4</v>
      </c>
      <c r="W45" s="7"/>
      <c r="X45" s="7">
        <v>10</v>
      </c>
    </row>
    <row r="46" spans="1:24" x14ac:dyDescent="0.25">
      <c r="A46" s="5">
        <v>39</v>
      </c>
      <c r="B46" s="6" t="s">
        <v>126</v>
      </c>
      <c r="C46" s="6" t="s">
        <v>127</v>
      </c>
      <c r="D46" s="7"/>
      <c r="E46" s="7"/>
      <c r="F46" s="7"/>
      <c r="G46" s="7"/>
      <c r="H46" s="7"/>
      <c r="I46" s="7">
        <v>8</v>
      </c>
      <c r="J46" s="7">
        <v>8</v>
      </c>
      <c r="K46" s="7"/>
      <c r="L46" s="7"/>
      <c r="M46" s="7">
        <v>10</v>
      </c>
      <c r="N46" s="7">
        <v>4</v>
      </c>
      <c r="O46" s="7">
        <v>4</v>
      </c>
      <c r="P46" s="7">
        <v>4</v>
      </c>
      <c r="Q46" s="7">
        <v>5</v>
      </c>
      <c r="R46" s="7"/>
      <c r="S46" s="7">
        <v>8</v>
      </c>
      <c r="T46" s="7">
        <v>8</v>
      </c>
      <c r="U46" s="7">
        <v>4</v>
      </c>
      <c r="V46" s="7"/>
      <c r="W46" s="7">
        <v>4</v>
      </c>
      <c r="X46" s="7">
        <v>10</v>
      </c>
    </row>
    <row r="47" spans="1:24" x14ac:dyDescent="0.25">
      <c r="A47" s="5">
        <v>40</v>
      </c>
      <c r="B47" s="6" t="s">
        <v>128</v>
      </c>
      <c r="C47" s="6" t="s">
        <v>129</v>
      </c>
      <c r="D47" s="7">
        <v>8</v>
      </c>
      <c r="E47" s="7">
        <v>2</v>
      </c>
      <c r="F47" s="7">
        <v>9</v>
      </c>
      <c r="G47" s="7">
        <v>9</v>
      </c>
      <c r="H47" s="7">
        <v>1</v>
      </c>
      <c r="I47" s="7">
        <v>8</v>
      </c>
      <c r="J47" s="7"/>
      <c r="K47" s="7">
        <v>10</v>
      </c>
      <c r="L47" s="7"/>
      <c r="M47" s="7"/>
      <c r="N47" s="7">
        <v>9</v>
      </c>
      <c r="O47" s="7">
        <v>10</v>
      </c>
      <c r="P47" s="7">
        <v>9</v>
      </c>
      <c r="Q47" s="7"/>
      <c r="R47" s="7"/>
      <c r="S47" s="7"/>
      <c r="T47" s="7"/>
      <c r="U47" s="7"/>
      <c r="V47" s="7"/>
      <c r="W47" s="7"/>
      <c r="X47" s="7"/>
    </row>
    <row r="48" spans="1:24" x14ac:dyDescent="0.25">
      <c r="A48" s="5">
        <v>41</v>
      </c>
      <c r="B48" s="6" t="s">
        <v>130</v>
      </c>
      <c r="C48" s="6" t="s">
        <v>131</v>
      </c>
      <c r="D48" s="7">
        <v>9</v>
      </c>
      <c r="E48" s="7">
        <v>6</v>
      </c>
      <c r="F48" s="7">
        <v>6</v>
      </c>
      <c r="G48" s="7">
        <v>9</v>
      </c>
      <c r="H48" s="7">
        <v>8</v>
      </c>
      <c r="I48" s="7">
        <v>8</v>
      </c>
      <c r="J48" s="7">
        <v>9</v>
      </c>
      <c r="K48" s="7">
        <v>9</v>
      </c>
      <c r="L48" s="7"/>
      <c r="M48" s="7"/>
      <c r="N48" s="7">
        <v>4</v>
      </c>
      <c r="O48" s="7"/>
      <c r="P48" s="7">
        <v>4</v>
      </c>
      <c r="Q48" s="7">
        <v>5</v>
      </c>
      <c r="R48" s="7"/>
      <c r="S48" s="7">
        <v>8</v>
      </c>
      <c r="T48" s="7">
        <v>8</v>
      </c>
      <c r="U48" s="7">
        <v>8</v>
      </c>
      <c r="V48" s="7"/>
      <c r="W48" s="7"/>
      <c r="X48" s="7">
        <v>8</v>
      </c>
    </row>
    <row r="49" spans="1:24" x14ac:dyDescent="0.25">
      <c r="A49" s="5">
        <v>42</v>
      </c>
      <c r="B49" s="6" t="s">
        <v>132</v>
      </c>
      <c r="C49" s="6" t="s">
        <v>133</v>
      </c>
      <c r="D49" s="7">
        <v>8</v>
      </c>
      <c r="E49" s="7"/>
      <c r="F49" s="7">
        <v>5</v>
      </c>
      <c r="G49" s="7">
        <v>3</v>
      </c>
      <c r="H49" s="7"/>
      <c r="I49" s="7"/>
      <c r="J49" s="7">
        <v>4</v>
      </c>
      <c r="K49" s="7">
        <v>4</v>
      </c>
      <c r="L49" s="7"/>
      <c r="M49" s="7">
        <v>9</v>
      </c>
      <c r="N49" s="7"/>
      <c r="O49" s="7">
        <v>10</v>
      </c>
      <c r="P49" s="7">
        <v>3</v>
      </c>
      <c r="Q49" s="7"/>
      <c r="R49" s="7"/>
      <c r="S49" s="7">
        <v>10</v>
      </c>
      <c r="T49" s="7">
        <v>10</v>
      </c>
      <c r="U49" s="7"/>
      <c r="V49" s="7">
        <v>4</v>
      </c>
      <c r="W49" s="7"/>
      <c r="X49" s="7">
        <v>10</v>
      </c>
    </row>
    <row r="50" spans="1:24" x14ac:dyDescent="0.25">
      <c r="A50" s="5">
        <v>43</v>
      </c>
      <c r="B50" s="6" t="s">
        <v>134</v>
      </c>
      <c r="C50" s="6" t="s">
        <v>135</v>
      </c>
      <c r="D50" s="7">
        <v>6</v>
      </c>
      <c r="E50" s="7"/>
      <c r="F50" s="7">
        <v>5</v>
      </c>
      <c r="G50" s="7">
        <v>5</v>
      </c>
      <c r="H50" s="7">
        <v>5</v>
      </c>
      <c r="I50" s="7">
        <v>8</v>
      </c>
      <c r="J50" s="7"/>
      <c r="K50" s="7">
        <v>8</v>
      </c>
      <c r="L50" s="7"/>
      <c r="M50" s="7"/>
      <c r="N50" s="7">
        <v>4</v>
      </c>
      <c r="O50" s="7">
        <v>4</v>
      </c>
      <c r="P50" s="7">
        <v>10</v>
      </c>
      <c r="Q50" s="7">
        <v>6</v>
      </c>
      <c r="R50" s="7"/>
      <c r="S50" s="7">
        <v>6</v>
      </c>
      <c r="T50" s="7">
        <v>6</v>
      </c>
      <c r="U50" s="7">
        <v>10</v>
      </c>
      <c r="V50" s="7">
        <v>10</v>
      </c>
      <c r="W50" s="7"/>
      <c r="X50" s="7">
        <v>10</v>
      </c>
    </row>
    <row r="51" spans="1:24" x14ac:dyDescent="0.25">
      <c r="A51" s="5">
        <v>44</v>
      </c>
      <c r="B51" s="6" t="s">
        <v>136</v>
      </c>
      <c r="C51" s="6" t="s">
        <v>137</v>
      </c>
      <c r="D51" s="7">
        <v>9</v>
      </c>
      <c r="E51" s="7">
        <v>7</v>
      </c>
      <c r="F51" s="7">
        <v>9</v>
      </c>
      <c r="G51" s="7">
        <v>9</v>
      </c>
      <c r="H51" s="7">
        <v>7</v>
      </c>
      <c r="I51" s="7">
        <v>7</v>
      </c>
      <c r="J51" s="7">
        <v>7</v>
      </c>
      <c r="K51" s="7">
        <v>7</v>
      </c>
      <c r="L51" s="7"/>
      <c r="M51" s="7">
        <v>10</v>
      </c>
      <c r="N51" s="7">
        <v>4</v>
      </c>
      <c r="O51" s="7">
        <v>10</v>
      </c>
      <c r="P51" s="7">
        <v>4</v>
      </c>
      <c r="Q51" s="7"/>
      <c r="R51" s="7"/>
      <c r="S51" s="7"/>
      <c r="T51" s="7"/>
      <c r="U51" s="7"/>
      <c r="V51" s="7"/>
      <c r="W51" s="7"/>
      <c r="X51" s="7"/>
    </row>
    <row r="52" spans="1:24" x14ac:dyDescent="0.25">
      <c r="A52" s="5">
        <v>45</v>
      </c>
      <c r="B52" s="6" t="s">
        <v>138</v>
      </c>
      <c r="C52" s="6" t="s">
        <v>139</v>
      </c>
      <c r="D52" s="7">
        <v>10</v>
      </c>
      <c r="E52" s="7">
        <v>5</v>
      </c>
      <c r="F52" s="7">
        <v>6</v>
      </c>
      <c r="G52" s="7">
        <v>5</v>
      </c>
      <c r="H52" s="7">
        <v>5</v>
      </c>
      <c r="I52" s="7">
        <v>4</v>
      </c>
      <c r="J52" s="7"/>
      <c r="K52" s="7">
        <v>4</v>
      </c>
      <c r="L52" s="7"/>
      <c r="M52" s="7">
        <v>9</v>
      </c>
      <c r="N52" s="7">
        <v>2</v>
      </c>
      <c r="O52" s="7">
        <v>8</v>
      </c>
      <c r="P52" s="7"/>
      <c r="Q52" s="7"/>
      <c r="R52" s="7"/>
      <c r="S52" s="7"/>
      <c r="T52" s="7"/>
      <c r="U52" s="7"/>
      <c r="V52" s="7"/>
      <c r="W52" s="7"/>
      <c r="X52" s="7"/>
    </row>
    <row r="53" spans="1:24" s="8" customFormat="1" x14ac:dyDescent="0.25">
      <c r="A53" s="5">
        <v>46</v>
      </c>
      <c r="B53" s="6" t="s">
        <v>140</v>
      </c>
      <c r="C53" s="6" t="s">
        <v>141</v>
      </c>
      <c r="D53" s="7"/>
      <c r="E53" s="7"/>
      <c r="F53" s="7"/>
      <c r="G53" s="7"/>
      <c r="H53" s="7"/>
      <c r="I53" s="7"/>
      <c r="J53" s="7"/>
      <c r="K53" s="7">
        <v>3</v>
      </c>
      <c r="L53" s="7"/>
      <c r="M53" s="7"/>
      <c r="N53" s="7">
        <v>4</v>
      </c>
      <c r="O53" s="7"/>
      <c r="P53" s="7">
        <v>7</v>
      </c>
      <c r="Q53" s="7">
        <v>6</v>
      </c>
      <c r="R53" s="7"/>
      <c r="S53" s="7">
        <v>9</v>
      </c>
      <c r="T53" s="7">
        <v>10</v>
      </c>
      <c r="U53" s="7">
        <v>10</v>
      </c>
      <c r="V53" s="7">
        <v>9</v>
      </c>
      <c r="W53" s="7"/>
      <c r="X53" s="7">
        <v>8</v>
      </c>
    </row>
    <row r="54" spans="1:24" s="8" customFormat="1" x14ac:dyDescent="0.25">
      <c r="A54" s="5">
        <v>47</v>
      </c>
      <c r="B54" s="6" t="s">
        <v>142</v>
      </c>
      <c r="C54" s="6" t="s">
        <v>143</v>
      </c>
      <c r="D54" s="7">
        <v>10</v>
      </c>
      <c r="E54" s="7">
        <v>9</v>
      </c>
      <c r="F54" s="7">
        <v>9</v>
      </c>
      <c r="G54" s="7">
        <v>8</v>
      </c>
      <c r="H54" s="7"/>
      <c r="I54" s="7">
        <v>9</v>
      </c>
      <c r="J54" s="7">
        <v>7</v>
      </c>
      <c r="K54" s="7"/>
      <c r="L54" s="7"/>
      <c r="M54" s="7">
        <v>10</v>
      </c>
      <c r="N54" s="7">
        <v>4</v>
      </c>
      <c r="O54" s="7">
        <v>8</v>
      </c>
      <c r="P54" s="7"/>
      <c r="Q54" s="7"/>
      <c r="R54" s="7"/>
      <c r="S54" s="7">
        <v>10</v>
      </c>
      <c r="T54" s="7">
        <v>10</v>
      </c>
      <c r="U54" s="7"/>
      <c r="V54" s="7">
        <v>8</v>
      </c>
      <c r="W54" s="7"/>
      <c r="X54" s="7">
        <v>6</v>
      </c>
    </row>
    <row r="56" spans="1:24" x14ac:dyDescent="0.25">
      <c r="B56" s="332" t="s">
        <v>144</v>
      </c>
      <c r="C56" s="332"/>
      <c r="D56" s="1">
        <f>COUNTIF(D6:D54,"=9")+COUNTIF(D6:D54,"=10")</f>
        <v>26</v>
      </c>
      <c r="E56" s="1">
        <f t="shared" ref="E56:X56" si="0">COUNTIF(E6:E54,"=9")+COUNTIF(E6:E54,"=10")</f>
        <v>11</v>
      </c>
      <c r="F56" s="1">
        <f t="shared" si="0"/>
        <v>24</v>
      </c>
      <c r="G56" s="1">
        <f t="shared" si="0"/>
        <v>18</v>
      </c>
      <c r="H56" s="1">
        <f t="shared" si="0"/>
        <v>8</v>
      </c>
      <c r="I56" s="1">
        <f t="shared" si="0"/>
        <v>14</v>
      </c>
      <c r="J56" s="1">
        <f t="shared" si="0"/>
        <v>9</v>
      </c>
      <c r="K56" s="1">
        <f t="shared" si="0"/>
        <v>16</v>
      </c>
      <c r="L56" s="1">
        <f t="shared" si="0"/>
        <v>6</v>
      </c>
      <c r="M56" s="1">
        <f t="shared" si="0"/>
        <v>17</v>
      </c>
      <c r="N56" s="1">
        <f t="shared" si="0"/>
        <v>15</v>
      </c>
      <c r="O56" s="1">
        <f t="shared" si="0"/>
        <v>26</v>
      </c>
      <c r="P56" s="1">
        <f t="shared" si="0"/>
        <v>12</v>
      </c>
      <c r="Q56" s="1">
        <f t="shared" si="0"/>
        <v>9</v>
      </c>
      <c r="R56" s="1">
        <f t="shared" si="0"/>
        <v>4</v>
      </c>
      <c r="S56" s="1">
        <f t="shared" si="0"/>
        <v>27</v>
      </c>
      <c r="T56" s="1">
        <f t="shared" si="0"/>
        <v>16</v>
      </c>
      <c r="U56" s="1">
        <f t="shared" si="0"/>
        <v>5</v>
      </c>
      <c r="V56" s="1">
        <f t="shared" si="0"/>
        <v>11</v>
      </c>
      <c r="W56" s="1">
        <f t="shared" si="0"/>
        <v>2</v>
      </c>
      <c r="X56" s="1">
        <f t="shared" si="0"/>
        <v>22</v>
      </c>
    </row>
    <row r="57" spans="1:24" x14ac:dyDescent="0.25">
      <c r="B57" s="332" t="s">
        <v>145</v>
      </c>
      <c r="C57" s="332"/>
      <c r="D57" s="1">
        <f>COUNTIF(D6:D54,"=7")+COUNTIF(D6:D54,"=8")</f>
        <v>7</v>
      </c>
      <c r="E57" s="1">
        <f t="shared" ref="E57:X57" si="1">COUNTIF(E6:E54,"=7")+COUNTIF(E6:E54,"=8")</f>
        <v>8</v>
      </c>
      <c r="F57" s="1">
        <f t="shared" si="1"/>
        <v>7</v>
      </c>
      <c r="G57" s="1">
        <f t="shared" si="1"/>
        <v>6</v>
      </c>
      <c r="H57" s="1">
        <f t="shared" si="1"/>
        <v>9</v>
      </c>
      <c r="I57" s="1">
        <f t="shared" si="1"/>
        <v>11</v>
      </c>
      <c r="J57" s="1">
        <f t="shared" si="1"/>
        <v>10</v>
      </c>
      <c r="K57" s="1">
        <f t="shared" si="1"/>
        <v>8</v>
      </c>
      <c r="L57" s="1">
        <f t="shared" si="1"/>
        <v>5</v>
      </c>
      <c r="M57" s="1">
        <f t="shared" si="1"/>
        <v>2</v>
      </c>
      <c r="N57" s="1">
        <f t="shared" si="1"/>
        <v>2</v>
      </c>
      <c r="O57" s="1">
        <f t="shared" si="1"/>
        <v>4</v>
      </c>
      <c r="P57" s="1">
        <f t="shared" si="1"/>
        <v>6</v>
      </c>
      <c r="Q57" s="1">
        <f t="shared" si="1"/>
        <v>11</v>
      </c>
      <c r="R57" s="1">
        <f t="shared" si="1"/>
        <v>7</v>
      </c>
      <c r="S57" s="1">
        <f t="shared" si="1"/>
        <v>4</v>
      </c>
      <c r="T57" s="1">
        <f t="shared" si="1"/>
        <v>5</v>
      </c>
      <c r="U57" s="1">
        <f t="shared" si="1"/>
        <v>8</v>
      </c>
      <c r="V57" s="1">
        <f t="shared" si="1"/>
        <v>14</v>
      </c>
      <c r="W57" s="1">
        <f t="shared" si="1"/>
        <v>2</v>
      </c>
      <c r="X57" s="1">
        <f t="shared" si="1"/>
        <v>5</v>
      </c>
    </row>
    <row r="58" spans="1:24" x14ac:dyDescent="0.25">
      <c r="B58" s="332" t="s">
        <v>146</v>
      </c>
      <c r="C58" s="332"/>
      <c r="D58" s="1">
        <f>COUNTIF(D6:D54,"=5")+COUNTIF(D6:D54,"=6")</f>
        <v>1</v>
      </c>
      <c r="E58" s="1">
        <f t="shared" ref="E58:X58" si="2">COUNTIF(E6:E54,"=5")+COUNTIF(E6:E54,"=6")</f>
        <v>4</v>
      </c>
      <c r="F58" s="1">
        <f t="shared" si="2"/>
        <v>6</v>
      </c>
      <c r="G58" s="1">
        <f t="shared" si="2"/>
        <v>8</v>
      </c>
      <c r="H58" s="1">
        <f t="shared" si="2"/>
        <v>12</v>
      </c>
      <c r="I58" s="1">
        <f t="shared" si="2"/>
        <v>1</v>
      </c>
      <c r="J58" s="1">
        <f t="shared" si="2"/>
        <v>3</v>
      </c>
      <c r="K58" s="1">
        <f t="shared" si="2"/>
        <v>4</v>
      </c>
      <c r="L58" s="1">
        <f t="shared" si="2"/>
        <v>5</v>
      </c>
      <c r="M58" s="1">
        <f t="shared" si="2"/>
        <v>2</v>
      </c>
      <c r="N58" s="1">
        <f t="shared" si="2"/>
        <v>3</v>
      </c>
      <c r="O58" s="1">
        <f t="shared" si="2"/>
        <v>4</v>
      </c>
      <c r="P58" s="1">
        <f t="shared" si="2"/>
        <v>4</v>
      </c>
      <c r="Q58" s="1">
        <f t="shared" si="2"/>
        <v>11</v>
      </c>
      <c r="R58" s="1">
        <f t="shared" si="2"/>
        <v>3</v>
      </c>
      <c r="S58" s="1">
        <f t="shared" si="2"/>
        <v>2</v>
      </c>
      <c r="T58" s="1">
        <f t="shared" si="2"/>
        <v>4</v>
      </c>
      <c r="U58" s="1">
        <f t="shared" si="2"/>
        <v>5</v>
      </c>
      <c r="V58" s="1">
        <f t="shared" si="2"/>
        <v>4</v>
      </c>
      <c r="W58" s="1">
        <f t="shared" si="2"/>
        <v>2</v>
      </c>
      <c r="X58" s="1">
        <f t="shared" si="2"/>
        <v>2</v>
      </c>
    </row>
    <row r="59" spans="1:24" x14ac:dyDescent="0.25">
      <c r="B59" s="332" t="s">
        <v>147</v>
      </c>
      <c r="C59" s="332"/>
      <c r="D59" s="1">
        <f>COUNTIF(D6:D54,"=3")+COUNTIF(D6:D54,"=4")</f>
        <v>1</v>
      </c>
      <c r="E59" s="1">
        <f t="shared" ref="E59:X59" si="3">COUNTIF(E6:E54,"=3")+COUNTIF(E6:E54,"=4")</f>
        <v>6</v>
      </c>
      <c r="F59" s="1">
        <f t="shared" si="3"/>
        <v>1</v>
      </c>
      <c r="G59" s="1">
        <f t="shared" si="3"/>
        <v>4</v>
      </c>
      <c r="H59" s="1">
        <f t="shared" si="3"/>
        <v>2</v>
      </c>
      <c r="I59" s="1">
        <f t="shared" si="3"/>
        <v>4</v>
      </c>
      <c r="J59" s="1">
        <f t="shared" si="3"/>
        <v>1</v>
      </c>
      <c r="K59" s="1">
        <f t="shared" si="3"/>
        <v>4</v>
      </c>
      <c r="L59" s="1">
        <f t="shared" si="3"/>
        <v>3</v>
      </c>
      <c r="M59" s="1">
        <f t="shared" si="3"/>
        <v>1</v>
      </c>
      <c r="N59" s="1">
        <f t="shared" si="3"/>
        <v>19</v>
      </c>
      <c r="O59" s="1">
        <f t="shared" si="3"/>
        <v>5</v>
      </c>
      <c r="P59" s="1">
        <f t="shared" si="3"/>
        <v>13</v>
      </c>
      <c r="Q59" s="1">
        <f t="shared" si="3"/>
        <v>1</v>
      </c>
      <c r="R59" s="1">
        <f t="shared" si="3"/>
        <v>1</v>
      </c>
      <c r="S59" s="1">
        <f t="shared" si="3"/>
        <v>2</v>
      </c>
      <c r="T59" s="1">
        <f t="shared" si="3"/>
        <v>3</v>
      </c>
      <c r="U59" s="1">
        <f t="shared" si="3"/>
        <v>7</v>
      </c>
      <c r="V59" s="1">
        <f t="shared" si="3"/>
        <v>2</v>
      </c>
      <c r="W59" s="1">
        <f t="shared" si="3"/>
        <v>2</v>
      </c>
      <c r="X59" s="1">
        <f t="shared" si="3"/>
        <v>0</v>
      </c>
    </row>
    <row r="60" spans="1:24" x14ac:dyDescent="0.25">
      <c r="B60" s="332" t="s">
        <v>148</v>
      </c>
      <c r="C60" s="332"/>
      <c r="D60" s="1">
        <f>COUNTIF(D6:D54,"=1")+COUNTIF(D6:D54,"=2")</f>
        <v>2</v>
      </c>
      <c r="E60" s="1">
        <f t="shared" ref="E60:X60" si="4">COUNTIF(E6:E54,"=1")+COUNTIF(E6:E54,"=2")</f>
        <v>3</v>
      </c>
      <c r="F60" s="1">
        <f t="shared" si="4"/>
        <v>0</v>
      </c>
      <c r="G60" s="1">
        <f t="shared" si="4"/>
        <v>0</v>
      </c>
      <c r="H60" s="1">
        <f t="shared" si="4"/>
        <v>1</v>
      </c>
      <c r="I60" s="1">
        <f t="shared" si="4"/>
        <v>1</v>
      </c>
      <c r="J60" s="1">
        <f t="shared" si="4"/>
        <v>1</v>
      </c>
      <c r="K60" s="1">
        <f t="shared" si="4"/>
        <v>0</v>
      </c>
      <c r="L60" s="1">
        <f t="shared" si="4"/>
        <v>0</v>
      </c>
      <c r="M60" s="1">
        <f t="shared" si="4"/>
        <v>1</v>
      </c>
      <c r="N60" s="1">
        <f t="shared" si="4"/>
        <v>2</v>
      </c>
      <c r="O60" s="1">
        <f t="shared" si="4"/>
        <v>0</v>
      </c>
      <c r="P60" s="1">
        <f t="shared" si="4"/>
        <v>0</v>
      </c>
      <c r="Q60" s="1">
        <f t="shared" si="4"/>
        <v>1</v>
      </c>
      <c r="R60" s="1">
        <f t="shared" si="4"/>
        <v>2</v>
      </c>
      <c r="S60" s="1">
        <f t="shared" si="4"/>
        <v>0</v>
      </c>
      <c r="T60" s="1">
        <f t="shared" si="4"/>
        <v>0</v>
      </c>
      <c r="U60" s="1">
        <f t="shared" si="4"/>
        <v>1</v>
      </c>
      <c r="V60" s="1">
        <f t="shared" si="4"/>
        <v>0</v>
      </c>
      <c r="W60" s="1">
        <f t="shared" si="4"/>
        <v>0</v>
      </c>
      <c r="X60" s="1">
        <f t="shared" si="4"/>
        <v>0</v>
      </c>
    </row>
    <row r="61" spans="1:24" x14ac:dyDescent="0.25">
      <c r="B61" s="332" t="s">
        <v>149</v>
      </c>
      <c r="C61" s="332"/>
      <c r="D61" s="1">
        <f>COUNTIF(D6:D54,"=0")</f>
        <v>0</v>
      </c>
      <c r="E61" s="1">
        <f t="shared" ref="E61:X61" si="5">COUNTIF(E6:E54,"=0")</f>
        <v>0</v>
      </c>
      <c r="F61" s="1">
        <f t="shared" si="5"/>
        <v>0</v>
      </c>
      <c r="G61" s="1">
        <f t="shared" si="5"/>
        <v>0</v>
      </c>
      <c r="H61" s="1">
        <f t="shared" si="5"/>
        <v>0</v>
      </c>
      <c r="I61" s="1">
        <f t="shared" si="5"/>
        <v>0</v>
      </c>
      <c r="J61" s="1">
        <f t="shared" si="5"/>
        <v>0</v>
      </c>
      <c r="K61" s="1">
        <f t="shared" si="5"/>
        <v>0</v>
      </c>
      <c r="L61" s="1">
        <f t="shared" si="5"/>
        <v>0</v>
      </c>
      <c r="M61" s="1">
        <f t="shared" si="5"/>
        <v>0</v>
      </c>
      <c r="N61" s="1">
        <f t="shared" si="5"/>
        <v>0</v>
      </c>
      <c r="O61" s="1">
        <f t="shared" si="5"/>
        <v>1</v>
      </c>
      <c r="P61" s="1">
        <f t="shared" si="5"/>
        <v>0</v>
      </c>
      <c r="Q61" s="1">
        <f t="shared" si="5"/>
        <v>0</v>
      </c>
      <c r="R61" s="1">
        <f t="shared" si="5"/>
        <v>0</v>
      </c>
      <c r="S61" s="1">
        <f t="shared" si="5"/>
        <v>0</v>
      </c>
      <c r="T61" s="1">
        <f t="shared" si="5"/>
        <v>0</v>
      </c>
      <c r="U61" s="1">
        <f t="shared" si="5"/>
        <v>0</v>
      </c>
      <c r="V61" s="1">
        <f t="shared" si="5"/>
        <v>0</v>
      </c>
      <c r="W61" s="1">
        <f t="shared" si="5"/>
        <v>0</v>
      </c>
      <c r="X61" s="1">
        <f t="shared" si="5"/>
        <v>0</v>
      </c>
    </row>
    <row r="62" spans="1:24" x14ac:dyDescent="0.25">
      <c r="B62" s="332" t="s">
        <v>151</v>
      </c>
      <c r="C62" s="332"/>
      <c r="D62" s="1">
        <f>COUNTBLANK(D6:D54)</f>
        <v>11</v>
      </c>
      <c r="E62" s="1">
        <f t="shared" ref="E62:X62" si="6">COUNTBLANK(E6:E54)</f>
        <v>16</v>
      </c>
      <c r="F62" s="1">
        <f t="shared" si="6"/>
        <v>10</v>
      </c>
      <c r="G62" s="1">
        <f t="shared" si="6"/>
        <v>12</v>
      </c>
      <c r="H62" s="1">
        <f t="shared" si="6"/>
        <v>16</v>
      </c>
      <c r="I62" s="1">
        <f t="shared" si="6"/>
        <v>17</v>
      </c>
      <c r="J62" s="1">
        <f t="shared" si="6"/>
        <v>24</v>
      </c>
      <c r="K62" s="1">
        <f t="shared" si="6"/>
        <v>16</v>
      </c>
      <c r="L62" s="1">
        <f t="shared" si="6"/>
        <v>29</v>
      </c>
      <c r="M62" s="1">
        <f t="shared" si="6"/>
        <v>25</v>
      </c>
      <c r="N62" s="1">
        <f t="shared" si="6"/>
        <v>7</v>
      </c>
      <c r="O62" s="1">
        <f t="shared" si="6"/>
        <v>8</v>
      </c>
      <c r="P62" s="1">
        <f t="shared" si="6"/>
        <v>13</v>
      </c>
      <c r="Q62" s="1">
        <f t="shared" si="6"/>
        <v>15</v>
      </c>
      <c r="R62" s="1">
        <f t="shared" si="6"/>
        <v>31</v>
      </c>
      <c r="S62" s="1">
        <f t="shared" si="6"/>
        <v>13</v>
      </c>
      <c r="T62" s="1">
        <f t="shared" si="6"/>
        <v>20</v>
      </c>
      <c r="U62" s="1">
        <f t="shared" si="6"/>
        <v>22</v>
      </c>
      <c r="V62" s="1">
        <f t="shared" si="6"/>
        <v>17</v>
      </c>
      <c r="W62" s="1">
        <f t="shared" si="6"/>
        <v>40</v>
      </c>
      <c r="X62" s="1">
        <f t="shared" si="6"/>
        <v>19</v>
      </c>
    </row>
    <row r="63" spans="1:24" x14ac:dyDescent="0.25">
      <c r="B63" s="9"/>
      <c r="C63" s="9"/>
    </row>
    <row r="64" spans="1:24" ht="18" x14ac:dyDescent="0.25">
      <c r="B64" s="334" t="s">
        <v>150</v>
      </c>
      <c r="C64" s="334"/>
      <c r="D64" s="10">
        <f>((0.35*D56)+(0.3*D57)+(0.2*D58)+(0.1*D59)+(0.05*D60)+(0*D61))/(0.35*(D56+D57+D58+D59+D60+D61))*100</f>
        <v>89.57528957528956</v>
      </c>
      <c r="E64" s="10">
        <f t="shared" ref="E64:X64" si="7">((0.35*E56)+(0.3*E57)+(0.2*E58)+(0.1*E59)+(0.05*E60)+(0*E61))/(0.35*(E56+E57+E58+E59+E60+E61))*100</f>
        <v>69.642857142857153</v>
      </c>
      <c r="F64" s="10">
        <f t="shared" si="7"/>
        <v>88.721804511278194</v>
      </c>
      <c r="G64" s="10">
        <f t="shared" si="7"/>
        <v>80.158730158730165</v>
      </c>
      <c r="H64" s="10">
        <f t="shared" si="7"/>
        <v>72.767857142857153</v>
      </c>
      <c r="I64" s="10">
        <f t="shared" si="7"/>
        <v>81.566820276497694</v>
      </c>
      <c r="J64" s="10">
        <f t="shared" si="7"/>
        <v>82.142857142857153</v>
      </c>
      <c r="K64" s="10">
        <f t="shared" si="7"/>
        <v>82.142857142857167</v>
      </c>
      <c r="L64" s="10">
        <f t="shared" si="7"/>
        <v>73.68421052631578</v>
      </c>
      <c r="M64" s="10">
        <f t="shared" si="7"/>
        <v>88.198757763975152</v>
      </c>
      <c r="N64" s="10">
        <f t="shared" si="7"/>
        <v>58.885017421602782</v>
      </c>
      <c r="O64" s="10">
        <f t="shared" si="7"/>
        <v>82.857142857142847</v>
      </c>
      <c r="P64" s="10">
        <f t="shared" si="7"/>
        <v>66.122448979591837</v>
      </c>
      <c r="Q64" s="10">
        <f t="shared" si="7"/>
        <v>76.19047619047619</v>
      </c>
      <c r="R64" s="10">
        <f t="shared" si="7"/>
        <v>72.268907563025195</v>
      </c>
      <c r="S64" s="10">
        <f t="shared" si="7"/>
        <v>91.836734693877546</v>
      </c>
      <c r="T64" s="10">
        <f t="shared" si="7"/>
        <v>83.673469387755105</v>
      </c>
      <c r="U64" s="10">
        <f t="shared" si="7"/>
        <v>64.835164835164832</v>
      </c>
      <c r="V64" s="10">
        <f t="shared" si="7"/>
        <v>83.410138248847929</v>
      </c>
      <c r="W64" s="10">
        <f t="shared" si="7"/>
        <v>67.857142857142847</v>
      </c>
      <c r="X64" s="10">
        <f t="shared" si="7"/>
        <v>94.581280788177352</v>
      </c>
    </row>
  </sheetData>
  <mergeCells count="21">
    <mergeCell ref="U5:X5"/>
    <mergeCell ref="B1:X1"/>
    <mergeCell ref="B2:X2"/>
    <mergeCell ref="B3:X3"/>
    <mergeCell ref="Q4:X4"/>
    <mergeCell ref="B4:B7"/>
    <mergeCell ref="A4:A7"/>
    <mergeCell ref="C4:C7"/>
    <mergeCell ref="D4:H5"/>
    <mergeCell ref="I4:P4"/>
    <mergeCell ref="Q5:T5"/>
    <mergeCell ref="B61:C61"/>
    <mergeCell ref="B62:C62"/>
    <mergeCell ref="M5:P5"/>
    <mergeCell ref="B64:C64"/>
    <mergeCell ref="B56:C56"/>
    <mergeCell ref="B57:C57"/>
    <mergeCell ref="B58:C58"/>
    <mergeCell ref="B59:C59"/>
    <mergeCell ref="I5:L5"/>
    <mergeCell ref="B60:C60"/>
  </mergeCells>
  <phoneticPr fontId="13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/>
  <dimension ref="A1:X12"/>
  <sheetViews>
    <sheetView workbookViewId="0">
      <selection activeCell="O4" sqref="O4:P4"/>
    </sheetView>
  </sheetViews>
  <sheetFormatPr defaultRowHeight="12.75" x14ac:dyDescent="0.2"/>
  <cols>
    <col min="1" max="1" width="9.140625" customWidth="1"/>
    <col min="4" max="4" width="13.140625" bestFit="1" customWidth="1"/>
  </cols>
  <sheetData>
    <row r="1" spans="1:24" ht="174" thickBot="1" x14ac:dyDescent="0.3">
      <c r="A1" s="11" t="s">
        <v>3</v>
      </c>
    </row>
    <row r="2" spans="1:24" ht="56.25" customHeight="1" thickBot="1" x14ac:dyDescent="0.25">
      <c r="A2" s="343" t="s">
        <v>4</v>
      </c>
      <c r="B2" s="335" t="s">
        <v>5</v>
      </c>
      <c r="C2" s="347" t="s">
        <v>6</v>
      </c>
      <c r="D2" s="348"/>
      <c r="E2" s="348"/>
      <c r="F2" s="348"/>
      <c r="G2" s="348"/>
      <c r="H2" s="348"/>
      <c r="I2" s="348"/>
      <c r="J2" s="348"/>
      <c r="K2" s="348"/>
      <c r="L2" s="348"/>
      <c r="M2" s="348"/>
      <c r="N2" s="348"/>
      <c r="O2" s="348"/>
      <c r="P2" s="348"/>
      <c r="Q2" s="348"/>
      <c r="R2" s="348"/>
      <c r="S2" s="348"/>
      <c r="T2" s="348"/>
      <c r="U2" s="349"/>
      <c r="V2" s="335" t="s">
        <v>7</v>
      </c>
      <c r="W2" s="338" t="s">
        <v>8</v>
      </c>
      <c r="X2" s="12" t="s">
        <v>9</v>
      </c>
    </row>
    <row r="3" spans="1:24" ht="56.25" customHeight="1" x14ac:dyDescent="0.2">
      <c r="A3" s="344"/>
      <c r="B3" s="336"/>
      <c r="C3" s="352" t="s">
        <v>11</v>
      </c>
      <c r="D3" s="353"/>
      <c r="E3" s="341" t="s">
        <v>12</v>
      </c>
      <c r="F3" s="342"/>
      <c r="G3" s="341" t="s">
        <v>13</v>
      </c>
      <c r="H3" s="342"/>
      <c r="I3" s="19" t="s">
        <v>14</v>
      </c>
      <c r="J3" s="22"/>
      <c r="K3" s="341" t="s">
        <v>15</v>
      </c>
      <c r="L3" s="342"/>
      <c r="M3" s="341" t="s">
        <v>16</v>
      </c>
      <c r="N3" s="342"/>
      <c r="O3" s="341" t="s">
        <v>17</v>
      </c>
      <c r="P3" s="342"/>
      <c r="Q3" s="19" t="s">
        <v>18</v>
      </c>
      <c r="R3" s="19" t="s">
        <v>19</v>
      </c>
      <c r="S3" s="19" t="s">
        <v>20</v>
      </c>
      <c r="T3" s="19" t="s">
        <v>21</v>
      </c>
      <c r="U3" s="19" t="s">
        <v>22</v>
      </c>
      <c r="V3" s="336"/>
      <c r="W3" s="339"/>
      <c r="X3" s="18"/>
    </row>
    <row r="4" spans="1:24" ht="57.75" thickBot="1" x14ac:dyDescent="0.25">
      <c r="A4" s="345"/>
      <c r="B4" s="346"/>
      <c r="C4" s="20" t="s">
        <v>28</v>
      </c>
      <c r="D4" s="20" t="s">
        <v>150</v>
      </c>
      <c r="E4" s="20" t="s">
        <v>28</v>
      </c>
      <c r="F4" s="20" t="s">
        <v>150</v>
      </c>
      <c r="G4" s="20" t="s">
        <v>28</v>
      </c>
      <c r="H4" s="20" t="s">
        <v>150</v>
      </c>
      <c r="I4" s="20" t="s">
        <v>28</v>
      </c>
      <c r="J4" s="20" t="s">
        <v>150</v>
      </c>
      <c r="K4" s="20" t="s">
        <v>28</v>
      </c>
      <c r="L4" s="20" t="s">
        <v>150</v>
      </c>
      <c r="M4" s="20" t="s">
        <v>28</v>
      </c>
      <c r="N4" s="20" t="s">
        <v>150</v>
      </c>
      <c r="O4" s="20" t="s">
        <v>28</v>
      </c>
      <c r="P4" s="20" t="s">
        <v>150</v>
      </c>
      <c r="Q4" s="21"/>
      <c r="R4" s="21"/>
      <c r="S4" s="21"/>
      <c r="T4" s="21"/>
      <c r="U4" s="21"/>
      <c r="V4" s="337"/>
      <c r="W4" s="340"/>
      <c r="X4" s="13" t="s">
        <v>10</v>
      </c>
    </row>
    <row r="5" spans="1:24" ht="16.5" thickBot="1" x14ac:dyDescent="0.25">
      <c r="A5" s="15" t="s">
        <v>23</v>
      </c>
      <c r="B5" s="16">
        <v>85</v>
      </c>
      <c r="C5" s="16">
        <v>1</v>
      </c>
      <c r="D5" s="14">
        <f>(C5/C9)*B5</f>
        <v>10.625</v>
      </c>
      <c r="E5" s="14"/>
      <c r="F5" s="14"/>
      <c r="G5" s="14">
        <v>10.625</v>
      </c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</row>
    <row r="6" spans="1:24" ht="16.5" thickBot="1" x14ac:dyDescent="0.25">
      <c r="A6" s="15" t="s">
        <v>24</v>
      </c>
      <c r="B6" s="14">
        <v>90</v>
      </c>
      <c r="C6" s="14">
        <v>2</v>
      </c>
      <c r="D6" s="14">
        <f>(C6/C9)*B6</f>
        <v>22.5</v>
      </c>
      <c r="E6" s="14"/>
      <c r="F6" s="14"/>
      <c r="G6" s="14">
        <v>22.5</v>
      </c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</row>
    <row r="7" spans="1:24" ht="16.5" thickBot="1" x14ac:dyDescent="0.25">
      <c r="A7" s="15" t="s">
        <v>25</v>
      </c>
      <c r="B7" s="14">
        <v>83</v>
      </c>
      <c r="C7" s="14">
        <v>3</v>
      </c>
      <c r="D7" s="14">
        <f>(C7/C9)*B7</f>
        <v>31.125</v>
      </c>
      <c r="E7" s="14"/>
      <c r="F7" s="14"/>
      <c r="G7" s="14">
        <v>31.125</v>
      </c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</row>
    <row r="8" spans="1:24" ht="16.5" thickBot="1" x14ac:dyDescent="0.25">
      <c r="A8" s="15" t="s">
        <v>26</v>
      </c>
      <c r="B8" s="14">
        <v>75</v>
      </c>
      <c r="C8" s="14">
        <v>2</v>
      </c>
      <c r="D8" s="14">
        <f>(C8/C9)*B8</f>
        <v>18.75</v>
      </c>
      <c r="E8" s="14"/>
      <c r="F8" s="14"/>
      <c r="G8" s="14">
        <v>18.75</v>
      </c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</row>
    <row r="9" spans="1:24" ht="16.5" thickBot="1" x14ac:dyDescent="0.25">
      <c r="A9" s="350" t="s">
        <v>7</v>
      </c>
      <c r="B9" s="351"/>
      <c r="C9" s="14">
        <v>8</v>
      </c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</row>
    <row r="10" spans="1:24" ht="236.25" x14ac:dyDescent="0.25">
      <c r="A10" s="17" t="s">
        <v>27</v>
      </c>
    </row>
    <row r="12" spans="1:24" ht="15.75" x14ac:dyDescent="0.25">
      <c r="E12" s="17"/>
      <c r="F12" s="17"/>
    </row>
  </sheetData>
  <mergeCells count="12">
    <mergeCell ref="A9:B9"/>
    <mergeCell ref="C3:D3"/>
    <mergeCell ref="E3:F3"/>
    <mergeCell ref="G3:H3"/>
    <mergeCell ref="K3:L3"/>
    <mergeCell ref="V2:V4"/>
    <mergeCell ref="W2:W4"/>
    <mergeCell ref="M3:N3"/>
    <mergeCell ref="O3:P3"/>
    <mergeCell ref="A2:A4"/>
    <mergeCell ref="B2:B4"/>
    <mergeCell ref="C2:U2"/>
  </mergeCells>
  <phoneticPr fontId="13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/>
  <dimension ref="A4:Q97"/>
  <sheetViews>
    <sheetView topLeftCell="A82" workbookViewId="0">
      <selection activeCell="O76" sqref="O76"/>
    </sheetView>
  </sheetViews>
  <sheetFormatPr defaultRowHeight="12.75" x14ac:dyDescent="0.2"/>
  <cols>
    <col min="2" max="4" width="11.7109375" bestFit="1" customWidth="1"/>
    <col min="5" max="13" width="9.28515625" bestFit="1" customWidth="1"/>
    <col min="14" max="14" width="9.42578125" bestFit="1" customWidth="1"/>
  </cols>
  <sheetData>
    <row r="4" spans="1:16" ht="13.5" thickBot="1" x14ac:dyDescent="0.25"/>
    <row r="5" spans="1:16" ht="56.25" customHeight="1" thickBot="1" x14ac:dyDescent="0.25">
      <c r="A5" s="343" t="s">
        <v>4</v>
      </c>
      <c r="B5" s="335" t="s">
        <v>29</v>
      </c>
      <c r="C5" s="347" t="s">
        <v>6</v>
      </c>
      <c r="D5" s="348"/>
      <c r="E5" s="348"/>
      <c r="F5" s="348"/>
      <c r="G5" s="348"/>
      <c r="H5" s="348"/>
      <c r="I5" s="348"/>
      <c r="J5" s="348"/>
      <c r="K5" s="348"/>
      <c r="L5" s="348"/>
      <c r="M5" s="348"/>
      <c r="N5" s="349"/>
      <c r="O5" s="338" t="s">
        <v>8</v>
      </c>
      <c r="P5" s="12" t="s">
        <v>9</v>
      </c>
    </row>
    <row r="6" spans="1:16" ht="57.75" thickBot="1" x14ac:dyDescent="0.25">
      <c r="A6" s="345"/>
      <c r="B6" s="356"/>
      <c r="C6" s="14" t="s">
        <v>11</v>
      </c>
      <c r="D6" s="14" t="s">
        <v>12</v>
      </c>
      <c r="E6" s="14" t="s">
        <v>13</v>
      </c>
      <c r="F6" s="14" t="s">
        <v>14</v>
      </c>
      <c r="G6" s="14" t="s">
        <v>15</v>
      </c>
      <c r="H6" s="14" t="s">
        <v>16</v>
      </c>
      <c r="I6" s="14" t="s">
        <v>17</v>
      </c>
      <c r="J6" s="14" t="s">
        <v>18</v>
      </c>
      <c r="K6" s="14" t="s">
        <v>19</v>
      </c>
      <c r="L6" s="14" t="s">
        <v>20</v>
      </c>
      <c r="M6" s="14" t="s">
        <v>21</v>
      </c>
      <c r="N6" s="14" t="s">
        <v>22</v>
      </c>
      <c r="O6" s="340"/>
      <c r="P6" s="13" t="s">
        <v>10</v>
      </c>
    </row>
    <row r="7" spans="1:16" ht="16.5" thickBot="1" x14ac:dyDescent="0.25">
      <c r="A7" s="15" t="s">
        <v>23</v>
      </c>
      <c r="B7" s="16">
        <v>85</v>
      </c>
      <c r="C7" s="16">
        <v>4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</row>
    <row r="8" spans="1:16" ht="16.5" thickBot="1" x14ac:dyDescent="0.25">
      <c r="A8" s="15" t="s">
        <v>24</v>
      </c>
      <c r="B8" s="14">
        <v>90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6" ht="16.5" thickBot="1" x14ac:dyDescent="0.25">
      <c r="A9" s="15" t="s">
        <v>25</v>
      </c>
      <c r="B9" s="14">
        <v>83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</row>
    <row r="10" spans="1:16" ht="16.5" thickBot="1" x14ac:dyDescent="0.25">
      <c r="A10" s="15" t="s">
        <v>26</v>
      </c>
      <c r="B10" s="14">
        <v>75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</row>
    <row r="11" spans="1:16" ht="16.5" thickBot="1" x14ac:dyDescent="0.25">
      <c r="A11" s="350" t="s">
        <v>7</v>
      </c>
      <c r="B11" s="351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</row>
    <row r="16" spans="1:16" ht="13.5" thickBot="1" x14ac:dyDescent="0.25"/>
    <row r="17" spans="1:17" ht="30.75" thickBot="1" x14ac:dyDescent="0.25">
      <c r="A17" s="23" t="s">
        <v>30</v>
      </c>
      <c r="B17" s="24" t="s">
        <v>31</v>
      </c>
      <c r="C17" s="359" t="s">
        <v>32</v>
      </c>
      <c r="D17" s="370"/>
      <c r="E17" s="370"/>
      <c r="F17" s="370"/>
      <c r="G17" s="370"/>
      <c r="H17" s="370"/>
      <c r="I17" s="360"/>
      <c r="J17" s="365" t="s">
        <v>33</v>
      </c>
      <c r="K17" s="366"/>
      <c r="L17" s="366"/>
      <c r="M17" s="367"/>
      <c r="N17" s="359" t="s">
        <v>34</v>
      </c>
      <c r="O17" s="370"/>
      <c r="P17" s="370"/>
      <c r="Q17" s="360"/>
    </row>
    <row r="18" spans="1:17" ht="15.75" thickBot="1" x14ac:dyDescent="0.25">
      <c r="A18" s="361" t="s">
        <v>35</v>
      </c>
      <c r="B18" s="362"/>
      <c r="C18" s="371" t="s">
        <v>36</v>
      </c>
      <c r="D18" s="372"/>
      <c r="E18" s="372"/>
      <c r="F18" s="372"/>
      <c r="G18" s="372"/>
      <c r="H18" s="372"/>
      <c r="I18" s="372"/>
      <c r="J18" s="372"/>
      <c r="K18" s="372"/>
      <c r="L18" s="372"/>
      <c r="M18" s="372"/>
      <c r="N18" s="372"/>
      <c r="O18" s="372"/>
      <c r="P18" s="373"/>
      <c r="Q18" s="368" t="s">
        <v>7</v>
      </c>
    </row>
    <row r="19" spans="1:17" ht="15.75" thickBot="1" x14ac:dyDescent="0.25">
      <c r="A19" s="363"/>
      <c r="B19" s="364"/>
      <c r="C19" s="25" t="s">
        <v>11</v>
      </c>
      <c r="D19" s="25" t="s">
        <v>12</v>
      </c>
      <c r="E19" s="25" t="s">
        <v>13</v>
      </c>
      <c r="F19" s="25" t="s">
        <v>14</v>
      </c>
      <c r="G19" s="25" t="s">
        <v>15</v>
      </c>
      <c r="H19" s="25" t="s">
        <v>16</v>
      </c>
      <c r="I19" s="354" t="s">
        <v>17</v>
      </c>
      <c r="J19" s="355"/>
      <c r="K19" s="25" t="s">
        <v>18</v>
      </c>
      <c r="L19" s="25" t="s">
        <v>37</v>
      </c>
      <c r="M19" s="354" t="s">
        <v>38</v>
      </c>
      <c r="N19" s="355"/>
      <c r="O19" s="25" t="s">
        <v>21</v>
      </c>
      <c r="P19" s="25" t="s">
        <v>22</v>
      </c>
      <c r="Q19" s="369"/>
    </row>
    <row r="20" spans="1:17" ht="15.75" thickBot="1" x14ac:dyDescent="0.25">
      <c r="A20" s="359" t="s">
        <v>39</v>
      </c>
      <c r="B20" s="360"/>
      <c r="C20" s="25">
        <v>4</v>
      </c>
      <c r="D20" s="25">
        <v>2</v>
      </c>
      <c r="E20" s="25">
        <v>1</v>
      </c>
      <c r="F20" s="25" t="s">
        <v>40</v>
      </c>
      <c r="G20" s="25" t="s">
        <v>40</v>
      </c>
      <c r="H20" s="25" t="s">
        <v>40</v>
      </c>
      <c r="I20" s="354" t="s">
        <v>40</v>
      </c>
      <c r="J20" s="355"/>
      <c r="K20" s="25" t="s">
        <v>40</v>
      </c>
      <c r="L20" s="25">
        <v>1</v>
      </c>
      <c r="M20" s="354" t="s">
        <v>40</v>
      </c>
      <c r="N20" s="355"/>
      <c r="O20" s="25">
        <v>2</v>
      </c>
      <c r="P20" s="25" t="s">
        <v>40</v>
      </c>
      <c r="Q20" s="25">
        <v>9</v>
      </c>
    </row>
    <row r="21" spans="1:17" ht="15.75" thickBot="1" x14ac:dyDescent="0.25">
      <c r="A21" s="359" t="s">
        <v>41</v>
      </c>
      <c r="B21" s="360"/>
      <c r="C21" s="25">
        <v>2</v>
      </c>
      <c r="D21" s="25">
        <v>4</v>
      </c>
      <c r="E21" s="25">
        <v>2</v>
      </c>
      <c r="F21" s="25">
        <v>2</v>
      </c>
      <c r="G21" s="25">
        <v>2</v>
      </c>
      <c r="H21" s="25" t="s">
        <v>40</v>
      </c>
      <c r="I21" s="354" t="s">
        <v>40</v>
      </c>
      <c r="J21" s="355"/>
      <c r="K21" s="25" t="s">
        <v>40</v>
      </c>
      <c r="L21" s="25" t="s">
        <v>40</v>
      </c>
      <c r="M21" s="354" t="s">
        <v>40</v>
      </c>
      <c r="N21" s="355"/>
      <c r="O21" s="25" t="s">
        <v>40</v>
      </c>
      <c r="P21" s="25">
        <v>3</v>
      </c>
      <c r="Q21" s="25">
        <v>15</v>
      </c>
    </row>
    <row r="22" spans="1:17" ht="15.75" thickBot="1" x14ac:dyDescent="0.25">
      <c r="A22" s="359" t="s">
        <v>42</v>
      </c>
      <c r="B22" s="360"/>
      <c r="C22" s="25">
        <v>1</v>
      </c>
      <c r="D22" s="25">
        <v>4</v>
      </c>
      <c r="E22" s="25">
        <v>3</v>
      </c>
      <c r="F22" s="25">
        <v>2</v>
      </c>
      <c r="G22" s="25">
        <v>4</v>
      </c>
      <c r="H22" s="25" t="s">
        <v>40</v>
      </c>
      <c r="I22" s="354" t="s">
        <v>40</v>
      </c>
      <c r="J22" s="355"/>
      <c r="K22" s="25" t="s">
        <v>40</v>
      </c>
      <c r="L22" s="25" t="s">
        <v>40</v>
      </c>
      <c r="M22" s="354" t="s">
        <v>40</v>
      </c>
      <c r="N22" s="355"/>
      <c r="O22" s="25" t="s">
        <v>40</v>
      </c>
      <c r="P22" s="25">
        <v>3</v>
      </c>
      <c r="Q22" s="25">
        <v>17</v>
      </c>
    </row>
    <row r="23" spans="1:17" ht="15.75" thickBot="1" x14ac:dyDescent="0.25">
      <c r="A23" s="359" t="s">
        <v>43</v>
      </c>
      <c r="B23" s="360"/>
      <c r="C23" s="25">
        <v>2</v>
      </c>
      <c r="D23" s="25">
        <v>4</v>
      </c>
      <c r="E23" s="25">
        <v>2</v>
      </c>
      <c r="F23" s="25" t="s">
        <v>40</v>
      </c>
      <c r="G23" s="25" t="s">
        <v>40</v>
      </c>
      <c r="H23" s="25" t="s">
        <v>40</v>
      </c>
      <c r="I23" s="354" t="s">
        <v>40</v>
      </c>
      <c r="J23" s="355"/>
      <c r="K23" s="25" t="s">
        <v>40</v>
      </c>
      <c r="L23" s="25" t="s">
        <v>40</v>
      </c>
      <c r="M23" s="354" t="s">
        <v>40</v>
      </c>
      <c r="N23" s="355"/>
      <c r="O23" s="25" t="s">
        <v>40</v>
      </c>
      <c r="P23" s="25" t="s">
        <v>40</v>
      </c>
      <c r="Q23" s="25">
        <v>8</v>
      </c>
    </row>
    <row r="24" spans="1:17" ht="15.75" thickBot="1" x14ac:dyDescent="0.25">
      <c r="A24" s="359" t="s">
        <v>44</v>
      </c>
      <c r="B24" s="360"/>
      <c r="C24" s="25" t="s">
        <v>40</v>
      </c>
      <c r="D24" s="25" t="s">
        <v>40</v>
      </c>
      <c r="E24" s="25" t="s">
        <v>40</v>
      </c>
      <c r="F24" s="25">
        <v>2</v>
      </c>
      <c r="G24" s="25">
        <v>1</v>
      </c>
      <c r="H24" s="25" t="s">
        <v>40</v>
      </c>
      <c r="I24" s="354" t="s">
        <v>40</v>
      </c>
      <c r="J24" s="355"/>
      <c r="K24" s="25" t="s">
        <v>40</v>
      </c>
      <c r="L24" s="25">
        <v>2</v>
      </c>
      <c r="M24" s="354" t="s">
        <v>40</v>
      </c>
      <c r="N24" s="355"/>
      <c r="O24" s="25">
        <v>2</v>
      </c>
      <c r="P24" s="25" t="s">
        <v>40</v>
      </c>
      <c r="Q24" s="25">
        <v>7</v>
      </c>
    </row>
    <row r="25" spans="1:17" ht="15.75" thickBot="1" x14ac:dyDescent="0.25">
      <c r="A25" s="357" t="s">
        <v>7</v>
      </c>
      <c r="B25" s="358"/>
      <c r="C25" s="25">
        <v>9</v>
      </c>
      <c r="D25" s="25">
        <v>14</v>
      </c>
      <c r="E25" s="25">
        <v>7</v>
      </c>
      <c r="F25" s="25">
        <v>6</v>
      </c>
      <c r="G25" s="25">
        <v>7</v>
      </c>
      <c r="H25" s="25" t="s">
        <v>40</v>
      </c>
      <c r="I25" s="354" t="s">
        <v>40</v>
      </c>
      <c r="J25" s="355"/>
      <c r="K25" s="25" t="s">
        <v>40</v>
      </c>
      <c r="L25" s="25">
        <v>3</v>
      </c>
      <c r="M25" s="354" t="s">
        <v>40</v>
      </c>
      <c r="N25" s="355"/>
      <c r="O25" s="25">
        <v>4</v>
      </c>
      <c r="P25" s="25">
        <v>6</v>
      </c>
      <c r="Q25" s="25">
        <v>50</v>
      </c>
    </row>
    <row r="68" spans="1:14" x14ac:dyDescent="0.2">
      <c r="A68" s="27"/>
      <c r="B68" s="29" t="s">
        <v>11</v>
      </c>
      <c r="C68" s="29" t="s">
        <v>12</v>
      </c>
      <c r="D68" s="29" t="s">
        <v>13</v>
      </c>
      <c r="E68" s="29" t="s">
        <v>14</v>
      </c>
      <c r="F68" s="29" t="s">
        <v>15</v>
      </c>
      <c r="G68" s="29" t="s">
        <v>16</v>
      </c>
      <c r="H68" s="29" t="s">
        <v>17</v>
      </c>
      <c r="I68" s="29" t="s">
        <v>18</v>
      </c>
      <c r="J68" s="29" t="s">
        <v>19</v>
      </c>
      <c r="K68" s="29" t="s">
        <v>20</v>
      </c>
      <c r="L68" s="29" t="s">
        <v>21</v>
      </c>
      <c r="M68" s="29" t="s">
        <v>22</v>
      </c>
      <c r="N68" s="29"/>
    </row>
    <row r="69" spans="1:14" ht="15" x14ac:dyDescent="0.2">
      <c r="A69" s="28" t="s">
        <v>45</v>
      </c>
      <c r="B69" s="30">
        <v>4</v>
      </c>
      <c r="C69" s="30">
        <v>2</v>
      </c>
      <c r="D69" s="30">
        <v>1</v>
      </c>
      <c r="E69" s="30" t="s">
        <v>40</v>
      </c>
      <c r="F69" s="30" t="s">
        <v>40</v>
      </c>
      <c r="G69" s="30" t="s">
        <v>40</v>
      </c>
      <c r="H69" s="30" t="s">
        <v>40</v>
      </c>
      <c r="I69" s="30" t="s">
        <v>40</v>
      </c>
      <c r="J69" s="30">
        <v>1</v>
      </c>
      <c r="K69" s="30" t="s">
        <v>40</v>
      </c>
      <c r="L69" s="30">
        <v>2</v>
      </c>
      <c r="M69" s="30" t="s">
        <v>40</v>
      </c>
      <c r="N69" s="30">
        <v>10</v>
      </c>
    </row>
    <row r="70" spans="1:14" ht="15" x14ac:dyDescent="0.2">
      <c r="A70" s="28" t="s">
        <v>46</v>
      </c>
      <c r="B70" s="30">
        <v>2</v>
      </c>
      <c r="C70" s="30">
        <v>4</v>
      </c>
      <c r="D70" s="30">
        <v>2</v>
      </c>
      <c r="E70" s="30">
        <v>2</v>
      </c>
      <c r="F70" s="30">
        <v>2</v>
      </c>
      <c r="G70" s="30" t="s">
        <v>40</v>
      </c>
      <c r="H70" s="30" t="s">
        <v>40</v>
      </c>
      <c r="I70" s="30" t="s">
        <v>40</v>
      </c>
      <c r="J70" s="30" t="s">
        <v>40</v>
      </c>
      <c r="K70" s="30" t="s">
        <v>40</v>
      </c>
      <c r="L70" s="30" t="s">
        <v>40</v>
      </c>
      <c r="M70" s="30">
        <v>3</v>
      </c>
      <c r="N70" s="30">
        <v>15</v>
      </c>
    </row>
    <row r="71" spans="1:14" ht="15" x14ac:dyDescent="0.2">
      <c r="A71" s="28" t="s">
        <v>47</v>
      </c>
      <c r="B71" s="30">
        <v>1</v>
      </c>
      <c r="C71" s="30">
        <v>4</v>
      </c>
      <c r="D71" s="30">
        <v>3</v>
      </c>
      <c r="E71" s="30">
        <v>2</v>
      </c>
      <c r="F71" s="30">
        <v>4</v>
      </c>
      <c r="G71" s="30" t="s">
        <v>40</v>
      </c>
      <c r="H71" s="30" t="s">
        <v>40</v>
      </c>
      <c r="I71" s="30" t="s">
        <v>40</v>
      </c>
      <c r="J71" s="30" t="s">
        <v>40</v>
      </c>
      <c r="K71" s="30" t="s">
        <v>40</v>
      </c>
      <c r="L71" s="30" t="s">
        <v>40</v>
      </c>
      <c r="M71" s="30">
        <v>3</v>
      </c>
      <c r="N71" s="30">
        <v>17</v>
      </c>
    </row>
    <row r="72" spans="1:14" ht="15" x14ac:dyDescent="0.2">
      <c r="A72" s="28" t="s">
        <v>48</v>
      </c>
      <c r="B72" s="30">
        <v>2</v>
      </c>
      <c r="C72" s="30">
        <v>4</v>
      </c>
      <c r="D72" s="30">
        <v>2</v>
      </c>
      <c r="E72" s="30" t="s">
        <v>40</v>
      </c>
      <c r="F72" s="30" t="s">
        <v>40</v>
      </c>
      <c r="G72" s="30" t="s">
        <v>40</v>
      </c>
      <c r="H72" s="30" t="s">
        <v>40</v>
      </c>
      <c r="I72" s="30" t="s">
        <v>40</v>
      </c>
      <c r="J72" s="30" t="s">
        <v>40</v>
      </c>
      <c r="K72" s="30" t="s">
        <v>40</v>
      </c>
      <c r="L72" s="30" t="s">
        <v>40</v>
      </c>
      <c r="M72" s="30" t="s">
        <v>40</v>
      </c>
      <c r="N72" s="30">
        <v>8</v>
      </c>
    </row>
    <row r="73" spans="1:14" ht="15" x14ac:dyDescent="0.2">
      <c r="A73" s="28" t="s">
        <v>49</v>
      </c>
      <c r="B73" s="30" t="s">
        <v>40</v>
      </c>
      <c r="C73" s="30" t="s">
        <v>40</v>
      </c>
      <c r="D73" s="30" t="s">
        <v>40</v>
      </c>
      <c r="E73" s="30">
        <v>2</v>
      </c>
      <c r="F73" s="30">
        <v>1</v>
      </c>
      <c r="G73" s="30" t="s">
        <v>40</v>
      </c>
      <c r="H73" s="30" t="s">
        <v>40</v>
      </c>
      <c r="I73" s="30" t="s">
        <v>40</v>
      </c>
      <c r="J73" s="30">
        <v>2</v>
      </c>
      <c r="K73" s="30" t="s">
        <v>40</v>
      </c>
      <c r="L73" s="30">
        <v>2</v>
      </c>
      <c r="M73" s="30" t="s">
        <v>40</v>
      </c>
      <c r="N73" s="30">
        <v>7</v>
      </c>
    </row>
    <row r="74" spans="1:14" ht="15" x14ac:dyDescent="0.2">
      <c r="A74" s="26"/>
      <c r="B74" s="30">
        <v>9</v>
      </c>
      <c r="C74" s="30">
        <v>14</v>
      </c>
      <c r="D74" s="30">
        <v>8</v>
      </c>
      <c r="E74" s="30">
        <v>6</v>
      </c>
      <c r="F74" s="30">
        <v>7</v>
      </c>
      <c r="G74" s="30" t="s">
        <v>40</v>
      </c>
      <c r="H74" s="30" t="s">
        <v>40</v>
      </c>
      <c r="I74" s="30" t="s">
        <v>40</v>
      </c>
      <c r="J74" s="30">
        <v>3</v>
      </c>
      <c r="K74" s="30" t="s">
        <v>40</v>
      </c>
      <c r="L74" s="30">
        <v>4</v>
      </c>
      <c r="M74" s="30">
        <v>6</v>
      </c>
      <c r="N74" s="31">
        <v>57</v>
      </c>
    </row>
    <row r="76" spans="1:14" ht="15" x14ac:dyDescent="0.2">
      <c r="B76" s="30">
        <v>85</v>
      </c>
      <c r="C76" s="30">
        <v>73</v>
      </c>
      <c r="D76" s="30">
        <v>1</v>
      </c>
      <c r="E76" s="30" t="s">
        <v>40</v>
      </c>
      <c r="F76" s="30" t="s">
        <v>40</v>
      </c>
      <c r="G76" s="30" t="s">
        <v>40</v>
      </c>
      <c r="H76" s="30" t="s">
        <v>40</v>
      </c>
      <c r="I76" s="30" t="s">
        <v>40</v>
      </c>
      <c r="J76" s="30">
        <v>1</v>
      </c>
      <c r="K76" s="30" t="s">
        <v>40</v>
      </c>
      <c r="L76" s="30">
        <v>2</v>
      </c>
      <c r="M76" s="30" t="s">
        <v>40</v>
      </c>
      <c r="N76" s="30">
        <v>10</v>
      </c>
    </row>
    <row r="77" spans="1:14" ht="15" x14ac:dyDescent="0.2">
      <c r="B77" s="30">
        <v>85</v>
      </c>
      <c r="C77" s="30">
        <v>70</v>
      </c>
      <c r="D77" s="30">
        <v>2</v>
      </c>
      <c r="E77" s="30">
        <v>2</v>
      </c>
      <c r="F77" s="30">
        <v>2</v>
      </c>
      <c r="G77" s="30" t="s">
        <v>40</v>
      </c>
      <c r="H77" s="30" t="s">
        <v>40</v>
      </c>
      <c r="I77" s="30" t="s">
        <v>40</v>
      </c>
      <c r="J77" s="30" t="s">
        <v>40</v>
      </c>
      <c r="K77" s="30" t="s">
        <v>40</v>
      </c>
      <c r="L77" s="30" t="s">
        <v>40</v>
      </c>
      <c r="M77" s="30">
        <v>3</v>
      </c>
      <c r="N77" s="30">
        <v>15</v>
      </c>
    </row>
    <row r="78" spans="1:14" ht="15" x14ac:dyDescent="0.2">
      <c r="B78" s="30">
        <v>85</v>
      </c>
      <c r="C78" s="30">
        <v>84</v>
      </c>
      <c r="D78" s="30">
        <v>3</v>
      </c>
      <c r="E78" s="30">
        <v>2</v>
      </c>
      <c r="F78" s="30">
        <v>4</v>
      </c>
      <c r="G78" s="30" t="s">
        <v>40</v>
      </c>
      <c r="H78" s="30" t="s">
        <v>40</v>
      </c>
      <c r="I78" s="30" t="s">
        <v>40</v>
      </c>
      <c r="J78" s="30" t="s">
        <v>40</v>
      </c>
      <c r="K78" s="30" t="s">
        <v>40</v>
      </c>
      <c r="L78" s="30" t="s">
        <v>40</v>
      </c>
      <c r="M78" s="30">
        <v>3</v>
      </c>
      <c r="N78" s="30">
        <v>17</v>
      </c>
    </row>
    <row r="79" spans="1:14" ht="15" x14ac:dyDescent="0.2">
      <c r="B79" s="30">
        <v>85</v>
      </c>
      <c r="C79" s="30">
        <v>84</v>
      </c>
      <c r="D79" s="30">
        <v>2</v>
      </c>
      <c r="E79" s="30" t="s">
        <v>40</v>
      </c>
      <c r="F79" s="30" t="s">
        <v>40</v>
      </c>
      <c r="G79" s="30" t="s">
        <v>40</v>
      </c>
      <c r="H79" s="30" t="s">
        <v>40</v>
      </c>
      <c r="I79" s="30" t="s">
        <v>40</v>
      </c>
      <c r="J79" s="30" t="s">
        <v>40</v>
      </c>
      <c r="K79" s="30" t="s">
        <v>40</v>
      </c>
      <c r="L79" s="30" t="s">
        <v>40</v>
      </c>
      <c r="M79" s="30" t="s">
        <v>40</v>
      </c>
      <c r="N79" s="30">
        <v>8</v>
      </c>
    </row>
    <row r="80" spans="1:14" ht="15" x14ac:dyDescent="0.2">
      <c r="B80" s="30" t="s">
        <v>40</v>
      </c>
      <c r="C80" s="30" t="s">
        <v>40</v>
      </c>
      <c r="D80" s="30" t="s">
        <v>40</v>
      </c>
      <c r="E80" s="30">
        <v>2</v>
      </c>
      <c r="F80" s="30">
        <v>1</v>
      </c>
      <c r="G80" s="30" t="s">
        <v>40</v>
      </c>
      <c r="H80" s="30" t="s">
        <v>40</v>
      </c>
      <c r="I80" s="30" t="s">
        <v>40</v>
      </c>
      <c r="J80" s="30">
        <v>2</v>
      </c>
      <c r="K80" s="30" t="s">
        <v>40</v>
      </c>
      <c r="L80" s="30">
        <v>2</v>
      </c>
      <c r="M80" s="30" t="s">
        <v>40</v>
      </c>
      <c r="N80" s="30">
        <v>7</v>
      </c>
    </row>
    <row r="81" spans="2:14" ht="15" x14ac:dyDescent="0.2">
      <c r="B81" s="30">
        <v>9</v>
      </c>
      <c r="C81" s="30">
        <v>14</v>
      </c>
      <c r="D81" s="30">
        <v>8</v>
      </c>
      <c r="E81" s="30">
        <v>6</v>
      </c>
      <c r="F81" s="30">
        <v>7</v>
      </c>
      <c r="G81" s="30" t="s">
        <v>40</v>
      </c>
      <c r="H81" s="30" t="s">
        <v>40</v>
      </c>
      <c r="I81" s="30" t="s">
        <v>40</v>
      </c>
      <c r="J81" s="30">
        <v>3</v>
      </c>
      <c r="K81" s="30" t="s">
        <v>40</v>
      </c>
      <c r="L81" s="30">
        <v>4</v>
      </c>
      <c r="M81" s="30">
        <v>6</v>
      </c>
      <c r="N81" s="31">
        <v>57</v>
      </c>
    </row>
    <row r="84" spans="2:14" ht="15" x14ac:dyDescent="0.2">
      <c r="B84" s="32">
        <f>IF(B69="-",0,B69)/B$74</f>
        <v>0.44444444444444442</v>
      </c>
      <c r="C84" s="32">
        <f t="shared" ref="C84:M84" si="0">IF(C69="-",0,C69)/C$74</f>
        <v>0.14285714285714285</v>
      </c>
      <c r="D84" s="32">
        <f t="shared" si="0"/>
        <v>0.125</v>
      </c>
      <c r="E84" s="32">
        <f t="shared" si="0"/>
        <v>0</v>
      </c>
      <c r="F84" s="32">
        <f t="shared" si="0"/>
        <v>0</v>
      </c>
      <c r="G84" s="32" t="e">
        <f t="shared" si="0"/>
        <v>#VALUE!</v>
      </c>
      <c r="H84" s="32" t="e">
        <f t="shared" si="0"/>
        <v>#VALUE!</v>
      </c>
      <c r="I84" s="32" t="e">
        <f t="shared" si="0"/>
        <v>#VALUE!</v>
      </c>
      <c r="J84" s="32">
        <f t="shared" si="0"/>
        <v>0.33333333333333331</v>
      </c>
      <c r="K84" s="32" t="e">
        <f t="shared" si="0"/>
        <v>#VALUE!</v>
      </c>
      <c r="L84" s="32">
        <f t="shared" si="0"/>
        <v>0.5</v>
      </c>
      <c r="M84" s="32">
        <f t="shared" si="0"/>
        <v>0</v>
      </c>
      <c r="N84" s="30">
        <v>10</v>
      </c>
    </row>
    <row r="85" spans="2:14" ht="15" x14ac:dyDescent="0.2">
      <c r="B85" s="32">
        <f t="shared" ref="B85:M88" si="1">IF(B70="-",0,B70)/B$74</f>
        <v>0.22222222222222221</v>
      </c>
      <c r="C85" s="32">
        <f t="shared" si="1"/>
        <v>0.2857142857142857</v>
      </c>
      <c r="D85" s="32">
        <f t="shared" si="1"/>
        <v>0.25</v>
      </c>
      <c r="E85" s="32">
        <f t="shared" si="1"/>
        <v>0.33333333333333331</v>
      </c>
      <c r="F85" s="32">
        <f t="shared" si="1"/>
        <v>0.2857142857142857</v>
      </c>
      <c r="G85" s="32" t="e">
        <f t="shared" si="1"/>
        <v>#VALUE!</v>
      </c>
      <c r="H85" s="32" t="e">
        <f t="shared" si="1"/>
        <v>#VALUE!</v>
      </c>
      <c r="I85" s="32" t="e">
        <f t="shared" si="1"/>
        <v>#VALUE!</v>
      </c>
      <c r="J85" s="32">
        <f t="shared" si="1"/>
        <v>0</v>
      </c>
      <c r="K85" s="32" t="e">
        <f t="shared" si="1"/>
        <v>#VALUE!</v>
      </c>
      <c r="L85" s="32">
        <f t="shared" si="1"/>
        <v>0</v>
      </c>
      <c r="M85" s="32">
        <f t="shared" si="1"/>
        <v>0.5</v>
      </c>
      <c r="N85" s="30">
        <v>15</v>
      </c>
    </row>
    <row r="86" spans="2:14" ht="15" x14ac:dyDescent="0.2">
      <c r="B86" s="32">
        <f t="shared" si="1"/>
        <v>0.1111111111111111</v>
      </c>
      <c r="C86" s="32">
        <f t="shared" si="1"/>
        <v>0.2857142857142857</v>
      </c>
      <c r="D86" s="32">
        <f t="shared" si="1"/>
        <v>0.375</v>
      </c>
      <c r="E86" s="32">
        <f t="shared" si="1"/>
        <v>0.33333333333333331</v>
      </c>
      <c r="F86" s="32">
        <f t="shared" si="1"/>
        <v>0.5714285714285714</v>
      </c>
      <c r="G86" s="32" t="e">
        <f t="shared" si="1"/>
        <v>#VALUE!</v>
      </c>
      <c r="H86" s="32" t="e">
        <f t="shared" si="1"/>
        <v>#VALUE!</v>
      </c>
      <c r="I86" s="32" t="e">
        <f t="shared" si="1"/>
        <v>#VALUE!</v>
      </c>
      <c r="J86" s="32">
        <f t="shared" si="1"/>
        <v>0</v>
      </c>
      <c r="K86" s="32" t="e">
        <f t="shared" si="1"/>
        <v>#VALUE!</v>
      </c>
      <c r="L86" s="32">
        <f t="shared" si="1"/>
        <v>0</v>
      </c>
      <c r="M86" s="32">
        <f t="shared" si="1"/>
        <v>0.5</v>
      </c>
      <c r="N86" s="30">
        <v>17</v>
      </c>
    </row>
    <row r="87" spans="2:14" ht="15" x14ac:dyDescent="0.2">
      <c r="B87" s="32">
        <f t="shared" si="1"/>
        <v>0.22222222222222221</v>
      </c>
      <c r="C87" s="32">
        <f t="shared" si="1"/>
        <v>0.2857142857142857</v>
      </c>
      <c r="D87" s="32">
        <f t="shared" si="1"/>
        <v>0.25</v>
      </c>
      <c r="E87" s="32">
        <f t="shared" si="1"/>
        <v>0</v>
      </c>
      <c r="F87" s="32">
        <f t="shared" si="1"/>
        <v>0</v>
      </c>
      <c r="G87" s="32" t="e">
        <f t="shared" si="1"/>
        <v>#VALUE!</v>
      </c>
      <c r="H87" s="32" t="e">
        <f t="shared" si="1"/>
        <v>#VALUE!</v>
      </c>
      <c r="I87" s="32" t="e">
        <f t="shared" si="1"/>
        <v>#VALUE!</v>
      </c>
      <c r="J87" s="32">
        <f t="shared" si="1"/>
        <v>0</v>
      </c>
      <c r="K87" s="32" t="e">
        <f t="shared" si="1"/>
        <v>#VALUE!</v>
      </c>
      <c r="L87" s="32">
        <f t="shared" si="1"/>
        <v>0</v>
      </c>
      <c r="M87" s="32">
        <f t="shared" si="1"/>
        <v>0</v>
      </c>
      <c r="N87" s="30">
        <v>8</v>
      </c>
    </row>
    <row r="88" spans="2:14" ht="15" x14ac:dyDescent="0.2">
      <c r="B88" s="32">
        <f t="shared" si="1"/>
        <v>0</v>
      </c>
      <c r="C88" s="32">
        <f t="shared" si="1"/>
        <v>0</v>
      </c>
      <c r="D88" s="32">
        <f t="shared" si="1"/>
        <v>0</v>
      </c>
      <c r="E88" s="32">
        <f t="shared" si="1"/>
        <v>0.33333333333333331</v>
      </c>
      <c r="F88" s="32">
        <f t="shared" si="1"/>
        <v>0.14285714285714285</v>
      </c>
      <c r="G88" s="32" t="e">
        <f t="shared" si="1"/>
        <v>#VALUE!</v>
      </c>
      <c r="H88" s="32" t="e">
        <f t="shared" si="1"/>
        <v>#VALUE!</v>
      </c>
      <c r="I88" s="32" t="e">
        <f t="shared" si="1"/>
        <v>#VALUE!</v>
      </c>
      <c r="J88" s="32">
        <f t="shared" si="1"/>
        <v>0.66666666666666663</v>
      </c>
      <c r="K88" s="32" t="e">
        <f t="shared" si="1"/>
        <v>#VALUE!</v>
      </c>
      <c r="L88" s="32">
        <f t="shared" si="1"/>
        <v>0.5</v>
      </c>
      <c r="M88" s="32">
        <f t="shared" si="1"/>
        <v>0</v>
      </c>
      <c r="N88" s="30">
        <v>7</v>
      </c>
    </row>
    <row r="89" spans="2:14" ht="15" x14ac:dyDescent="0.2">
      <c r="B89" s="32">
        <f t="shared" ref="B89:M89" si="2">B74/B$74</f>
        <v>1</v>
      </c>
      <c r="C89" s="32">
        <f t="shared" si="2"/>
        <v>1</v>
      </c>
      <c r="D89" s="32">
        <f t="shared" si="2"/>
        <v>1</v>
      </c>
      <c r="E89" s="32">
        <f t="shared" si="2"/>
        <v>1</v>
      </c>
      <c r="F89" s="32">
        <f t="shared" si="2"/>
        <v>1</v>
      </c>
      <c r="G89" s="32" t="e">
        <f t="shared" si="2"/>
        <v>#VALUE!</v>
      </c>
      <c r="H89" s="32" t="e">
        <f t="shared" si="2"/>
        <v>#VALUE!</v>
      </c>
      <c r="I89" s="32" t="e">
        <f t="shared" si="2"/>
        <v>#VALUE!</v>
      </c>
      <c r="J89" s="32">
        <f t="shared" si="2"/>
        <v>1</v>
      </c>
      <c r="K89" s="32" t="e">
        <f t="shared" si="2"/>
        <v>#VALUE!</v>
      </c>
      <c r="L89" s="32">
        <f t="shared" si="2"/>
        <v>1</v>
      </c>
      <c r="M89" s="32">
        <f t="shared" si="2"/>
        <v>1</v>
      </c>
      <c r="N89" s="31">
        <v>57</v>
      </c>
    </row>
    <row r="92" spans="2:14" ht="15" x14ac:dyDescent="0.2">
      <c r="B92" s="33">
        <f>B84*B76</f>
        <v>37.777777777777779</v>
      </c>
      <c r="C92" s="33">
        <f t="shared" ref="C92:M92" si="3">C84*C76</f>
        <v>10.428571428571429</v>
      </c>
      <c r="D92" s="33">
        <f t="shared" si="3"/>
        <v>0.125</v>
      </c>
      <c r="E92" s="33" t="e">
        <f t="shared" si="3"/>
        <v>#VALUE!</v>
      </c>
      <c r="F92" s="33" t="e">
        <f t="shared" si="3"/>
        <v>#VALUE!</v>
      </c>
      <c r="G92" s="33" t="e">
        <f t="shared" si="3"/>
        <v>#VALUE!</v>
      </c>
      <c r="H92" s="33" t="e">
        <f t="shared" si="3"/>
        <v>#VALUE!</v>
      </c>
      <c r="I92" s="33" t="e">
        <f t="shared" si="3"/>
        <v>#VALUE!</v>
      </c>
      <c r="J92" s="33">
        <f t="shared" si="3"/>
        <v>0.33333333333333331</v>
      </c>
      <c r="K92" s="33" t="e">
        <f t="shared" si="3"/>
        <v>#VALUE!</v>
      </c>
      <c r="L92" s="33">
        <f t="shared" si="3"/>
        <v>1</v>
      </c>
      <c r="M92" s="33" t="e">
        <f t="shared" si="3"/>
        <v>#VALUE!</v>
      </c>
      <c r="N92" s="33">
        <v>10</v>
      </c>
    </row>
    <row r="93" spans="2:14" ht="15" x14ac:dyDescent="0.2">
      <c r="B93" s="33">
        <f>B85*B77</f>
        <v>18.888888888888889</v>
      </c>
      <c r="C93" s="33">
        <f t="shared" ref="C93:M93" si="4">C85*C77</f>
        <v>20</v>
      </c>
      <c r="D93" s="33">
        <f t="shared" si="4"/>
        <v>0.5</v>
      </c>
      <c r="E93" s="33">
        <f t="shared" si="4"/>
        <v>0.66666666666666663</v>
      </c>
      <c r="F93" s="33">
        <f t="shared" si="4"/>
        <v>0.5714285714285714</v>
      </c>
      <c r="G93" s="33" t="e">
        <f t="shared" si="4"/>
        <v>#VALUE!</v>
      </c>
      <c r="H93" s="33" t="e">
        <f t="shared" si="4"/>
        <v>#VALUE!</v>
      </c>
      <c r="I93" s="33" t="e">
        <f t="shared" si="4"/>
        <v>#VALUE!</v>
      </c>
      <c r="J93" s="33" t="e">
        <f t="shared" si="4"/>
        <v>#VALUE!</v>
      </c>
      <c r="K93" s="33" t="e">
        <f t="shared" si="4"/>
        <v>#VALUE!</v>
      </c>
      <c r="L93" s="33" t="e">
        <f t="shared" si="4"/>
        <v>#VALUE!</v>
      </c>
      <c r="M93" s="33">
        <f t="shared" si="4"/>
        <v>1.5</v>
      </c>
      <c r="N93" s="33">
        <v>15</v>
      </c>
    </row>
    <row r="94" spans="2:14" ht="15" x14ac:dyDescent="0.2">
      <c r="B94" s="33">
        <f>B86*B78</f>
        <v>9.4444444444444446</v>
      </c>
      <c r="C94" s="33">
        <f t="shared" ref="C94:M94" si="5">C86*C78</f>
        <v>24</v>
      </c>
      <c r="D94" s="33">
        <f t="shared" si="5"/>
        <v>1.125</v>
      </c>
      <c r="E94" s="33">
        <f t="shared" si="5"/>
        <v>0.66666666666666663</v>
      </c>
      <c r="F94" s="33">
        <f t="shared" si="5"/>
        <v>2.2857142857142856</v>
      </c>
      <c r="G94" s="33" t="e">
        <f t="shared" si="5"/>
        <v>#VALUE!</v>
      </c>
      <c r="H94" s="33" t="e">
        <f t="shared" si="5"/>
        <v>#VALUE!</v>
      </c>
      <c r="I94" s="33" t="e">
        <f t="shared" si="5"/>
        <v>#VALUE!</v>
      </c>
      <c r="J94" s="33" t="e">
        <f t="shared" si="5"/>
        <v>#VALUE!</v>
      </c>
      <c r="K94" s="33" t="e">
        <f t="shared" si="5"/>
        <v>#VALUE!</v>
      </c>
      <c r="L94" s="33" t="e">
        <f t="shared" si="5"/>
        <v>#VALUE!</v>
      </c>
      <c r="M94" s="33">
        <f t="shared" si="5"/>
        <v>1.5</v>
      </c>
      <c r="N94" s="33">
        <v>17</v>
      </c>
    </row>
    <row r="95" spans="2:14" ht="15" x14ac:dyDescent="0.2">
      <c r="B95" s="33">
        <f>B87*B79</f>
        <v>18.888888888888889</v>
      </c>
      <c r="C95" s="33">
        <f t="shared" ref="C95:M95" si="6">C87*C79</f>
        <v>24</v>
      </c>
      <c r="D95" s="33">
        <f t="shared" si="6"/>
        <v>0.5</v>
      </c>
      <c r="E95" s="33" t="e">
        <f t="shared" si="6"/>
        <v>#VALUE!</v>
      </c>
      <c r="F95" s="33" t="e">
        <f t="shared" si="6"/>
        <v>#VALUE!</v>
      </c>
      <c r="G95" s="33" t="e">
        <f t="shared" si="6"/>
        <v>#VALUE!</v>
      </c>
      <c r="H95" s="33" t="e">
        <f t="shared" si="6"/>
        <v>#VALUE!</v>
      </c>
      <c r="I95" s="33" t="e">
        <f t="shared" si="6"/>
        <v>#VALUE!</v>
      </c>
      <c r="J95" s="33" t="e">
        <f t="shared" si="6"/>
        <v>#VALUE!</v>
      </c>
      <c r="K95" s="33" t="e">
        <f t="shared" si="6"/>
        <v>#VALUE!</v>
      </c>
      <c r="L95" s="33" t="e">
        <f t="shared" si="6"/>
        <v>#VALUE!</v>
      </c>
      <c r="M95" s="33" t="e">
        <f t="shared" si="6"/>
        <v>#VALUE!</v>
      </c>
      <c r="N95" s="33">
        <v>8</v>
      </c>
    </row>
    <row r="96" spans="2:14" ht="15" x14ac:dyDescent="0.2">
      <c r="B96" s="33">
        <f>B88*IF(B80="-",0,B88)</f>
        <v>0</v>
      </c>
      <c r="C96" s="33">
        <f t="shared" ref="C96:M96" si="7">C88*IF(C80="-",0,C88)</f>
        <v>0</v>
      </c>
      <c r="D96" s="33">
        <f t="shared" si="7"/>
        <v>0</v>
      </c>
      <c r="E96" s="33">
        <f t="shared" si="7"/>
        <v>0.1111111111111111</v>
      </c>
      <c r="F96" s="33">
        <f t="shared" si="7"/>
        <v>2.0408163265306121E-2</v>
      </c>
      <c r="G96" s="33" t="e">
        <f t="shared" si="7"/>
        <v>#VALUE!</v>
      </c>
      <c r="H96" s="33" t="e">
        <f t="shared" si="7"/>
        <v>#VALUE!</v>
      </c>
      <c r="I96" s="33" t="e">
        <f t="shared" si="7"/>
        <v>#VALUE!</v>
      </c>
      <c r="J96" s="33">
        <f t="shared" si="7"/>
        <v>0.44444444444444442</v>
      </c>
      <c r="K96" s="33" t="e">
        <f t="shared" si="7"/>
        <v>#VALUE!</v>
      </c>
      <c r="L96" s="33">
        <f t="shared" si="7"/>
        <v>0.25</v>
      </c>
      <c r="M96" s="33">
        <f t="shared" si="7"/>
        <v>0</v>
      </c>
      <c r="N96" s="33">
        <v>7</v>
      </c>
    </row>
    <row r="97" spans="2:14" ht="15" x14ac:dyDescent="0.2">
      <c r="B97" s="33">
        <f>SUM(B92:B96)</f>
        <v>85</v>
      </c>
      <c r="C97" s="33">
        <f t="shared" ref="C97:M97" si="8">SUM(C92:C96)</f>
        <v>78.428571428571431</v>
      </c>
      <c r="D97" s="33">
        <f t="shared" si="8"/>
        <v>2.25</v>
      </c>
      <c r="E97" s="33" t="e">
        <f t="shared" si="8"/>
        <v>#VALUE!</v>
      </c>
      <c r="F97" s="33" t="e">
        <f t="shared" si="8"/>
        <v>#VALUE!</v>
      </c>
      <c r="G97" s="33" t="e">
        <f t="shared" si="8"/>
        <v>#VALUE!</v>
      </c>
      <c r="H97" s="33" t="e">
        <f t="shared" si="8"/>
        <v>#VALUE!</v>
      </c>
      <c r="I97" s="33" t="e">
        <f t="shared" si="8"/>
        <v>#VALUE!</v>
      </c>
      <c r="J97" s="33" t="e">
        <f t="shared" si="8"/>
        <v>#VALUE!</v>
      </c>
      <c r="K97" s="33" t="e">
        <f t="shared" si="8"/>
        <v>#VALUE!</v>
      </c>
      <c r="L97" s="33" t="e">
        <f t="shared" si="8"/>
        <v>#VALUE!</v>
      </c>
      <c r="M97" s="33" t="e">
        <f t="shared" si="8"/>
        <v>#VALUE!</v>
      </c>
      <c r="N97" s="34">
        <v>57</v>
      </c>
    </row>
  </sheetData>
  <mergeCells count="31">
    <mergeCell ref="M22:N22"/>
    <mergeCell ref="M20:N20"/>
    <mergeCell ref="M21:N21"/>
    <mergeCell ref="A23:B23"/>
    <mergeCell ref="I23:J23"/>
    <mergeCell ref="M23:N23"/>
    <mergeCell ref="Q18:Q19"/>
    <mergeCell ref="M19:N19"/>
    <mergeCell ref="C17:I17"/>
    <mergeCell ref="I21:J21"/>
    <mergeCell ref="C5:N5"/>
    <mergeCell ref="C18:P18"/>
    <mergeCell ref="O5:O6"/>
    <mergeCell ref="I19:J19"/>
    <mergeCell ref="N17:Q17"/>
    <mergeCell ref="M25:N25"/>
    <mergeCell ref="B5:B6"/>
    <mergeCell ref="A25:B25"/>
    <mergeCell ref="I25:J25"/>
    <mergeCell ref="A20:B20"/>
    <mergeCell ref="A18:B19"/>
    <mergeCell ref="A11:B11"/>
    <mergeCell ref="J17:M17"/>
    <mergeCell ref="I20:J20"/>
    <mergeCell ref="A5:A6"/>
    <mergeCell ref="A24:B24"/>
    <mergeCell ref="A21:B21"/>
    <mergeCell ref="I24:J24"/>
    <mergeCell ref="M24:N24"/>
    <mergeCell ref="A22:B22"/>
    <mergeCell ref="I22:J22"/>
  </mergeCells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ATTAINMENT LEVEL</vt:lpstr>
      <vt:lpstr>TEST MARKS  </vt:lpstr>
      <vt:lpstr>ASSI MARKS  </vt:lpstr>
      <vt:lpstr>FINAL EXAM</vt:lpstr>
      <vt:lpstr>TEST -CO </vt:lpstr>
      <vt:lpstr>Assignment CO </vt:lpstr>
      <vt:lpstr>SEE-final exam CO</vt:lpstr>
      <vt:lpstr>TOTAL CO </vt:lpstr>
      <vt:lpstr>FB</vt:lpstr>
      <vt:lpstr>CO-PO-DIRECT</vt:lpstr>
      <vt:lpstr>CO-PO-INDIRECT</vt:lpstr>
      <vt:lpstr>C-Sec</vt:lpstr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Deepak Sakkari</dc:creator>
  <cp:lastModifiedBy>MANJU</cp:lastModifiedBy>
  <dcterms:created xsi:type="dcterms:W3CDTF">2014-06-24T08:34:47Z</dcterms:created>
  <dcterms:modified xsi:type="dcterms:W3CDTF">2020-03-04T10:46:34Z</dcterms:modified>
</cp:coreProperties>
</file>