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charts/chart4.xml" ContentType="application/vnd.openxmlformats-officedocument.drawingml.chart+xml"/>
  <Override PartName="/xl/charts/chart5.xml" ContentType="application/vnd.openxmlformats-officedocument.drawingml.char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charts/chart2.xml" ContentType="application/vnd.openxmlformats-officedocument.drawingml.chart+xml"/>
  <Override PartName="/xl/charts/chart3.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charts/chart1.xml" ContentType="application/vnd.openxmlformats-officedocument.drawingml.char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120" yWindow="-120" windowWidth="20730" windowHeight="11310" tabRatio="724" activeTab="8"/>
  </bookViews>
  <sheets>
    <sheet name="TEST MARKS " sheetId="1" r:id="rId1"/>
    <sheet name="TEST -CO " sheetId="12" r:id="rId2"/>
    <sheet name="Assignment CO " sheetId="14" state="hidden" r:id="rId3"/>
    <sheet name="SEE-final exam CO" sheetId="16" state="hidden" r:id="rId4"/>
    <sheet name="TOTAL CO " sheetId="13" r:id="rId5"/>
    <sheet name="CO SURVEY" sheetId="19" state="hidden" r:id="rId6"/>
    <sheet name="final assesment" sheetId="20" state="hidden" r:id="rId7"/>
    <sheet name="CO ATTAINMENT" sheetId="23" r:id="rId8"/>
    <sheet name="CO PO   ATTAINMENT DIRECT ASSME" sheetId="21" r:id="rId9"/>
    <sheet name="Sheet3" sheetId="24" r:id="rId10"/>
    <sheet name="CO-PO ATTAINMENT INDIRECT ASSME" sheetId="22" state="hidden" r:id="rId11"/>
    <sheet name="C-Sec" sheetId="2" state="hidden" r:id="rId12"/>
    <sheet name="Sheet1" sheetId="3" state="hidden" r:id="rId13"/>
    <sheet name="Sheet2" sheetId="4" state="hidden" r:id="rId14"/>
  </sheets>
  <calcPr calcId="18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M89" i="4"/>
  <c r="L89"/>
  <c r="K89"/>
  <c r="J89"/>
  <c r="I89"/>
  <c r="H89"/>
  <c r="G89"/>
  <c r="F89"/>
  <c r="E89"/>
  <c r="D89"/>
  <c r="C89"/>
  <c r="B89"/>
  <c r="M88"/>
  <c r="M96" s="1"/>
  <c r="L88"/>
  <c r="L96" s="1"/>
  <c r="K88"/>
  <c r="K96" s="1"/>
  <c r="J88"/>
  <c r="J96" s="1"/>
  <c r="I88"/>
  <c r="I96" s="1"/>
  <c r="H88"/>
  <c r="H96" s="1"/>
  <c r="G88"/>
  <c r="G96" s="1"/>
  <c r="F88"/>
  <c r="F96" s="1"/>
  <c r="E88"/>
  <c r="E96" s="1"/>
  <c r="D88"/>
  <c r="D96" s="1"/>
  <c r="C88"/>
  <c r="C96" s="1"/>
  <c r="B88"/>
  <c r="B96" s="1"/>
  <c r="M87"/>
  <c r="M95" s="1"/>
  <c r="L87"/>
  <c r="L95" s="1"/>
  <c r="K87"/>
  <c r="K95" s="1"/>
  <c r="J87"/>
  <c r="J95" s="1"/>
  <c r="I87"/>
  <c r="I95" s="1"/>
  <c r="H87"/>
  <c r="H95" s="1"/>
  <c r="G87"/>
  <c r="G95" s="1"/>
  <c r="F87"/>
  <c r="F95" s="1"/>
  <c r="E87"/>
  <c r="E95" s="1"/>
  <c r="D87"/>
  <c r="D95" s="1"/>
  <c r="C87"/>
  <c r="C95" s="1"/>
  <c r="B87"/>
  <c r="B95" s="1"/>
  <c r="M86"/>
  <c r="M94" s="1"/>
  <c r="L86"/>
  <c r="L94" s="1"/>
  <c r="K86"/>
  <c r="K94" s="1"/>
  <c r="J86"/>
  <c r="J94" s="1"/>
  <c r="I86"/>
  <c r="I94" s="1"/>
  <c r="H86"/>
  <c r="H94" s="1"/>
  <c r="G86"/>
  <c r="G94" s="1"/>
  <c r="F86"/>
  <c r="F94" s="1"/>
  <c r="E86"/>
  <c r="E94" s="1"/>
  <c r="D86"/>
  <c r="D94" s="1"/>
  <c r="C86"/>
  <c r="C94" s="1"/>
  <c r="B86"/>
  <c r="B94" s="1"/>
  <c r="M85"/>
  <c r="M93" s="1"/>
  <c r="L85"/>
  <c r="L93" s="1"/>
  <c r="K85"/>
  <c r="K93" s="1"/>
  <c r="J85"/>
  <c r="J93" s="1"/>
  <c r="I85"/>
  <c r="I93" s="1"/>
  <c r="H85"/>
  <c r="H93" s="1"/>
  <c r="G85"/>
  <c r="G93" s="1"/>
  <c r="F85"/>
  <c r="F93" s="1"/>
  <c r="E85"/>
  <c r="E93" s="1"/>
  <c r="D85"/>
  <c r="D93" s="1"/>
  <c r="C85"/>
  <c r="C93" s="1"/>
  <c r="B85"/>
  <c r="B93" s="1"/>
  <c r="M84"/>
  <c r="M92" s="1"/>
  <c r="M97" s="1"/>
  <c r="L84"/>
  <c r="L92" s="1"/>
  <c r="L97" s="1"/>
  <c r="K84"/>
  <c r="K92" s="1"/>
  <c r="K97" s="1"/>
  <c r="J84"/>
  <c r="J92" s="1"/>
  <c r="J97" s="1"/>
  <c r="I84"/>
  <c r="I92" s="1"/>
  <c r="I97" s="1"/>
  <c r="H84"/>
  <c r="H92" s="1"/>
  <c r="H97" s="1"/>
  <c r="G84"/>
  <c r="G92" s="1"/>
  <c r="G97" s="1"/>
  <c r="F84"/>
  <c r="F92" s="1"/>
  <c r="F97" s="1"/>
  <c r="E84"/>
  <c r="E92" s="1"/>
  <c r="E97" s="1"/>
  <c r="D84"/>
  <c r="D92" s="1"/>
  <c r="D97" s="1"/>
  <c r="C84"/>
  <c r="C92" s="1"/>
  <c r="C97" s="1"/>
  <c r="B84"/>
  <c r="B92" s="1"/>
  <c r="B97" s="1"/>
  <c r="D8" i="3"/>
  <c r="D7"/>
  <c r="D6"/>
  <c r="D5"/>
  <c r="X62" i="2"/>
  <c r="W62"/>
  <c r="V62"/>
  <c r="U62"/>
  <c r="T62"/>
  <c r="S62"/>
  <c r="R62"/>
  <c r="Q62"/>
  <c r="P62"/>
  <c r="O62"/>
  <c r="N62"/>
  <c r="M62"/>
  <c r="L62"/>
  <c r="K62"/>
  <c r="J62"/>
  <c r="I62"/>
  <c r="H62"/>
  <c r="G62"/>
  <c r="F62"/>
  <c r="E62"/>
  <c r="D62"/>
  <c r="X61"/>
  <c r="W61"/>
  <c r="V61"/>
  <c r="U61"/>
  <c r="T61"/>
  <c r="S61"/>
  <c r="R61"/>
  <c r="Q61"/>
  <c r="P61"/>
  <c r="O61"/>
  <c r="N61"/>
  <c r="M61"/>
  <c r="L61"/>
  <c r="K61"/>
  <c r="J61"/>
  <c r="I61"/>
  <c r="H61"/>
  <c r="G61"/>
  <c r="F61"/>
  <c r="E61"/>
  <c r="D61"/>
  <c r="X60"/>
  <c r="W60"/>
  <c r="V60"/>
  <c r="U60"/>
  <c r="T60"/>
  <c r="S60"/>
  <c r="R60"/>
  <c r="Q60"/>
  <c r="P60"/>
  <c r="O60"/>
  <c r="N60"/>
  <c r="M60"/>
  <c r="L60"/>
  <c r="K60"/>
  <c r="J60"/>
  <c r="I60"/>
  <c r="H60"/>
  <c r="G60"/>
  <c r="F60"/>
  <c r="E60"/>
  <c r="D60"/>
  <c r="X59"/>
  <c r="W59"/>
  <c r="V59"/>
  <c r="U59"/>
  <c r="T59"/>
  <c r="S59"/>
  <c r="R59"/>
  <c r="Q59"/>
  <c r="P59"/>
  <c r="O59"/>
  <c r="N59"/>
  <c r="M59"/>
  <c r="L59"/>
  <c r="K59"/>
  <c r="J59"/>
  <c r="I59"/>
  <c r="H59"/>
  <c r="G59"/>
  <c r="F59"/>
  <c r="E59"/>
  <c r="D59"/>
  <c r="X58"/>
  <c r="W58"/>
  <c r="V58"/>
  <c r="U58"/>
  <c r="T58"/>
  <c r="S58"/>
  <c r="R58"/>
  <c r="Q58"/>
  <c r="P58"/>
  <c r="O58"/>
  <c r="N58"/>
  <c r="M58"/>
  <c r="L58"/>
  <c r="K58"/>
  <c r="J58"/>
  <c r="I58"/>
  <c r="H58"/>
  <c r="G58"/>
  <c r="F58"/>
  <c r="E58"/>
  <c r="D58"/>
  <c r="X57"/>
  <c r="W57"/>
  <c r="V57"/>
  <c r="U57"/>
  <c r="T57"/>
  <c r="S57"/>
  <c r="R57"/>
  <c r="Q57"/>
  <c r="P57"/>
  <c r="O57"/>
  <c r="N57"/>
  <c r="M57"/>
  <c r="L57"/>
  <c r="K57"/>
  <c r="J57"/>
  <c r="I57"/>
  <c r="H57"/>
  <c r="G57"/>
  <c r="F57"/>
  <c r="E57"/>
  <c r="D57"/>
  <c r="X56"/>
  <c r="X64" s="1"/>
  <c r="W56"/>
  <c r="W64" s="1"/>
  <c r="V56"/>
  <c r="V64" s="1"/>
  <c r="U56"/>
  <c r="U64" s="1"/>
  <c r="T56"/>
  <c r="T64" s="1"/>
  <c r="S56"/>
  <c r="S64" s="1"/>
  <c r="R56"/>
  <c r="R64" s="1"/>
  <c r="Q56"/>
  <c r="Q64" s="1"/>
  <c r="P56"/>
  <c r="P64" s="1"/>
  <c r="O56"/>
  <c r="O64" s="1"/>
  <c r="N56"/>
  <c r="N64" s="1"/>
  <c r="M56"/>
  <c r="M64" s="1"/>
  <c r="L56"/>
  <c r="L64" s="1"/>
  <c r="K56"/>
  <c r="K64" s="1"/>
  <c r="J56"/>
  <c r="J64" s="1"/>
  <c r="I56"/>
  <c r="I64" s="1"/>
  <c r="H56"/>
  <c r="H64" s="1"/>
  <c r="G56"/>
  <c r="G64" s="1"/>
  <c r="F56"/>
  <c r="F64" s="1"/>
  <c r="E56"/>
  <c r="E64" s="1"/>
  <c r="D56"/>
  <c r="D64" s="1"/>
  <c r="P32" i="22"/>
  <c r="O32"/>
  <c r="M32"/>
  <c r="H32"/>
  <c r="G32"/>
  <c r="F32"/>
  <c r="E32"/>
  <c r="P31"/>
  <c r="O31"/>
  <c r="M31"/>
  <c r="H31"/>
  <c r="G31"/>
  <c r="F31"/>
  <c r="E31"/>
  <c r="P30"/>
  <c r="O30"/>
  <c r="H30"/>
  <c r="H33" s="1"/>
  <c r="G30"/>
  <c r="F30"/>
  <c r="E30"/>
  <c r="P29"/>
  <c r="P33" s="1"/>
  <c r="O29"/>
  <c r="O33" s="1"/>
  <c r="M29"/>
  <c r="M33" s="1"/>
  <c r="G29"/>
  <c r="G33" s="1"/>
  <c r="F29"/>
  <c r="F33" s="1"/>
  <c r="E29"/>
  <c r="E33" s="1"/>
  <c r="P21"/>
  <c r="O21"/>
  <c r="M21"/>
  <c r="H21"/>
  <c r="G21"/>
  <c r="F21"/>
  <c r="E21"/>
  <c r="O29" i="21"/>
  <c r="N29"/>
  <c r="L29"/>
  <c r="D29"/>
  <c r="M29" s="1"/>
  <c r="O28"/>
  <c r="N28"/>
  <c r="N30" s="1"/>
  <c r="L28"/>
  <c r="D28"/>
  <c r="M28" s="1"/>
  <c r="O27"/>
  <c r="O30" s="1"/>
  <c r="N27"/>
  <c r="L27"/>
  <c r="L30" s="1"/>
  <c r="D27"/>
  <c r="M30" s="1"/>
  <c r="Q20"/>
  <c r="P20"/>
  <c r="O20"/>
  <c r="N20"/>
  <c r="M20"/>
  <c r="L20"/>
  <c r="H20"/>
  <c r="G20"/>
  <c r="F20"/>
  <c r="E20"/>
  <c r="D20"/>
  <c r="G24" i="20"/>
  <c r="F24"/>
  <c r="F27" s="1"/>
  <c r="F31" s="1"/>
  <c r="E24"/>
  <c r="D24"/>
  <c r="D27" s="1"/>
  <c r="D31" s="1"/>
  <c r="H18"/>
  <c r="H20" s="1"/>
  <c r="G25" s="1"/>
  <c r="G26" s="1"/>
  <c r="M14"/>
  <c r="K14"/>
  <c r="K13"/>
  <c r="G18" s="1"/>
  <c r="G20" s="1"/>
  <c r="F25" s="1"/>
  <c r="F26" s="1"/>
  <c r="M12"/>
  <c r="K12"/>
  <c r="K11"/>
  <c r="E18" s="1"/>
  <c r="E20" s="1"/>
  <c r="E25" s="1"/>
  <c r="E26" s="1"/>
  <c r="M10"/>
  <c r="K10"/>
  <c r="D18" s="1"/>
  <c r="D20" s="1"/>
  <c r="D25" s="1"/>
  <c r="D26" s="1"/>
  <c r="K90" i="19"/>
  <c r="J90"/>
  <c r="I90"/>
  <c r="H90"/>
  <c r="G90"/>
  <c r="K89"/>
  <c r="J89"/>
  <c r="I89"/>
  <c r="H89"/>
  <c r="G89"/>
  <c r="K88"/>
  <c r="J88"/>
  <c r="I88"/>
  <c r="H88"/>
  <c r="G88"/>
  <c r="K87"/>
  <c r="J87"/>
  <c r="I87"/>
  <c r="H87"/>
  <c r="G87"/>
  <c r="K86"/>
  <c r="J86"/>
  <c r="I86"/>
  <c r="H86"/>
  <c r="G86"/>
  <c r="K85"/>
  <c r="J85"/>
  <c r="I85"/>
  <c r="H85"/>
  <c r="G85"/>
  <c r="L127" i="16"/>
  <c r="K127"/>
  <c r="J127"/>
  <c r="L122"/>
  <c r="K122"/>
  <c r="J122"/>
  <c r="L121"/>
  <c r="K121"/>
  <c r="J121"/>
  <c r="L120"/>
  <c r="K120"/>
  <c r="J120"/>
  <c r="L119"/>
  <c r="K119"/>
  <c r="J119"/>
  <c r="L118"/>
  <c r="K118"/>
  <c r="J118"/>
  <c r="L117"/>
  <c r="K117"/>
  <c r="J117"/>
  <c r="L116"/>
  <c r="K116"/>
  <c r="J116"/>
  <c r="L115"/>
  <c r="K115"/>
  <c r="J115"/>
  <c r="L114"/>
  <c r="K114"/>
  <c r="J114"/>
  <c r="L113"/>
  <c r="K113"/>
  <c r="J113"/>
  <c r="L112"/>
  <c r="K112"/>
  <c r="J112"/>
  <c r="L111"/>
  <c r="K111"/>
  <c r="J111"/>
  <c r="L110"/>
  <c r="K110"/>
  <c r="J110"/>
  <c r="L109"/>
  <c r="K109"/>
  <c r="J109"/>
  <c r="L108"/>
  <c r="K108"/>
  <c r="J108"/>
  <c r="L107"/>
  <c r="K107"/>
  <c r="J107"/>
  <c r="L106"/>
  <c r="K106"/>
  <c r="J106"/>
  <c r="L105"/>
  <c r="K105"/>
  <c r="J105"/>
  <c r="L104"/>
  <c r="K104"/>
  <c r="J104"/>
  <c r="L103"/>
  <c r="K103"/>
  <c r="J103"/>
  <c r="L102"/>
  <c r="K102"/>
  <c r="J102"/>
  <c r="L101"/>
  <c r="K101"/>
  <c r="J101"/>
  <c r="L100"/>
  <c r="K100"/>
  <c r="J100"/>
  <c r="L99"/>
  <c r="K99"/>
  <c r="J99"/>
  <c r="L98"/>
  <c r="K98"/>
  <c r="J98"/>
  <c r="L97"/>
  <c r="K97"/>
  <c r="J97"/>
  <c r="L96"/>
  <c r="K96"/>
  <c r="J96"/>
  <c r="L95"/>
  <c r="K95"/>
  <c r="J95"/>
  <c r="L94"/>
  <c r="K94"/>
  <c r="J94"/>
  <c r="L93"/>
  <c r="K93"/>
  <c r="J93"/>
  <c r="L92"/>
  <c r="K92"/>
  <c r="J92"/>
  <c r="L91"/>
  <c r="K91"/>
  <c r="J91"/>
  <c r="L90"/>
  <c r="K90"/>
  <c r="J90"/>
  <c r="L89"/>
  <c r="K89"/>
  <c r="J89"/>
  <c r="L88"/>
  <c r="K88"/>
  <c r="J88"/>
  <c r="L87"/>
  <c r="K87"/>
  <c r="J87"/>
  <c r="L86"/>
  <c r="K86"/>
  <c r="J86"/>
  <c r="L85"/>
  <c r="K85"/>
  <c r="J85"/>
  <c r="L84"/>
  <c r="K84"/>
  <c r="J84"/>
  <c r="L83"/>
  <c r="K83"/>
  <c r="J83"/>
  <c r="L82"/>
  <c r="K82"/>
  <c r="J82"/>
  <c r="L81"/>
  <c r="K81"/>
  <c r="J81"/>
  <c r="L80"/>
  <c r="K80"/>
  <c r="J80"/>
  <c r="L79"/>
  <c r="K79"/>
  <c r="J79"/>
  <c r="L78"/>
  <c r="K78"/>
  <c r="J78"/>
  <c r="L77"/>
  <c r="K77"/>
  <c r="J77"/>
  <c r="L76"/>
  <c r="K76"/>
  <c r="J76"/>
  <c r="L75"/>
  <c r="K75"/>
  <c r="J75"/>
  <c r="L74"/>
  <c r="K74"/>
  <c r="J74"/>
  <c r="L73"/>
  <c r="K73"/>
  <c r="J73"/>
  <c r="L72"/>
  <c r="K72"/>
  <c r="J72"/>
  <c r="L71"/>
  <c r="K71"/>
  <c r="J71"/>
  <c r="L70"/>
  <c r="K70"/>
  <c r="J70"/>
  <c r="L69"/>
  <c r="K69"/>
  <c r="J69"/>
  <c r="L68"/>
  <c r="K68"/>
  <c r="J68"/>
  <c r="L67"/>
  <c r="K67"/>
  <c r="J67"/>
  <c r="L66"/>
  <c r="K66"/>
  <c r="J66"/>
  <c r="L65"/>
  <c r="K65"/>
  <c r="J65"/>
  <c r="L64"/>
  <c r="K64"/>
  <c r="J64"/>
  <c r="L63"/>
  <c r="K63"/>
  <c r="J63"/>
  <c r="L62"/>
  <c r="K62"/>
  <c r="J62"/>
  <c r="L61"/>
  <c r="K61"/>
  <c r="J61"/>
  <c r="L60"/>
  <c r="K60"/>
  <c r="J60"/>
  <c r="L59"/>
  <c r="K59"/>
  <c r="J59"/>
  <c r="L58"/>
  <c r="K58"/>
  <c r="J58"/>
  <c r="L57"/>
  <c r="K57"/>
  <c r="J57"/>
  <c r="L56"/>
  <c r="K56"/>
  <c r="J56"/>
  <c r="L55"/>
  <c r="K55"/>
  <c r="J55"/>
  <c r="L54"/>
  <c r="K54"/>
  <c r="J54"/>
  <c r="L53"/>
  <c r="K53"/>
  <c r="J53"/>
  <c r="L52"/>
  <c r="K52"/>
  <c r="J52"/>
  <c r="L51"/>
  <c r="K51"/>
  <c r="J51"/>
  <c r="L50"/>
  <c r="K50"/>
  <c r="J50"/>
  <c r="L49"/>
  <c r="K49"/>
  <c r="J49"/>
  <c r="L48"/>
  <c r="K48"/>
  <c r="J48"/>
  <c r="L47"/>
  <c r="K47"/>
  <c r="J47"/>
  <c r="L46"/>
  <c r="K46"/>
  <c r="J46"/>
  <c r="L45"/>
  <c r="K45"/>
  <c r="J45"/>
  <c r="L44"/>
  <c r="K44"/>
  <c r="J44"/>
  <c r="L43"/>
  <c r="K43"/>
  <c r="J43"/>
  <c r="L42"/>
  <c r="K42"/>
  <c r="J42"/>
  <c r="L41"/>
  <c r="K41"/>
  <c r="J41"/>
  <c r="L40"/>
  <c r="K40"/>
  <c r="J40"/>
  <c r="L39"/>
  <c r="K39"/>
  <c r="J39"/>
  <c r="L38"/>
  <c r="K38"/>
  <c r="J38"/>
  <c r="L37"/>
  <c r="K37"/>
  <c r="J37"/>
  <c r="L36"/>
  <c r="K36"/>
  <c r="J36"/>
  <c r="L35"/>
  <c r="K35"/>
  <c r="J35"/>
  <c r="L34"/>
  <c r="K34"/>
  <c r="J34"/>
  <c r="L33"/>
  <c r="K33"/>
  <c r="J33"/>
  <c r="L32"/>
  <c r="K32"/>
  <c r="J32"/>
  <c r="L31"/>
  <c r="K31"/>
  <c r="J31"/>
  <c r="L30"/>
  <c r="K30"/>
  <c r="J30"/>
  <c r="L29"/>
  <c r="K29"/>
  <c r="J29"/>
  <c r="L28"/>
  <c r="K28"/>
  <c r="J28"/>
  <c r="L27"/>
  <c r="K27"/>
  <c r="J27"/>
  <c r="L26"/>
  <c r="K26"/>
  <c r="J26"/>
  <c r="L25"/>
  <c r="K25"/>
  <c r="J25"/>
  <c r="L24"/>
  <c r="K24"/>
  <c r="J24"/>
  <c r="L23"/>
  <c r="K23"/>
  <c r="J23"/>
  <c r="L22"/>
  <c r="K22"/>
  <c r="J22"/>
  <c r="L21"/>
  <c r="K21"/>
  <c r="J21"/>
  <c r="L20"/>
  <c r="K20"/>
  <c r="J20"/>
  <c r="L19"/>
  <c r="K19"/>
  <c r="J19"/>
  <c r="L18"/>
  <c r="K18"/>
  <c r="J18"/>
  <c r="L17"/>
  <c r="K17"/>
  <c r="J17"/>
  <c r="L16"/>
  <c r="K16"/>
  <c r="J16"/>
  <c r="L15"/>
  <c r="K15"/>
  <c r="J15"/>
  <c r="L14"/>
  <c r="K14"/>
  <c r="J14"/>
  <c r="L13"/>
  <c r="K13"/>
  <c r="J13"/>
  <c r="L12"/>
  <c r="K12"/>
  <c r="J12"/>
  <c r="L11"/>
  <c r="K11"/>
  <c r="J11"/>
  <c r="L10"/>
  <c r="L123" s="1"/>
  <c r="K10"/>
  <c r="K123" s="1"/>
  <c r="J10"/>
  <c r="J123" s="1"/>
  <c r="K107" i="14"/>
  <c r="O107" s="1"/>
  <c r="J107"/>
  <c r="N107" s="1"/>
  <c r="I107"/>
  <c r="M107" s="1"/>
  <c r="H107"/>
  <c r="L107" s="1"/>
  <c r="K106"/>
  <c r="O106" s="1"/>
  <c r="J106"/>
  <c r="N106" s="1"/>
  <c r="I106"/>
  <c r="M106" s="1"/>
  <c r="H106"/>
  <c r="L106" s="1"/>
  <c r="K105"/>
  <c r="O105" s="1"/>
  <c r="J105"/>
  <c r="N105" s="1"/>
  <c r="I105"/>
  <c r="M105" s="1"/>
  <c r="H105"/>
  <c r="L105" s="1"/>
  <c r="K104"/>
  <c r="O104" s="1"/>
  <c r="J104"/>
  <c r="N104" s="1"/>
  <c r="I104"/>
  <c r="M104" s="1"/>
  <c r="H104"/>
  <c r="L104" s="1"/>
  <c r="K103"/>
  <c r="O103" s="1"/>
  <c r="J103"/>
  <c r="N103" s="1"/>
  <c r="I103"/>
  <c r="M103" s="1"/>
  <c r="H103"/>
  <c r="L103" s="1"/>
  <c r="K102"/>
  <c r="O102" s="1"/>
  <c r="J102"/>
  <c r="N102" s="1"/>
  <c r="I102"/>
  <c r="M102" s="1"/>
  <c r="H102"/>
  <c r="L102" s="1"/>
  <c r="K101"/>
  <c r="O101" s="1"/>
  <c r="J101"/>
  <c r="N101" s="1"/>
  <c r="I101"/>
  <c r="M101" s="1"/>
  <c r="H101"/>
  <c r="L101" s="1"/>
  <c r="K100"/>
  <c r="O100" s="1"/>
  <c r="J100"/>
  <c r="N100" s="1"/>
  <c r="I100"/>
  <c r="M100" s="1"/>
  <c r="H100"/>
  <c r="L100" s="1"/>
  <c r="K99"/>
  <c r="O99" s="1"/>
  <c r="J99"/>
  <c r="N99" s="1"/>
  <c r="I99"/>
  <c r="M99" s="1"/>
  <c r="H99"/>
  <c r="L99" s="1"/>
  <c r="K98"/>
  <c r="O98" s="1"/>
  <c r="J98"/>
  <c r="N98" s="1"/>
  <c r="I98"/>
  <c r="M98" s="1"/>
  <c r="H98"/>
  <c r="L98" s="1"/>
  <c r="K97"/>
  <c r="O97" s="1"/>
  <c r="J97"/>
  <c r="N97" s="1"/>
  <c r="I97"/>
  <c r="M97" s="1"/>
  <c r="H97"/>
  <c r="L97" s="1"/>
  <c r="K96"/>
  <c r="O96" s="1"/>
  <c r="J96"/>
  <c r="N96" s="1"/>
  <c r="I96"/>
  <c r="M96" s="1"/>
  <c r="H96"/>
  <c r="L96" s="1"/>
  <c r="K95"/>
  <c r="O95" s="1"/>
  <c r="J95"/>
  <c r="N95" s="1"/>
  <c r="I95"/>
  <c r="M95" s="1"/>
  <c r="H95"/>
  <c r="L95" s="1"/>
  <c r="K94"/>
  <c r="O94" s="1"/>
  <c r="J94"/>
  <c r="N94" s="1"/>
  <c r="I94"/>
  <c r="M94" s="1"/>
  <c r="H94"/>
  <c r="L94" s="1"/>
  <c r="K93"/>
  <c r="O93" s="1"/>
  <c r="J93"/>
  <c r="N93" s="1"/>
  <c r="I93"/>
  <c r="M93" s="1"/>
  <c r="H93"/>
  <c r="L93" s="1"/>
  <c r="K92"/>
  <c r="O92" s="1"/>
  <c r="J92"/>
  <c r="N92" s="1"/>
  <c r="I92"/>
  <c r="M92" s="1"/>
  <c r="H92"/>
  <c r="L92" s="1"/>
  <c r="K91"/>
  <c r="O91" s="1"/>
  <c r="J91"/>
  <c r="N91" s="1"/>
  <c r="I91"/>
  <c r="M91" s="1"/>
  <c r="H91"/>
  <c r="L91" s="1"/>
  <c r="K90"/>
  <c r="O90" s="1"/>
  <c r="J90"/>
  <c r="N90" s="1"/>
  <c r="I90"/>
  <c r="M90" s="1"/>
  <c r="H90"/>
  <c r="L90" s="1"/>
  <c r="K89"/>
  <c r="O89" s="1"/>
  <c r="J89"/>
  <c r="N89" s="1"/>
  <c r="I89"/>
  <c r="M89" s="1"/>
  <c r="H89"/>
  <c r="L89" s="1"/>
  <c r="K88"/>
  <c r="O88" s="1"/>
  <c r="J88"/>
  <c r="N88" s="1"/>
  <c r="I88"/>
  <c r="M88" s="1"/>
  <c r="H88"/>
  <c r="L88" s="1"/>
  <c r="K87"/>
  <c r="O87" s="1"/>
  <c r="J87"/>
  <c r="N87" s="1"/>
  <c r="I87"/>
  <c r="M87" s="1"/>
  <c r="H87"/>
  <c r="L87" s="1"/>
  <c r="K86"/>
  <c r="O86" s="1"/>
  <c r="J86"/>
  <c r="N86" s="1"/>
  <c r="I86"/>
  <c r="M86" s="1"/>
  <c r="H86"/>
  <c r="L86" s="1"/>
  <c r="K85"/>
  <c r="O85" s="1"/>
  <c r="J85"/>
  <c r="N85" s="1"/>
  <c r="I85"/>
  <c r="M85" s="1"/>
  <c r="H85"/>
  <c r="L85" s="1"/>
  <c r="K84"/>
  <c r="O84" s="1"/>
  <c r="J84"/>
  <c r="N84" s="1"/>
  <c r="I84"/>
  <c r="M84" s="1"/>
  <c r="H84"/>
  <c r="L84" s="1"/>
  <c r="K83"/>
  <c r="O83" s="1"/>
  <c r="J83"/>
  <c r="N83" s="1"/>
  <c r="I83"/>
  <c r="M83" s="1"/>
  <c r="H83"/>
  <c r="L83" s="1"/>
  <c r="K82"/>
  <c r="O82" s="1"/>
  <c r="J82"/>
  <c r="N82" s="1"/>
  <c r="I82"/>
  <c r="M82" s="1"/>
  <c r="H82"/>
  <c r="L82" s="1"/>
  <c r="K81"/>
  <c r="O81" s="1"/>
  <c r="J81"/>
  <c r="N81" s="1"/>
  <c r="I81"/>
  <c r="M81" s="1"/>
  <c r="H81"/>
  <c r="L81" s="1"/>
  <c r="K80"/>
  <c r="O80" s="1"/>
  <c r="J80"/>
  <c r="N80" s="1"/>
  <c r="I80"/>
  <c r="M80" s="1"/>
  <c r="H80"/>
  <c r="L80" s="1"/>
  <c r="K79"/>
  <c r="O79" s="1"/>
  <c r="J79"/>
  <c r="N79" s="1"/>
  <c r="I79"/>
  <c r="M79" s="1"/>
  <c r="H79"/>
  <c r="L79" s="1"/>
  <c r="K78"/>
  <c r="O78" s="1"/>
  <c r="J78"/>
  <c r="N78" s="1"/>
  <c r="I78"/>
  <c r="M78" s="1"/>
  <c r="H78"/>
  <c r="L78" s="1"/>
  <c r="K77"/>
  <c r="O77" s="1"/>
  <c r="J77"/>
  <c r="N77" s="1"/>
  <c r="I77"/>
  <c r="M77" s="1"/>
  <c r="H77"/>
  <c r="L77" s="1"/>
  <c r="K76"/>
  <c r="O76" s="1"/>
  <c r="J76"/>
  <c r="N76" s="1"/>
  <c r="I76"/>
  <c r="M76" s="1"/>
  <c r="H76"/>
  <c r="L76" s="1"/>
  <c r="K75"/>
  <c r="O75" s="1"/>
  <c r="J75"/>
  <c r="N75" s="1"/>
  <c r="I75"/>
  <c r="M75" s="1"/>
  <c r="H75"/>
  <c r="L75" s="1"/>
  <c r="K74"/>
  <c r="O74" s="1"/>
  <c r="J74"/>
  <c r="N74" s="1"/>
  <c r="I74"/>
  <c r="M74" s="1"/>
  <c r="H74"/>
  <c r="L74" s="1"/>
  <c r="K73"/>
  <c r="O73" s="1"/>
  <c r="J73"/>
  <c r="N73" s="1"/>
  <c r="I73"/>
  <c r="M73" s="1"/>
  <c r="H73"/>
  <c r="L73" s="1"/>
  <c r="K72"/>
  <c r="O72" s="1"/>
  <c r="J72"/>
  <c r="N72" s="1"/>
  <c r="I72"/>
  <c r="M72" s="1"/>
  <c r="H72"/>
  <c r="L72" s="1"/>
  <c r="K71"/>
  <c r="O71" s="1"/>
  <c r="J71"/>
  <c r="N71" s="1"/>
  <c r="I71"/>
  <c r="M71" s="1"/>
  <c r="H71"/>
  <c r="L71" s="1"/>
  <c r="K70"/>
  <c r="O70" s="1"/>
  <c r="J70"/>
  <c r="N70" s="1"/>
  <c r="I70"/>
  <c r="M70" s="1"/>
  <c r="H70"/>
  <c r="L70" s="1"/>
  <c r="K69"/>
  <c r="O69" s="1"/>
  <c r="J69"/>
  <c r="N69" s="1"/>
  <c r="I69"/>
  <c r="M69" s="1"/>
  <c r="H69"/>
  <c r="L69" s="1"/>
  <c r="K68"/>
  <c r="O68" s="1"/>
  <c r="J68"/>
  <c r="N68" s="1"/>
  <c r="I68"/>
  <c r="M68" s="1"/>
  <c r="H68"/>
  <c r="L68" s="1"/>
  <c r="K67"/>
  <c r="O67" s="1"/>
  <c r="J67"/>
  <c r="N67" s="1"/>
  <c r="I67"/>
  <c r="M67" s="1"/>
  <c r="H67"/>
  <c r="L67" s="1"/>
  <c r="K66"/>
  <c r="O66" s="1"/>
  <c r="J66"/>
  <c r="N66" s="1"/>
  <c r="I66"/>
  <c r="M66" s="1"/>
  <c r="H66"/>
  <c r="L66" s="1"/>
  <c r="K65"/>
  <c r="O65" s="1"/>
  <c r="J65"/>
  <c r="N65" s="1"/>
  <c r="I65"/>
  <c r="M65" s="1"/>
  <c r="H65"/>
  <c r="L65" s="1"/>
  <c r="K64"/>
  <c r="O64" s="1"/>
  <c r="J64"/>
  <c r="N64" s="1"/>
  <c r="I64"/>
  <c r="M64" s="1"/>
  <c r="H64"/>
  <c r="L64" s="1"/>
  <c r="K63"/>
  <c r="O63" s="1"/>
  <c r="J63"/>
  <c r="N63" s="1"/>
  <c r="I63"/>
  <c r="M63" s="1"/>
  <c r="H63"/>
  <c r="L63" s="1"/>
  <c r="K62"/>
  <c r="O62" s="1"/>
  <c r="J62"/>
  <c r="N62" s="1"/>
  <c r="I62"/>
  <c r="M62" s="1"/>
  <c r="H62"/>
  <c r="L62" s="1"/>
  <c r="K61"/>
  <c r="O61" s="1"/>
  <c r="J61"/>
  <c r="N61" s="1"/>
  <c r="I61"/>
  <c r="M61" s="1"/>
  <c r="H61"/>
  <c r="L61" s="1"/>
  <c r="K60"/>
  <c r="O60" s="1"/>
  <c r="J60"/>
  <c r="N60" s="1"/>
  <c r="I60"/>
  <c r="M60" s="1"/>
  <c r="H60"/>
  <c r="L60" s="1"/>
  <c r="K59"/>
  <c r="O59" s="1"/>
  <c r="J59"/>
  <c r="N59" s="1"/>
  <c r="I59"/>
  <c r="M59" s="1"/>
  <c r="H59"/>
  <c r="L59" s="1"/>
  <c r="K58"/>
  <c r="O58" s="1"/>
  <c r="J58"/>
  <c r="N58" s="1"/>
  <c r="I58"/>
  <c r="M58" s="1"/>
  <c r="H58"/>
  <c r="L58" s="1"/>
  <c r="K57"/>
  <c r="O57" s="1"/>
  <c r="J57"/>
  <c r="N57" s="1"/>
  <c r="I57"/>
  <c r="M57" s="1"/>
  <c r="H57"/>
  <c r="L57" s="1"/>
  <c r="K56"/>
  <c r="O56" s="1"/>
  <c r="J56"/>
  <c r="N56" s="1"/>
  <c r="I56"/>
  <c r="M56" s="1"/>
  <c r="H56"/>
  <c r="L56" s="1"/>
  <c r="K55"/>
  <c r="O55" s="1"/>
  <c r="J55"/>
  <c r="N55" s="1"/>
  <c r="I55"/>
  <c r="M55" s="1"/>
  <c r="H55"/>
  <c r="L55" s="1"/>
  <c r="K54"/>
  <c r="O54" s="1"/>
  <c r="J54"/>
  <c r="N54" s="1"/>
  <c r="I54"/>
  <c r="M54" s="1"/>
  <c r="H54"/>
  <c r="L54" s="1"/>
  <c r="K53"/>
  <c r="O53" s="1"/>
  <c r="J53"/>
  <c r="N53" s="1"/>
  <c r="I53"/>
  <c r="M53" s="1"/>
  <c r="H53"/>
  <c r="L53" s="1"/>
  <c r="K52"/>
  <c r="O52" s="1"/>
  <c r="J52"/>
  <c r="N52" s="1"/>
  <c r="I52"/>
  <c r="M52" s="1"/>
  <c r="H52"/>
  <c r="L52" s="1"/>
  <c r="K51"/>
  <c r="O51" s="1"/>
  <c r="J51"/>
  <c r="N51" s="1"/>
  <c r="I51"/>
  <c r="M51" s="1"/>
  <c r="H51"/>
  <c r="L51" s="1"/>
  <c r="K50"/>
  <c r="O50" s="1"/>
  <c r="J50"/>
  <c r="N50" s="1"/>
  <c r="I50"/>
  <c r="M50" s="1"/>
  <c r="H50"/>
  <c r="L50" s="1"/>
  <c r="K49"/>
  <c r="O49" s="1"/>
  <c r="J49"/>
  <c r="N49" s="1"/>
  <c r="I49"/>
  <c r="M49" s="1"/>
  <c r="H49"/>
  <c r="L49" s="1"/>
  <c r="K48"/>
  <c r="O48" s="1"/>
  <c r="J48"/>
  <c r="N48" s="1"/>
  <c r="I48"/>
  <c r="M48" s="1"/>
  <c r="H48"/>
  <c r="L48" s="1"/>
  <c r="K47"/>
  <c r="O47" s="1"/>
  <c r="J47"/>
  <c r="N47" s="1"/>
  <c r="I47"/>
  <c r="M47" s="1"/>
  <c r="H47"/>
  <c r="L47" s="1"/>
  <c r="K46"/>
  <c r="O46" s="1"/>
  <c r="J46"/>
  <c r="N46" s="1"/>
  <c r="I46"/>
  <c r="M46" s="1"/>
  <c r="H46"/>
  <c r="L46" s="1"/>
  <c r="K45"/>
  <c r="O45" s="1"/>
  <c r="J45"/>
  <c r="N45" s="1"/>
  <c r="I45"/>
  <c r="M45" s="1"/>
  <c r="H45"/>
  <c r="L45" s="1"/>
  <c r="K44"/>
  <c r="O44" s="1"/>
  <c r="J44"/>
  <c r="N44" s="1"/>
  <c r="I44"/>
  <c r="M44" s="1"/>
  <c r="H44"/>
  <c r="L44" s="1"/>
  <c r="K43"/>
  <c r="O43" s="1"/>
  <c r="J43"/>
  <c r="N43" s="1"/>
  <c r="I43"/>
  <c r="M43" s="1"/>
  <c r="H43"/>
  <c r="L43" s="1"/>
  <c r="K42"/>
  <c r="O42" s="1"/>
  <c r="J42"/>
  <c r="N42" s="1"/>
  <c r="I42"/>
  <c r="M42" s="1"/>
  <c r="H42"/>
  <c r="L42" s="1"/>
  <c r="K41"/>
  <c r="O41" s="1"/>
  <c r="J41"/>
  <c r="N41" s="1"/>
  <c r="I41"/>
  <c r="M41" s="1"/>
  <c r="H41"/>
  <c r="L41" s="1"/>
  <c r="K40"/>
  <c r="O40" s="1"/>
  <c r="J40"/>
  <c r="N40" s="1"/>
  <c r="I40"/>
  <c r="M40" s="1"/>
  <c r="H40"/>
  <c r="L40" s="1"/>
  <c r="K39"/>
  <c r="O39" s="1"/>
  <c r="J39"/>
  <c r="N39" s="1"/>
  <c r="I39"/>
  <c r="M39" s="1"/>
  <c r="H39"/>
  <c r="L39" s="1"/>
  <c r="K38"/>
  <c r="O38" s="1"/>
  <c r="J38"/>
  <c r="N38" s="1"/>
  <c r="I38"/>
  <c r="M38" s="1"/>
  <c r="H38"/>
  <c r="L38" s="1"/>
  <c r="K37"/>
  <c r="O37" s="1"/>
  <c r="J37"/>
  <c r="N37" s="1"/>
  <c r="I37"/>
  <c r="M37" s="1"/>
  <c r="H37"/>
  <c r="L37" s="1"/>
  <c r="K36"/>
  <c r="O36" s="1"/>
  <c r="J36"/>
  <c r="N36" s="1"/>
  <c r="I36"/>
  <c r="M36" s="1"/>
  <c r="H36"/>
  <c r="L36" s="1"/>
  <c r="K35"/>
  <c r="O35" s="1"/>
  <c r="J35"/>
  <c r="N35" s="1"/>
  <c r="I35"/>
  <c r="M35" s="1"/>
  <c r="H35"/>
  <c r="L35" s="1"/>
  <c r="K34"/>
  <c r="O34" s="1"/>
  <c r="J34"/>
  <c r="N34" s="1"/>
  <c r="I34"/>
  <c r="M34" s="1"/>
  <c r="H34"/>
  <c r="L34" s="1"/>
  <c r="K33"/>
  <c r="O33" s="1"/>
  <c r="J33"/>
  <c r="N33" s="1"/>
  <c r="I33"/>
  <c r="M33" s="1"/>
  <c r="H33"/>
  <c r="L33" s="1"/>
  <c r="K32"/>
  <c r="O32" s="1"/>
  <c r="J32"/>
  <c r="N32" s="1"/>
  <c r="I32"/>
  <c r="M32" s="1"/>
  <c r="H32"/>
  <c r="L32" s="1"/>
  <c r="K31"/>
  <c r="O31" s="1"/>
  <c r="J31"/>
  <c r="N31" s="1"/>
  <c r="I31"/>
  <c r="M31" s="1"/>
  <c r="H31"/>
  <c r="L31" s="1"/>
  <c r="K30"/>
  <c r="O30" s="1"/>
  <c r="J30"/>
  <c r="N30" s="1"/>
  <c r="I30"/>
  <c r="M30" s="1"/>
  <c r="H30"/>
  <c r="L30" s="1"/>
  <c r="K29"/>
  <c r="O29" s="1"/>
  <c r="J29"/>
  <c r="N29" s="1"/>
  <c r="I29"/>
  <c r="M29" s="1"/>
  <c r="H29"/>
  <c r="L29" s="1"/>
  <c r="K28"/>
  <c r="O28" s="1"/>
  <c r="J28"/>
  <c r="N28" s="1"/>
  <c r="I28"/>
  <c r="M28" s="1"/>
  <c r="H28"/>
  <c r="L28" s="1"/>
  <c r="K27"/>
  <c r="O27" s="1"/>
  <c r="J27"/>
  <c r="N27" s="1"/>
  <c r="I27"/>
  <c r="M27" s="1"/>
  <c r="H27"/>
  <c r="L27" s="1"/>
  <c r="K26"/>
  <c r="O26" s="1"/>
  <c r="J26"/>
  <c r="N26" s="1"/>
  <c r="I26"/>
  <c r="M26" s="1"/>
  <c r="H26"/>
  <c r="L26" s="1"/>
  <c r="K25"/>
  <c r="O25" s="1"/>
  <c r="J25"/>
  <c r="N25" s="1"/>
  <c r="I25"/>
  <c r="M25" s="1"/>
  <c r="H25"/>
  <c r="L25" s="1"/>
  <c r="K24"/>
  <c r="O24" s="1"/>
  <c r="J24"/>
  <c r="N24" s="1"/>
  <c r="I24"/>
  <c r="M24" s="1"/>
  <c r="H24"/>
  <c r="L24" s="1"/>
  <c r="K23"/>
  <c r="O23" s="1"/>
  <c r="J23"/>
  <c r="N23" s="1"/>
  <c r="I23"/>
  <c r="M23" s="1"/>
  <c r="H23"/>
  <c r="L23" s="1"/>
  <c r="K22"/>
  <c r="O22" s="1"/>
  <c r="J22"/>
  <c r="N22" s="1"/>
  <c r="I22"/>
  <c r="M22" s="1"/>
  <c r="H22"/>
  <c r="L22" s="1"/>
  <c r="K21"/>
  <c r="O21" s="1"/>
  <c r="J21"/>
  <c r="N21" s="1"/>
  <c r="I21"/>
  <c r="M21" s="1"/>
  <c r="H21"/>
  <c r="L21" s="1"/>
  <c r="K20"/>
  <c r="O20" s="1"/>
  <c r="J20"/>
  <c r="N20" s="1"/>
  <c r="I20"/>
  <c r="M20" s="1"/>
  <c r="H20"/>
  <c r="L20" s="1"/>
  <c r="K19"/>
  <c r="O19" s="1"/>
  <c r="J19"/>
  <c r="N19" s="1"/>
  <c r="I19"/>
  <c r="M19" s="1"/>
  <c r="H19"/>
  <c r="L19" s="1"/>
  <c r="K18"/>
  <c r="O18" s="1"/>
  <c r="J18"/>
  <c r="N18" s="1"/>
  <c r="I18"/>
  <c r="M18" s="1"/>
  <c r="H18"/>
  <c r="L18" s="1"/>
  <c r="K17"/>
  <c r="O17" s="1"/>
  <c r="J17"/>
  <c r="N17" s="1"/>
  <c r="I17"/>
  <c r="M17" s="1"/>
  <c r="H17"/>
  <c r="L17" s="1"/>
  <c r="K16"/>
  <c r="O16" s="1"/>
  <c r="J16"/>
  <c r="N16" s="1"/>
  <c r="I16"/>
  <c r="M16" s="1"/>
  <c r="H16"/>
  <c r="L16" s="1"/>
  <c r="K15"/>
  <c r="O15" s="1"/>
  <c r="J15"/>
  <c r="N15" s="1"/>
  <c r="I15"/>
  <c r="M15" s="1"/>
  <c r="H15"/>
  <c r="L15" s="1"/>
  <c r="K14"/>
  <c r="O14" s="1"/>
  <c r="J14"/>
  <c r="N14" s="1"/>
  <c r="I14"/>
  <c r="M14" s="1"/>
  <c r="H14"/>
  <c r="L14" s="1"/>
  <c r="K13"/>
  <c r="O13" s="1"/>
  <c r="J13"/>
  <c r="N13" s="1"/>
  <c r="I13"/>
  <c r="M13" s="1"/>
  <c r="H13"/>
  <c r="L13" s="1"/>
  <c r="K12"/>
  <c r="O12" s="1"/>
  <c r="J12"/>
  <c r="N12" s="1"/>
  <c r="I12"/>
  <c r="M12" s="1"/>
  <c r="H12"/>
  <c r="L12" s="1"/>
  <c r="K11"/>
  <c r="O11" s="1"/>
  <c r="J11"/>
  <c r="N11" s="1"/>
  <c r="I11"/>
  <c r="M11" s="1"/>
  <c r="H11"/>
  <c r="L11" s="1"/>
  <c r="K10"/>
  <c r="O10" s="1"/>
  <c r="O109" s="1"/>
  <c r="O110" s="1"/>
  <c r="J10"/>
  <c r="N10" s="1"/>
  <c r="N109" s="1"/>
  <c r="N110" s="1"/>
  <c r="I10"/>
  <c r="M10" s="1"/>
  <c r="M109" s="1"/>
  <c r="M110" s="1"/>
  <c r="H10"/>
  <c r="L10" s="1"/>
  <c r="L109" s="1"/>
  <c r="L110" s="1"/>
  <c r="L122" i="12"/>
  <c r="K122"/>
  <c r="J122"/>
  <c r="L121"/>
  <c r="K121"/>
  <c r="J121"/>
  <c r="L120"/>
  <c r="K120"/>
  <c r="J120"/>
  <c r="L119"/>
  <c r="K119"/>
  <c r="J119"/>
  <c r="L118"/>
  <c r="K118"/>
  <c r="J118"/>
  <c r="L117"/>
  <c r="K117"/>
  <c r="J117"/>
  <c r="L116"/>
  <c r="K116"/>
  <c r="J116"/>
  <c r="L115"/>
  <c r="K115"/>
  <c r="J115"/>
  <c r="L114"/>
  <c r="K114"/>
  <c r="J114"/>
  <c r="L113"/>
  <c r="K113"/>
  <c r="J113"/>
  <c r="L112"/>
  <c r="K112"/>
  <c r="J112"/>
  <c r="L111"/>
  <c r="K111"/>
  <c r="J111"/>
  <c r="L110"/>
  <c r="K110"/>
  <c r="J110"/>
  <c r="L109"/>
  <c r="K109"/>
  <c r="J109"/>
  <c r="L108"/>
  <c r="K108"/>
  <c r="J108"/>
  <c r="L107"/>
  <c r="K107"/>
  <c r="J107"/>
  <c r="L106"/>
  <c r="K106"/>
  <c r="J106"/>
  <c r="L105"/>
  <c r="K105"/>
  <c r="J105"/>
  <c r="L104"/>
  <c r="K104"/>
  <c r="J104"/>
  <c r="L103"/>
  <c r="K103"/>
  <c r="J103"/>
  <c r="L102"/>
  <c r="K102"/>
  <c r="J102"/>
  <c r="L101"/>
  <c r="K101"/>
  <c r="J101"/>
  <c r="L100"/>
  <c r="K100"/>
  <c r="J100"/>
  <c r="L99"/>
  <c r="K99"/>
  <c r="J99"/>
  <c r="L98"/>
  <c r="K98"/>
  <c r="J98"/>
  <c r="L97"/>
  <c r="K97"/>
  <c r="J97"/>
  <c r="L96"/>
  <c r="K96"/>
  <c r="J96"/>
  <c r="L95"/>
  <c r="K95"/>
  <c r="J95"/>
  <c r="L94"/>
  <c r="K94"/>
  <c r="J94"/>
  <c r="L93"/>
  <c r="K93"/>
  <c r="J93"/>
  <c r="L92"/>
  <c r="K92"/>
  <c r="J92"/>
  <c r="L91"/>
  <c r="K91"/>
  <c r="J91"/>
  <c r="L90"/>
  <c r="K90"/>
  <c r="J90"/>
  <c r="L89"/>
  <c r="K89"/>
  <c r="J89"/>
  <c r="L88"/>
  <c r="K88"/>
  <c r="J88"/>
  <c r="L87"/>
  <c r="K87"/>
  <c r="J87"/>
  <c r="L86"/>
  <c r="K86"/>
  <c r="J86"/>
  <c r="L85"/>
  <c r="K85"/>
  <c r="J85"/>
  <c r="L84"/>
  <c r="K84"/>
  <c r="J84"/>
  <c r="L83"/>
  <c r="K83"/>
  <c r="J83"/>
  <c r="L82"/>
  <c r="K82"/>
  <c r="J82"/>
  <c r="L81"/>
  <c r="K81"/>
  <c r="J81"/>
  <c r="L80"/>
  <c r="K80"/>
  <c r="J80"/>
  <c r="L79"/>
  <c r="K79"/>
  <c r="J79"/>
  <c r="L78"/>
  <c r="K78"/>
  <c r="J78"/>
  <c r="L77"/>
  <c r="K77"/>
  <c r="J77"/>
  <c r="L76"/>
  <c r="K76"/>
  <c r="J76"/>
  <c r="L75"/>
  <c r="K75"/>
  <c r="J75"/>
  <c r="L74"/>
  <c r="K74"/>
  <c r="J74"/>
  <c r="L73"/>
  <c r="K73"/>
  <c r="J73"/>
  <c r="L72"/>
  <c r="K72"/>
  <c r="J72"/>
  <c r="L71"/>
  <c r="K71"/>
  <c r="J71"/>
  <c r="L70"/>
  <c r="K70"/>
  <c r="J70"/>
  <c r="L69"/>
  <c r="K69"/>
  <c r="J69"/>
  <c r="L68"/>
  <c r="K68"/>
  <c r="J68"/>
  <c r="L67"/>
  <c r="K67"/>
  <c r="J67"/>
  <c r="L66"/>
  <c r="K66"/>
  <c r="J66"/>
  <c r="L65"/>
  <c r="K65"/>
  <c r="J65"/>
  <c r="L64"/>
  <c r="K64"/>
  <c r="J64"/>
  <c r="L63"/>
  <c r="K63"/>
  <c r="J63"/>
  <c r="L62"/>
  <c r="K62"/>
  <c r="J62"/>
  <c r="L61"/>
  <c r="K61"/>
  <c r="J61"/>
  <c r="L60"/>
  <c r="K60"/>
  <c r="J60"/>
  <c r="L59"/>
  <c r="K59"/>
  <c r="J59"/>
  <c r="L58"/>
  <c r="K58"/>
  <c r="J58"/>
  <c r="L57"/>
  <c r="K57"/>
  <c r="J57"/>
  <c r="L56"/>
  <c r="K56"/>
  <c r="J56"/>
  <c r="L55"/>
  <c r="K55"/>
  <c r="J55"/>
  <c r="L54"/>
  <c r="K54"/>
  <c r="J54"/>
  <c r="L53"/>
  <c r="K53"/>
  <c r="J53"/>
  <c r="L52"/>
  <c r="K52"/>
  <c r="J52"/>
  <c r="L51"/>
  <c r="K51"/>
  <c r="J51"/>
  <c r="L50"/>
  <c r="K50"/>
  <c r="J50"/>
  <c r="L49"/>
  <c r="K49"/>
  <c r="J49"/>
  <c r="L48"/>
  <c r="K48"/>
  <c r="J48"/>
  <c r="L47"/>
  <c r="K47"/>
  <c r="J47"/>
  <c r="L46"/>
  <c r="K46"/>
  <c r="J46"/>
  <c r="L45"/>
  <c r="K45"/>
  <c r="J45"/>
  <c r="L44"/>
  <c r="K44"/>
  <c r="J44"/>
  <c r="L43"/>
  <c r="K43"/>
  <c r="J43"/>
  <c r="L42"/>
  <c r="K42"/>
  <c r="J42"/>
  <c r="L41"/>
  <c r="K41"/>
  <c r="J41"/>
  <c r="L40"/>
  <c r="K40"/>
  <c r="J40"/>
  <c r="L39"/>
  <c r="K39"/>
  <c r="J39"/>
  <c r="L38"/>
  <c r="K38"/>
  <c r="J38"/>
  <c r="L37"/>
  <c r="K37"/>
  <c r="J37"/>
  <c r="L36"/>
  <c r="K36"/>
  <c r="J36"/>
  <c r="L35"/>
  <c r="K35"/>
  <c r="J35"/>
  <c r="L34"/>
  <c r="K34"/>
  <c r="J34"/>
  <c r="L33"/>
  <c r="K33"/>
  <c r="J33"/>
  <c r="L32"/>
  <c r="K32"/>
  <c r="J32"/>
  <c r="L31"/>
  <c r="K31"/>
  <c r="J31"/>
  <c r="L30"/>
  <c r="K30"/>
  <c r="J30"/>
  <c r="L29"/>
  <c r="K29"/>
  <c r="J29"/>
  <c r="L28"/>
  <c r="K28"/>
  <c r="J28"/>
  <c r="L27"/>
  <c r="K27"/>
  <c r="J27"/>
  <c r="L26"/>
  <c r="K26"/>
  <c r="J26"/>
  <c r="L25"/>
  <c r="K25"/>
  <c r="J25"/>
  <c r="L24"/>
  <c r="K24"/>
  <c r="J24"/>
  <c r="L23"/>
  <c r="K23"/>
  <c r="J23"/>
  <c r="L22"/>
  <c r="K22"/>
  <c r="J22"/>
  <c r="L21"/>
  <c r="K21"/>
  <c r="J21"/>
  <c r="L20"/>
  <c r="K20"/>
  <c r="J20"/>
  <c r="L19"/>
  <c r="K19"/>
  <c r="J19"/>
  <c r="L18"/>
  <c r="K18"/>
  <c r="J18"/>
  <c r="L17"/>
  <c r="K17"/>
  <c r="J17"/>
  <c r="L16"/>
  <c r="K16"/>
  <c r="J16"/>
  <c r="L15"/>
  <c r="K15"/>
  <c r="J15"/>
  <c r="L14"/>
  <c r="K14"/>
  <c r="J14"/>
  <c r="L13"/>
  <c r="K13"/>
  <c r="J13"/>
  <c r="L12"/>
  <c r="K12"/>
  <c r="J12"/>
  <c r="L11"/>
  <c r="K11"/>
  <c r="J11"/>
  <c r="L10"/>
  <c r="L125" s="1"/>
  <c r="K10"/>
  <c r="K125" s="1"/>
  <c r="J10"/>
  <c r="J125" s="1"/>
  <c r="J126" l="1"/>
  <c r="J129"/>
  <c r="K126"/>
  <c r="K129"/>
  <c r="L129"/>
  <c r="L126"/>
  <c r="G27" i="20"/>
  <c r="G31" s="1"/>
  <c r="E27"/>
  <c r="E31" s="1"/>
  <c r="P27" i="21"/>
  <c r="P29"/>
  <c r="E27"/>
  <c r="M27"/>
  <c r="E29"/>
  <c r="M11" i="20"/>
  <c r="M13"/>
  <c r="P28" i="21"/>
  <c r="D30"/>
  <c r="E28"/>
  <c r="Q28" l="1"/>
  <c r="F28"/>
  <c r="G28" s="1"/>
  <c r="F29"/>
  <c r="G29" s="1"/>
  <c r="Q29"/>
  <c r="P30"/>
  <c r="E30"/>
  <c r="F27"/>
  <c r="Q27"/>
  <c r="Q30" l="1"/>
  <c r="G27"/>
  <c r="G30" s="1"/>
  <c r="F30"/>
</calcChain>
</file>

<file path=xl/sharedStrings.xml><?xml version="1.0" encoding="utf-8"?>
<sst xmlns="http://schemas.openxmlformats.org/spreadsheetml/2006/main" count="1977" uniqueCount="952">
  <si>
    <t>Sapthagiri College of Engineering, Bangalore.</t>
  </si>
  <si>
    <t>Department of  Electronics and communication Engineering</t>
  </si>
  <si>
    <t>project work</t>
  </si>
  <si>
    <t>VII Semester  Test marks for odd Sem 2018-19</t>
  </si>
  <si>
    <t>Sl. No.</t>
  </si>
  <si>
    <t>Name of the student</t>
  </si>
  <si>
    <t>USN</t>
  </si>
  <si>
    <t>TEST 1</t>
  </si>
  <si>
    <t>TEST 2</t>
  </si>
  <si>
    <t>TEST 3</t>
  </si>
  <si>
    <t>I</t>
  </si>
  <si>
    <t>II</t>
  </si>
  <si>
    <t>III</t>
  </si>
  <si>
    <t>CO 1</t>
  </si>
  <si>
    <t xml:space="preserve">CO2 </t>
  </si>
  <si>
    <t>CO3</t>
  </si>
  <si>
    <t>RANJITHA R</t>
  </si>
  <si>
    <t>1SG13EC088</t>
  </si>
  <si>
    <t>RAMYA  S K JADAV</t>
  </si>
  <si>
    <t>1SG13EC131</t>
  </si>
  <si>
    <t>HARSHITH K GOWDA</t>
  </si>
  <si>
    <t>1SG14EC037</t>
  </si>
  <si>
    <t>KANOJ SUBRAMANI</t>
  </si>
  <si>
    <t>1SG14EC118</t>
  </si>
  <si>
    <t>ABHIJITH N</t>
  </si>
  <si>
    <t>1SG15EC001</t>
  </si>
  <si>
    <t>ABHISHEK K</t>
  </si>
  <si>
    <t>1SG15EC002</t>
  </si>
  <si>
    <t>ABHISHEK N</t>
  </si>
  <si>
    <t>1SG15EC003</t>
  </si>
  <si>
    <t>AISHWARYA G</t>
  </si>
  <si>
    <t>1SG15EC006</t>
  </si>
  <si>
    <t>AKHIL SINGH</t>
  </si>
  <si>
    <t>1SG15EC007</t>
  </si>
  <si>
    <t>ANJALI V JAKATI</t>
  </si>
  <si>
    <t>1SG15EC008</t>
  </si>
  <si>
    <t>ANJAN  O</t>
  </si>
  <si>
    <t>1SG15EC009</t>
  </si>
  <si>
    <t>ANKIT PRIYAM</t>
  </si>
  <si>
    <t>1SG15EC010</t>
  </si>
  <si>
    <t>ANKIT SHIVHARE</t>
  </si>
  <si>
    <t>1SG15EC011</t>
  </si>
  <si>
    <t>ANN NILEENA HENRY C</t>
  </si>
  <si>
    <t>1SG15EC012</t>
  </si>
  <si>
    <t>ANU PRIYE</t>
  </si>
  <si>
    <t>1SG15EC013</t>
  </si>
  <si>
    <t>APOORVA G A</t>
  </si>
  <si>
    <t>1SG15EC014</t>
  </si>
  <si>
    <t>ARCHANA B S</t>
  </si>
  <si>
    <t>1SG15EC015</t>
  </si>
  <si>
    <t>ASHWANI GUPTA</t>
  </si>
  <si>
    <t>1SG15EC016</t>
  </si>
  <si>
    <t>B NIKHILESHWAR REDDY</t>
  </si>
  <si>
    <t>1SG15EC018</t>
  </si>
  <si>
    <t>BHAVYA R</t>
  </si>
  <si>
    <t>1SG15EC019</t>
  </si>
  <si>
    <t>BHOOMIKA J</t>
  </si>
  <si>
    <t>1SG15EC020</t>
  </si>
  <si>
    <t>BINDU B</t>
  </si>
  <si>
    <t>1SG15EC021</t>
  </si>
  <si>
    <t>BIPUL KUMAR</t>
  </si>
  <si>
    <t>1SG15EC022</t>
  </si>
  <si>
    <t>C S ADITH KIRAN</t>
  </si>
  <si>
    <t>1SG15EC023</t>
  </si>
  <si>
    <t>CHANDANA D L</t>
  </si>
  <si>
    <t>1SG15EC024</t>
  </si>
  <si>
    <t>CHARITHA B M</t>
  </si>
  <si>
    <t>1SG15EC026</t>
  </si>
  <si>
    <t>CHIRAG S</t>
  </si>
  <si>
    <t>1SG15EC027</t>
  </si>
  <si>
    <t>CHITHRA K</t>
  </si>
  <si>
    <t>1SG15EC028</t>
  </si>
  <si>
    <t>DHARMKIRTI KUMAR</t>
  </si>
  <si>
    <t>1SG15EC030</t>
  </si>
  <si>
    <t>DIVYA B</t>
  </si>
  <si>
    <t>1SG15EC032</t>
  </si>
  <si>
    <t>DIVYA R</t>
  </si>
  <si>
    <t>1SG15EC033</t>
  </si>
  <si>
    <t>GEETHA  M</t>
  </si>
  <si>
    <t>1SG15EC034</t>
  </si>
  <si>
    <t>GIRISH S</t>
  </si>
  <si>
    <t>1SG15EC035</t>
  </si>
  <si>
    <t>GOUTHAM M</t>
  </si>
  <si>
    <t>1SG15EC036</t>
  </si>
  <si>
    <t>HARISH C</t>
  </si>
  <si>
    <t>1SG15EC037</t>
  </si>
  <si>
    <t>HARSHA K B</t>
  </si>
  <si>
    <t>1SG15EC038</t>
  </si>
  <si>
    <t>HARSHITHA L</t>
  </si>
  <si>
    <t>1SG15EC039</t>
  </si>
  <si>
    <t>HIMANSHU TIWARI</t>
  </si>
  <si>
    <t>1SG15EC041</t>
  </si>
  <si>
    <t>K AKSHAYA</t>
  </si>
  <si>
    <t>1SG15EC042</t>
  </si>
  <si>
    <t>KANNIKA HEGDE</t>
  </si>
  <si>
    <t>1SG15EC044</t>
  </si>
  <si>
    <t>KARTHIK K</t>
  </si>
  <si>
    <t>1SG15EC045</t>
  </si>
  <si>
    <t>KAVYASHREE G S</t>
  </si>
  <si>
    <t>1SG15EC046</t>
  </si>
  <si>
    <t>KIRAN R</t>
  </si>
  <si>
    <t>1SG15EC047</t>
  </si>
  <si>
    <t>KOSLENDER SINGH</t>
  </si>
  <si>
    <t>1SG15EC048</t>
  </si>
  <si>
    <t>KOUSHALYA D</t>
  </si>
  <si>
    <t>1SG15EC051</t>
  </si>
  <si>
    <t>KUMARI NEHA</t>
  </si>
  <si>
    <t>1SG15EC052</t>
  </si>
  <si>
    <t>LAVANYA M L</t>
  </si>
  <si>
    <t>1SG15EC053</t>
  </si>
  <si>
    <t>LINGARAJU L</t>
  </si>
  <si>
    <t>1SG15EC054</t>
  </si>
  <si>
    <t>MANOJ G</t>
  </si>
  <si>
    <t>1SG15EC057</t>
  </si>
  <si>
    <t>MEGHANA  A  S</t>
  </si>
  <si>
    <t>1SG15EC059</t>
  </si>
  <si>
    <t>MOHAN VARMA K</t>
  </si>
  <si>
    <t>1SG15EC061</t>
  </si>
  <si>
    <t>MOHIT SHARMA</t>
  </si>
  <si>
    <t>1SG15EC062</t>
  </si>
  <si>
    <t>NAYANA H J</t>
  </si>
  <si>
    <t>1SG15EC064</t>
  </si>
  <si>
    <t>NEHA S</t>
  </si>
  <si>
    <t>1SG15EC065</t>
  </si>
  <si>
    <t>NIDA SULTHANA N</t>
  </si>
  <si>
    <t>1SG15EC066</t>
  </si>
  <si>
    <t>NIKHIL R A</t>
  </si>
  <si>
    <t>1SG15EC067</t>
  </si>
  <si>
    <t>NISHANT KUMAR</t>
  </si>
  <si>
    <t>1SG15EC069</t>
  </si>
  <si>
    <t>NIVEDITHA  M</t>
  </si>
  <si>
    <t>1SG15EC070</t>
  </si>
  <si>
    <t>NIVEDITHA S</t>
  </si>
  <si>
    <t>1SG15EC071</t>
  </si>
  <si>
    <t>PAVITHRA J</t>
  </si>
  <si>
    <t>1SG15EC072</t>
  </si>
  <si>
    <t>PAVITRA</t>
  </si>
  <si>
    <t>1SG15EC073</t>
  </si>
  <si>
    <t>POOJA R</t>
  </si>
  <si>
    <t>1SG15EC074</t>
  </si>
  <si>
    <t>POOJA S BHAT</t>
  </si>
  <si>
    <t>1SG15EC075</t>
  </si>
  <si>
    <t>PRAJWAL K</t>
  </si>
  <si>
    <t>1SG15EC076</t>
  </si>
  <si>
    <t>PRASHANT RAJPUT</t>
  </si>
  <si>
    <t>1SG15EC078</t>
  </si>
  <si>
    <t>PRASHANT SRIVASTAVA</t>
  </si>
  <si>
    <t>1SG15EC079</t>
  </si>
  <si>
    <t>PRATEEK KUMAR THAKUR</t>
  </si>
  <si>
    <t>1SG15EC080</t>
  </si>
  <si>
    <t>PRATHIBHA K</t>
  </si>
  <si>
    <t>1SG15EC081</t>
  </si>
  <si>
    <t>PREMA K S</t>
  </si>
  <si>
    <t>1SG15EC082</t>
  </si>
  <si>
    <t>PRIYADARSHINI C</t>
  </si>
  <si>
    <t>1SG15EC083</t>
  </si>
  <si>
    <t>PRUTHVI R</t>
  </si>
  <si>
    <t>1SG15EC084</t>
  </si>
  <si>
    <t>R REKHA</t>
  </si>
  <si>
    <t>1SG15EC085</t>
  </si>
  <si>
    <t>RAJ KUMAR</t>
  </si>
  <si>
    <t>1SG15EC086</t>
  </si>
  <si>
    <t>RAKSHA G R</t>
  </si>
  <si>
    <t>1SG15EC087</t>
  </si>
  <si>
    <t>RAVI C</t>
  </si>
  <si>
    <t>1SG15EC090</t>
  </si>
  <si>
    <t>SAI SIDDHARTH M</t>
  </si>
  <si>
    <t>1SG15EC091</t>
  </si>
  <si>
    <t>SANDHYA Y G</t>
  </si>
  <si>
    <t>1SG15EC093</t>
  </si>
  <si>
    <t>SANJANA  A S</t>
  </si>
  <si>
    <t>1SG15EC094</t>
  </si>
  <si>
    <t>SHASHANK SHEKHAR</t>
  </si>
  <si>
    <t>1SG15EC099</t>
  </si>
  <si>
    <t>SHRISH JHA</t>
  </si>
  <si>
    <t>1SG15EC101</t>
  </si>
  <si>
    <t>SHUBHAM KUMAR</t>
  </si>
  <si>
    <t>1SG15EC102</t>
  </si>
  <si>
    <t>SHUBHAM KUMAR MISHRA</t>
  </si>
  <si>
    <t>1SG15EC104</t>
  </si>
  <si>
    <t>SMITHA B BIRADAR</t>
  </si>
  <si>
    <t>1SG15EC105</t>
  </si>
  <si>
    <t>SUBHAM SHEKHAR PANDEY</t>
  </si>
  <si>
    <t>1SG15EC107</t>
  </si>
  <si>
    <t>SUKANYA KRISHNA POOJARI</t>
  </si>
  <si>
    <t>1SG15EC108</t>
  </si>
  <si>
    <t>SUMALATHA N</t>
  </si>
  <si>
    <t>1SG15EC110</t>
  </si>
  <si>
    <t>VAISHNAVI R SHETTY</t>
  </si>
  <si>
    <t>1SG15EC112</t>
  </si>
  <si>
    <t>VARSHINI N</t>
  </si>
  <si>
    <t>1SG15EC113</t>
  </si>
  <si>
    <t>VEERESH M</t>
  </si>
  <si>
    <t>1SG15EC114</t>
  </si>
  <si>
    <t>VINAYAKA L S</t>
  </si>
  <si>
    <t>1SG15EC116</t>
  </si>
  <si>
    <t>1SG15EC119</t>
  </si>
  <si>
    <t>MADHU C R</t>
  </si>
  <si>
    <t>1SG15EC120</t>
  </si>
  <si>
    <t>SUSHMA K S</t>
  </si>
  <si>
    <t>1SG15EC121</t>
  </si>
  <si>
    <t>SUMITRA S</t>
  </si>
  <si>
    <t>1SG15EC122</t>
  </si>
  <si>
    <t>KARTHIK B S</t>
  </si>
  <si>
    <t>1SG15EC123</t>
  </si>
  <si>
    <t>ANUSHA S</t>
  </si>
  <si>
    <t>1SG16EC401</t>
  </si>
  <si>
    <t>ANUSHA V MURTHY</t>
  </si>
  <si>
    <t>1SG16EC402</t>
  </si>
  <si>
    <t>ARCHANA Y</t>
  </si>
  <si>
    <t>1SG16EC403</t>
  </si>
  <si>
    <t>BANADESH</t>
  </si>
  <si>
    <t>1SG16EC405</t>
  </si>
  <si>
    <t>BHANU PRIYA M</t>
  </si>
  <si>
    <t>1SG16EC406</t>
  </si>
  <si>
    <t>BHARATHI Y C</t>
  </si>
  <si>
    <t>1SG16EC408</t>
  </si>
  <si>
    <t>DIVYASHREE M R</t>
  </si>
  <si>
    <t>1SG16EC410</t>
  </si>
  <si>
    <t>GANESH G</t>
  </si>
  <si>
    <t>1SG16EC411</t>
  </si>
  <si>
    <t>KAVYASHREE N</t>
  </si>
  <si>
    <t>1SG16EC412</t>
  </si>
  <si>
    <t>MANJUNATHA B</t>
  </si>
  <si>
    <t>1SG16EC413</t>
  </si>
  <si>
    <t>POOJA  J</t>
  </si>
  <si>
    <t>1SG16EC415</t>
  </si>
  <si>
    <t>R PRASHANTH</t>
  </si>
  <si>
    <t>1SG16EC418</t>
  </si>
  <si>
    <t>RAJESHWARI R</t>
  </si>
  <si>
    <t>1SG16EC420</t>
  </si>
  <si>
    <t>RAMYA T K</t>
  </si>
  <si>
    <t>1SG16EC421</t>
  </si>
  <si>
    <t>SHIVA S</t>
  </si>
  <si>
    <t>1SG16EC425</t>
  </si>
  <si>
    <t>UMA R</t>
  </si>
  <si>
    <t>1SG16EC429</t>
  </si>
  <si>
    <t>VAIBHAVI G GUMASTE</t>
  </si>
  <si>
    <t>1SG16EC430</t>
  </si>
  <si>
    <t>VARUN KUMAR S</t>
  </si>
  <si>
    <t>1SG16EC431</t>
  </si>
  <si>
    <t>Sapthagiri College of Engineering</t>
  </si>
  <si>
    <t>Department of Electronics and communication Engineering</t>
  </si>
  <si>
    <t>VII    Semester  Test marks for ODD Sem 2018-19</t>
  </si>
  <si>
    <t>ATTAINMENT (%)</t>
  </si>
  <si>
    <t>Y OR N</t>
  </si>
  <si>
    <t>CO2</t>
  </si>
  <si>
    <t>CO 2</t>
  </si>
  <si>
    <t>CO 3</t>
  </si>
  <si>
    <t>Department of Electrical &amp; Electronics Engineering</t>
  </si>
  <si>
    <t>SIGNALS AND SYSTEM</t>
  </si>
  <si>
    <t>V Semester Assignment marks for ODD Sem 2017-18</t>
  </si>
  <si>
    <t>TARGET: 90% OF STUDENTS TO SCORE 80% and ABOVE</t>
  </si>
  <si>
    <t>ASSIGNMENT ATTAINMENT (%)</t>
  </si>
  <si>
    <t>CO4</t>
  </si>
  <si>
    <t>MAXIMUM MARKS</t>
  </si>
  <si>
    <t>ANNAPURNA SINGH</t>
  </si>
  <si>
    <t>1SG15EE005</t>
  </si>
  <si>
    <t>ANTONY ROSHAN JOY D'SOUZA</t>
  </si>
  <si>
    <t>1SG15EE006</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</si>
  <si>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</si>
  <si>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</si>
  <si>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</si>
  <si>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</si>
  <si>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</si>
  <si>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</si>
  <si>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</si>
  <si>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</si>
  <si>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</si>
  <si>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</si>
  <si>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</si>
  <si>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</si>
  <si>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</si>
  <si>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</si>
  <si>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</si>
  <si>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</si>
  <si>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</si>
  <si>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</si>
  <si>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</si>
  <si>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</si>
  <si>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</si>
  <si>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</si>
  <si>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t>
  </si>
  <si>
    <t>1SG15EE020</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</si>
  <si>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</si>
  <si>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</si>
  <si>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</si>
  <si>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</si>
  <si>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</si>
  <si>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</si>
  <si>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</si>
  <si>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</si>
  <si>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</si>
  <si>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</si>
  <si>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</si>
  <si>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</si>
  <si>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</si>
  <si>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</si>
  <si>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</si>
  <si>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</si>
  <si>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</si>
  <si>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</si>
  <si>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GAJENDRA N</t>
  </si>
  <si>
    <t>1SG15EE030</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</si>
  <si>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</si>
  <si>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</si>
  <si>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</si>
  <si>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</si>
  <si>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</si>
  <si>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</si>
  <si>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</si>
  <si>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</si>
  <si>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</si>
  <si>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</si>
  <si>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</si>
  <si>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</si>
  <si>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</si>
  <si>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</si>
  <si>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</si>
  <si>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</si>
  <si>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</si>
  <si>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</si>
  <si>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</si>
  <si>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</si>
  <si>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</si>
  <si>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</si>
  <si>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</si>
  <si>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</si>
  <si>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</si>
  <si>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</si>
  <si>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</si>
  <si>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</si>
  <si>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</si>
  <si>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</si>
  <si>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AJAY BHAVA S</t>
  </si>
  <si>
    <t>1SG16EE403</t>
  </si>
  <si>
    <t>AKHILESH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</si>
  <si>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</si>
  <si>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</si>
  <si>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</si>
  <si>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</si>
  <si>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</si>
  <si>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</si>
  <si>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</si>
  <si>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</si>
  <si>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</si>
  <si>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</si>
  <si>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</si>
  <si>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</si>
  <si>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</si>
  <si>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KEERTHANKUMAR H N</t>
  </si>
  <si>
    <t>1SG16EE419</t>
  </si>
  <si>
    <t>KIRAN KUMAR K</t>
  </si>
  <si>
    <t>1SG16EE420</t>
  </si>
  <si>
    <t>KRANTHIKUMAR G S</t>
  </si>
  <si>
    <t>1SG16EE422</t>
  </si>
  <si>
    <t>LAKSHMANA H R</t>
  </si>
  <si>
    <t>1SG16EE423</t>
  </si>
  <si>
    <t>MEGHANA S HULIKAL</t>
  </si>
  <si>
    <t>1SG15EE053</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</si>
  <si>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</si>
  <si>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</si>
  <si>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</si>
  <si>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</si>
  <si>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</si>
  <si>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</si>
  <si>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</si>
  <si>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</si>
  <si>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</si>
  <si>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</si>
  <si>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</si>
  <si>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</si>
  <si>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</si>
  <si>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</si>
  <si>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</si>
  <si>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</si>
  <si>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</si>
  <si>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</si>
  <si>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</si>
  <si>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</si>
  <si>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</si>
  <si>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</si>
  <si>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</si>
  <si>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</si>
  <si>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</si>
  <si>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</si>
  <si>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</si>
  <si>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</si>
  <si>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</si>
  <si>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</si>
  <si>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</si>
  <si>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</si>
  <si>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RAVEESH VENKATESH</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</si>
  <si>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</si>
  <si>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</si>
  <si>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</si>
  <si>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</si>
  <si>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</si>
  <si>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</si>
  <si>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</si>
  <si>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</si>
  <si>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</si>
  <si>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</si>
  <si>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</si>
  <si>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</si>
  <si>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</si>
  <si>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</si>
  <si>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</si>
  <si>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</si>
  <si>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</si>
  <si>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</si>
  <si>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</si>
  <si>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</si>
  <si>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</si>
  <si>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</si>
  <si>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</si>
  <si>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</si>
  <si>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</si>
  <si>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</si>
  <si>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</si>
  <si>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</si>
  <si>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</si>
  <si>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</si>
  <si>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</si>
  <si>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</si>
  <si>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</si>
  <si>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</si>
  <si>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</si>
  <si>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</si>
  <si>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</si>
  <si>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</si>
  <si>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</si>
  <si>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</si>
  <si>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</si>
  <si>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</si>
  <si>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</si>
  <si>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MEGHANA.M.S</t>
  </si>
  <si>
    <t>1SG15EE422</t>
  </si>
  <si>
    <t>NANDEESH.K.S</t>
  </si>
  <si>
    <t>1SG15EE426</t>
  </si>
  <si>
    <t>NAYANASHREE B</t>
  </si>
  <si>
    <t>1SG16EE431</t>
  </si>
  <si>
    <t>NILESH N GUNJIKAR</t>
  </si>
  <si>
    <t>1SG16EE432</t>
  </si>
  <si>
    <t>NITHIN G</t>
  </si>
  <si>
    <t>1SG16EE434</t>
  </si>
  <si>
    <t>RAKESH S</t>
  </si>
  <si>
    <t>1SG16EE439</t>
  </si>
  <si>
    <t>SHASHANK K S</t>
  </si>
  <si>
    <t>1SG16EE443</t>
  </si>
  <si>
    <t>VARUN K M</t>
  </si>
  <si>
    <t>1SG16EE450</t>
  </si>
  <si>
    <t>CO1</t>
  </si>
  <si>
    <t>Digital signal processing</t>
  </si>
  <si>
    <t>V Semester  Final exam marks for ODD Sem 2017-18</t>
  </si>
  <si>
    <t>TARGET: 70% OF STUDENTS TO SCORE 40% and ABOVE</t>
  </si>
  <si>
    <t>EXAM MARKS OBTAINED(same for all COs)</t>
  </si>
  <si>
    <t>MAX. MARKS</t>
  </si>
  <si>
    <t>No of YES</t>
  </si>
  <si>
    <t>EXAM ATTAINMENT</t>
  </si>
  <si>
    <t>VII Semester  Test marks for ODD Sem 2018-19</t>
  </si>
  <si>
    <t>DIRECT ASSESMENT METHOD</t>
  </si>
  <si>
    <t>Equal weightage to TEST, ASSIGNMENT &amp; EXAM MARKS</t>
  </si>
  <si>
    <t>TARGET: 75% ATTAINMENT</t>
  </si>
  <si>
    <t>IA MARKS ATTAINMENT</t>
  </si>
  <si>
    <t>ATTAINMENT of COs</t>
  </si>
  <si>
    <t>graph</t>
  </si>
  <si>
    <t>NEXT ACADEMIC YEAR TARGET CAN BE: 80%</t>
  </si>
  <si>
    <t>SAPTHAGIRI COLLEGE OF ENGINEERING, BENGALURU - 57.</t>
  </si>
  <si>
    <t>DEPARTMENT OF ELECTRICAL AND ELECTRONICS ENGINEERING</t>
  </si>
  <si>
    <t>COURSE EXIT SURVEY (ODD SEM. 2017-18)</t>
  </si>
  <si>
    <t>SEM &amp; SEC: V A&amp; B SEC</t>
  </si>
  <si>
    <t>SUB: SIGNALS AND SYSTEM</t>
  </si>
  <si>
    <t>SUB CODE: 15EE54</t>
  </si>
  <si>
    <t>NAME OF THE FACULTY :Mrs.SHWETHA G &amp;Mrs.JHANSI K</t>
  </si>
  <si>
    <t>NOTE: This survey is obtained through google Forms</t>
  </si>
  <si>
    <t>SL NO</t>
  </si>
  <si>
    <t>Timestamp</t>
  </si>
  <si>
    <t>Email Address</t>
  </si>
  <si>
    <t>Name</t>
  </si>
  <si>
    <t>COURSE EXIT SURVEY OF SIGNALS AND SYSTEM FOR THE ACADEMIC YEAR(2017-2018)</t>
  </si>
  <si>
    <t xml:space="preserve">Are you will be able to Classify signals, relate between elementary signals and identify the properties of system </t>
  </si>
  <si>
    <t>Are you will be able to Perform convolution operation on continuous and discrete time signals and realize LTI System by differential and difference Equations.</t>
  </si>
  <si>
    <t>Are you will be able to demonstrate them difference and as block diagram representation</t>
  </si>
  <si>
    <t>Are you will be able analyze the concept, applications and identify the properties of CT and DT Fourier Transform.</t>
  </si>
  <si>
    <t>Are you will be able analyze the concept, applications and identify the properties of Z transform.</t>
  </si>
  <si>
    <t>CO</t>
  </si>
  <si>
    <t>C02</t>
  </si>
  <si>
    <t>sannapurna191@gmail.com</t>
  </si>
  <si>
    <t>Annapurna Singh</t>
  </si>
  <si>
    <t>1sg15ee005</t>
  </si>
  <si>
    <t>Good</t>
  </si>
  <si>
    <t>anuphvtth@gmail.com</t>
  </si>
  <si>
    <t>Anup H V</t>
  </si>
  <si>
    <t>1sg15ee007</t>
  </si>
  <si>
    <t>Fair</t>
  </si>
  <si>
    <t>anushabasavraju1997@gmail.com</t>
  </si>
  <si>
    <t>Anusha B</t>
  </si>
  <si>
    <t>anushaf70@gmail.com</t>
  </si>
  <si>
    <t>Anusha.k</t>
  </si>
  <si>
    <t>1sg15ee009</t>
  </si>
  <si>
    <t>Very good</t>
  </si>
  <si>
    <t>apoorvakg1998@gmail.com</t>
  </si>
  <si>
    <t>APOORVA K.G</t>
  </si>
  <si>
    <t>Yes</t>
  </si>
  <si>
    <t>arpitasharma503@gmail.com</t>
  </si>
  <si>
    <t>Arpita Sharma</t>
  </si>
  <si>
    <t>1sg15ee011</t>
  </si>
  <si>
    <t>arpithasrinivas1997@gmail.com</t>
  </si>
  <si>
    <t xml:space="preserve">ARPITHA SRINIVASA MURTHY </t>
  </si>
  <si>
    <t xml:space="preserve">1SG15EE012 </t>
  </si>
  <si>
    <t xml:space="preserve">Very good </t>
  </si>
  <si>
    <t>arunabp.aru@gmail.com</t>
  </si>
  <si>
    <t>Aruna</t>
  </si>
  <si>
    <t>1sg15ee013</t>
  </si>
  <si>
    <t>athiyamohammadi@gmail.com</t>
  </si>
  <si>
    <t>Athiya Mohammadi</t>
  </si>
  <si>
    <t>1sg15ee014</t>
  </si>
  <si>
    <t>2017-18</t>
  </si>
  <si>
    <t>s.mohana.mohana3@gmail.com</t>
  </si>
  <si>
    <t>C S Mohana</t>
  </si>
  <si>
    <t>1sg15ee017</t>
  </si>
  <si>
    <t>chaitrasid2@gmail.com</t>
  </si>
  <si>
    <t xml:space="preserve">Chaitra </t>
  </si>
  <si>
    <t xml:space="preserve">1SG15EE019 </t>
  </si>
  <si>
    <t>chandu15020@gmail.com</t>
  </si>
  <si>
    <t>Chandan G</t>
  </si>
  <si>
    <t>1sg15ee020</t>
  </si>
  <si>
    <t>chandugowda12527@gmail.com</t>
  </si>
  <si>
    <t xml:space="preserve">Chandan Gowda P </t>
  </si>
  <si>
    <t>1sg15ee021</t>
  </si>
  <si>
    <t>2017-2018</t>
  </si>
  <si>
    <t>chandankumarguptak@gmail.com</t>
  </si>
  <si>
    <t>Chandan Kumar</t>
  </si>
  <si>
    <t xml:space="preserve">1sg15ee022 </t>
  </si>
  <si>
    <t xml:space="preserve">Nothing </t>
  </si>
  <si>
    <t>chandanabasavaraj2@gmail.com</t>
  </si>
  <si>
    <t>Chandana</t>
  </si>
  <si>
    <t>1sg15ee023</t>
  </si>
  <si>
    <t>charithamc15@gmail.com</t>
  </si>
  <si>
    <t>Charitha M C</t>
  </si>
  <si>
    <t>chayack1997@gmail.com</t>
  </si>
  <si>
    <t>Chaya.K</t>
  </si>
  <si>
    <t>manishnckr@gmail.com</t>
  </si>
  <si>
    <t>D. Manish Naicker</t>
  </si>
  <si>
    <t>1sg15ee026</t>
  </si>
  <si>
    <t>Understood very well</t>
  </si>
  <si>
    <t>tejashreegraju@gmail.com</t>
  </si>
  <si>
    <t>G.Tejashree</t>
  </si>
  <si>
    <t>was good</t>
  </si>
  <si>
    <t>ganeshrao.spga@gmail.com</t>
  </si>
  <si>
    <t>Excellent</t>
  </si>
  <si>
    <t>gururajraj158@gmail.com</t>
  </si>
  <si>
    <t>harshitha.vmurthy@gmail.com</t>
  </si>
  <si>
    <t>HARSHITHA.V</t>
  </si>
  <si>
    <t>YES</t>
  </si>
  <si>
    <t>ireneiris0397@gmail.com</t>
  </si>
  <si>
    <t>Irene Jacob</t>
  </si>
  <si>
    <t>1sg15ee037</t>
  </si>
  <si>
    <t>jeevithagowda1997@gmail.com</t>
  </si>
  <si>
    <t xml:space="preserve">Jeevitha </t>
  </si>
  <si>
    <t>1sg15ee038</t>
  </si>
  <si>
    <t>klavenya@gmail.com</t>
  </si>
  <si>
    <t>K.Lavenya</t>
  </si>
  <si>
    <t>1sg15ee039</t>
  </si>
  <si>
    <t>bkarthik338@gmail.com</t>
  </si>
  <si>
    <t>Karthik</t>
  </si>
  <si>
    <t>Nice</t>
  </si>
  <si>
    <t>keerthanarajacharya027@gmail.com</t>
  </si>
  <si>
    <t>Keerthana.R</t>
  </si>
  <si>
    <t>Excellence</t>
  </si>
  <si>
    <t>manasah8797@gmail.com</t>
  </si>
  <si>
    <t>Manasa H</t>
  </si>
  <si>
    <t>1sg15ee046</t>
  </si>
  <si>
    <t>manuvivaswaan@gmail.com</t>
  </si>
  <si>
    <t>Manish</t>
  </si>
  <si>
    <t>1sg15ee047</t>
  </si>
  <si>
    <t>Thanks</t>
  </si>
  <si>
    <t>msbsss616@gmail.com</t>
  </si>
  <si>
    <t>manohara s</t>
  </si>
  <si>
    <t>1sg15ee049</t>
  </si>
  <si>
    <t>very good</t>
  </si>
  <si>
    <t>meghanaShulikal97@gmail.com</t>
  </si>
  <si>
    <t>Meghana s</t>
  </si>
  <si>
    <t>1Sg15ee053</t>
  </si>
  <si>
    <t>mjshadhik@gmail.com</t>
  </si>
  <si>
    <t>Mohamed Jaffer Saadiq</t>
  </si>
  <si>
    <t>1sg15ee054</t>
  </si>
  <si>
    <t>mounikabedi.gb189@gmail.com</t>
  </si>
  <si>
    <t>Mounika gb</t>
  </si>
  <si>
    <t>1sg15ee056</t>
  </si>
  <si>
    <t>nagarajmerakora@gmail.com</t>
  </si>
  <si>
    <t>Nagaraj</t>
  </si>
  <si>
    <t>1sg15ee057</t>
  </si>
  <si>
    <t>navyaravikumar123@gmail.com</t>
  </si>
  <si>
    <t>Navya S R</t>
  </si>
  <si>
    <t>Done</t>
  </si>
  <si>
    <t>nethra8747@gmail.com</t>
  </si>
  <si>
    <t>nethra</t>
  </si>
  <si>
    <t>1sg15ee059</t>
  </si>
  <si>
    <t>k</t>
  </si>
  <si>
    <t>nithyajdevanga@gmail.com</t>
  </si>
  <si>
    <t>Nithya</t>
  </si>
  <si>
    <t>1sg15ee060</t>
  </si>
  <si>
    <t>5th sem</t>
  </si>
  <si>
    <t>pawank24297@gmail.com</t>
  </si>
  <si>
    <t>Pawan Kumar D</t>
  </si>
  <si>
    <t>prarthanaananth97@gmail.com</t>
  </si>
  <si>
    <t>Prarthana A Padmanabh</t>
  </si>
  <si>
    <t>rachanamanjunath97@gmail.com</t>
  </si>
  <si>
    <t>Rachana M</t>
  </si>
  <si>
    <t>1sg15ee069</t>
  </si>
  <si>
    <t xml:space="preserve">Yes </t>
  </si>
  <si>
    <t>rraghujoga@gmail.com</t>
  </si>
  <si>
    <t>Raghavendra M</t>
  </si>
  <si>
    <t>1sg15ee070</t>
  </si>
  <si>
    <t>raghavendras1997@gmail.com</t>
  </si>
  <si>
    <t>Raghavendra s</t>
  </si>
  <si>
    <t>1sg15ee071</t>
  </si>
  <si>
    <t>raviprakash.1.rp@gmail.com</t>
  </si>
  <si>
    <t>Ravi Prakash</t>
  </si>
  <si>
    <t>rohitrgowda98@gmail.com</t>
  </si>
  <si>
    <t>Rohith R</t>
  </si>
  <si>
    <t>1sg15ee077</t>
  </si>
  <si>
    <t>darshanbasavaraj1120@gmail.com</t>
  </si>
  <si>
    <t>S darshan</t>
  </si>
  <si>
    <t>1sg15ee078</t>
  </si>
  <si>
    <t>Signals and system</t>
  </si>
  <si>
    <t>sachin.yeshwanth.10@gmail.com</t>
  </si>
  <si>
    <t>Sachin</t>
  </si>
  <si>
    <t xml:space="preserve">. </t>
  </si>
  <si>
    <t>sandesh27v@gmail.com</t>
  </si>
  <si>
    <t>Sandesh V</t>
  </si>
  <si>
    <t>Very Good</t>
  </si>
  <si>
    <t>sathishofficials98@gmail.com</t>
  </si>
  <si>
    <t>Sathish</t>
  </si>
  <si>
    <t>EEE</t>
  </si>
  <si>
    <t>shanud753@gmail.com</t>
  </si>
  <si>
    <t xml:space="preserve">Shanu </t>
  </si>
  <si>
    <t>1sg15ee082</t>
  </si>
  <si>
    <t>shrujanaravikumar@gmail.com</t>
  </si>
  <si>
    <t>Shrujana R kumar</t>
  </si>
  <si>
    <t>soundaryamurali27@gmail.com</t>
  </si>
  <si>
    <t>Soundarya. M</t>
  </si>
  <si>
    <t xml:space="preserve">Good </t>
  </si>
  <si>
    <t>kadgisrikant@gmail.com</t>
  </si>
  <si>
    <t xml:space="preserve">Srikant Kadgi </t>
  </si>
  <si>
    <t>sumanthkundar28@gmail.com</t>
  </si>
  <si>
    <t>Sumanth S</t>
  </si>
  <si>
    <t>supriyaramesh28@gmail.com</t>
  </si>
  <si>
    <t>surabhim55@gmail.com</t>
  </si>
  <si>
    <t>Surabhi Murali dhara</t>
  </si>
  <si>
    <t>1sg15ee090</t>
  </si>
  <si>
    <t>swathi.bc97@gmail.com</t>
  </si>
  <si>
    <t>Swathi B C</t>
  </si>
  <si>
    <t>1sg15ee091</t>
  </si>
  <si>
    <t>brumeshk@gmail.com</t>
  </si>
  <si>
    <t xml:space="preserve">Umesh kumar B R </t>
  </si>
  <si>
    <t>varunshetty.k@gmail.com</t>
  </si>
  <si>
    <t>Varun K Shetty</t>
  </si>
  <si>
    <t>1sg15ee093</t>
  </si>
  <si>
    <t>3.5/5</t>
  </si>
  <si>
    <t>Vikaskumarsingh452@gmail.com</t>
  </si>
  <si>
    <t>Vikas kumar singh</t>
  </si>
  <si>
    <t>1sg15ee094</t>
  </si>
  <si>
    <t>Y</t>
  </si>
  <si>
    <t>vishalpujari7@gmail.com</t>
  </si>
  <si>
    <t>Vishal s pujari</t>
  </si>
  <si>
    <t>1sg15ee097</t>
  </si>
  <si>
    <t xml:space="preserve">Dft and ctft </t>
  </si>
  <si>
    <t>meghana.puttu@gmail.com</t>
  </si>
  <si>
    <t>Meghana MS</t>
  </si>
  <si>
    <t>1sg15ee422</t>
  </si>
  <si>
    <t>kalgutkarakhilesh@gmail.com</t>
  </si>
  <si>
    <t>akhilesh kalgutkar</t>
  </si>
  <si>
    <t>1sg16ee405</t>
  </si>
  <si>
    <t>Chandanachara@gmail.com</t>
  </si>
  <si>
    <t>Chandan.k</t>
  </si>
  <si>
    <t>1sg16ee409</t>
  </si>
  <si>
    <t>geethasgowda98@gmail.com</t>
  </si>
  <si>
    <t>Geetha s</t>
  </si>
  <si>
    <t>1sg16ee411</t>
  </si>
  <si>
    <t>jayanth7422@gmail.com</t>
  </si>
  <si>
    <t>jayanth m v</t>
  </si>
  <si>
    <t>1sg16ee415</t>
  </si>
  <si>
    <t>kirankumark852@gmail.com</t>
  </si>
  <si>
    <t>kiran kumar k</t>
  </si>
  <si>
    <t>1sg16ee420</t>
  </si>
  <si>
    <t>lakshmanlucky974@gmail.com</t>
  </si>
  <si>
    <t>Lakshmana HR</t>
  </si>
  <si>
    <t>1sg16ee423</t>
  </si>
  <si>
    <t>Very inetresting subject</t>
  </si>
  <si>
    <t>nayanashree3011@gmail.com</t>
  </si>
  <si>
    <t>NAYANASHREE.B</t>
  </si>
  <si>
    <t>nileshnil987@gmail.com</t>
  </si>
  <si>
    <t>Nilesh N Gunjikar</t>
  </si>
  <si>
    <t>1sg16ee432</t>
  </si>
  <si>
    <t>nithing1947@gmail.com</t>
  </si>
  <si>
    <t>Nithin G</t>
  </si>
  <si>
    <t>1sg16ee434</t>
  </si>
  <si>
    <t>rakigowda853@gmail.com</t>
  </si>
  <si>
    <t>Rakesh s</t>
  </si>
  <si>
    <t>1sg16ee439</t>
  </si>
  <si>
    <t>shashankgowda343@gmail.com</t>
  </si>
  <si>
    <t>1sg16ee443</t>
  </si>
  <si>
    <t>good</t>
  </si>
  <si>
    <t>gowdakmv@gmail.com</t>
  </si>
  <si>
    <t>Varun k m</t>
  </si>
  <si>
    <t>1sg16ee450</t>
  </si>
  <si>
    <t>jaya.ragi57@gmail.com</t>
  </si>
  <si>
    <t>1sg15ee072</t>
  </si>
  <si>
    <t>Ragi Jaya</t>
  </si>
  <si>
    <t>vineethkumart08@gmail.com</t>
  </si>
  <si>
    <t>1sg15ee095</t>
  </si>
  <si>
    <t>Vinith kumar T</t>
  </si>
  <si>
    <t>No. of graded "0"</t>
  </si>
  <si>
    <t>No. of graded "1"</t>
  </si>
  <si>
    <t>No. of graded "2"</t>
  </si>
  <si>
    <t>No. of graded "3"</t>
  </si>
  <si>
    <t>No. of graded "4"</t>
  </si>
  <si>
    <t>No. of graded "5"</t>
  </si>
  <si>
    <t>INDIRECT CO ASSESSMENT METHOD AND FINAL CO ATTAINMENT (ODD SEM. 2017-18)</t>
  </si>
  <si>
    <t>Subject: Digital signal processing</t>
  </si>
  <si>
    <r>
      <rPr>
        <sz val="16"/>
        <color rgb="FF000000"/>
        <rFont val="Arial"/>
        <family val="2"/>
      </rPr>
      <t xml:space="preserve">Subject Code: </t>
    </r>
    <r>
      <rPr>
        <b/>
        <sz val="16"/>
        <color indexed="8"/>
        <rFont val="Arial"/>
        <family val="2"/>
      </rPr>
      <t>15ECL57</t>
    </r>
  </si>
  <si>
    <t>NAME OF THE FACULTY :Mrs.shobha S</t>
  </si>
  <si>
    <r>
      <rPr>
        <b/>
        <sz val="16"/>
        <color indexed="8"/>
        <rFont val="Arial"/>
        <family val="2"/>
      </rPr>
      <t>NOTE:</t>
    </r>
    <r>
      <rPr>
        <sz val="16"/>
        <color indexed="8"/>
        <rFont val="Arial"/>
        <family val="2"/>
      </rPr>
      <t xml:space="preserve"> This survey is obtained through google Forms</t>
    </r>
  </si>
  <si>
    <t>CO No.</t>
  </si>
  <si>
    <t>CO description</t>
  </si>
  <si>
    <t>Course Exit Survey Questions</t>
  </si>
  <si>
    <t>No. of students given the ratings</t>
  </si>
  <si>
    <t>Total Responses</t>
  </si>
  <si>
    <t>Weighted Average</t>
  </si>
  <si>
    <t>CO Max. Count</t>
  </si>
  <si>
    <t>%age CO attainment</t>
  </si>
  <si>
    <t xml:space="preserve">Student will be able to Classify signals, relate between elementary signals and identify the properties of system </t>
  </si>
  <si>
    <t xml:space="preserve">Are you  able to Classify signals, relate between elementary signals and identify the properties of system </t>
  </si>
  <si>
    <t>Studen will be able to Perform convolution operation on continuous and discrete time signals and realize LTI System by differential and difference Equations.</t>
  </si>
  <si>
    <t>Are youe able to Perform convolution operation on continuous and discrete time signals and realize LTI System by differential and difference Equations.</t>
  </si>
  <si>
    <t>Studen will be able to demonstrate them difference and as block diagram representation</t>
  </si>
  <si>
    <t>Are you able to demonstrate them difference and as block diagram representation</t>
  </si>
  <si>
    <t>Student will be able analyze the concept, applications and identify the properties of CT and DT Fourier Transform.</t>
  </si>
  <si>
    <t>Are you  able analyze the concept, applications and identify the properties of CT and DT Fourier Transform.</t>
  </si>
  <si>
    <t>Student will be able analyze the concept, applications and identify the properties of Z transform.</t>
  </si>
  <si>
    <t>Are you able analyze the concept, applications and identify the properties of Z transform.</t>
  </si>
  <si>
    <t>COs</t>
  </si>
  <si>
    <t>CO Max. count</t>
  </si>
  <si>
    <t>CO Assessment method</t>
  </si>
  <si>
    <r>
      <rPr>
        <b/>
        <sz val="11"/>
        <color indexed="8"/>
        <rFont val="Arial"/>
        <family val="2"/>
      </rPr>
      <t xml:space="preserve">Direct method                                                                           </t>
    </r>
    <r>
      <rPr>
        <sz val="11"/>
        <color indexed="8"/>
        <rFont val="Arial"/>
        <family val="2"/>
      </rPr>
      <t>(IA Test, Assignment/quiz and exam)</t>
    </r>
  </si>
  <si>
    <t>Weightage (80%)</t>
  </si>
  <si>
    <r>
      <rPr>
        <b/>
        <sz val="11"/>
        <color indexed="8"/>
        <rFont val="Arial"/>
        <family val="2"/>
      </rPr>
      <t>Indirect method</t>
    </r>
    <r>
      <rPr>
        <sz val="11"/>
        <color indexed="8"/>
        <rFont val="Arial"/>
        <family val="2"/>
      </rPr>
      <t xml:space="preserve"> (Course Exit Survey)</t>
    </r>
  </si>
  <si>
    <t>Weightage (20%)</t>
  </si>
  <si>
    <t>Final CO Attainment</t>
  </si>
  <si>
    <t>Final CO Attainment in %age</t>
  </si>
  <si>
    <t xml:space="preserve"> CO-PO ATTAINMENT (ODD SEM. 2018-19)</t>
  </si>
  <si>
    <t>SEM &amp; SEC: VII A&amp; B SEC</t>
  </si>
  <si>
    <r>
      <t xml:space="preserve">Subject Code: </t>
    </r>
    <r>
      <rPr>
        <b/>
        <sz val="12"/>
        <color rgb="FF000000"/>
        <rFont val="Arial"/>
        <family val="2"/>
      </rPr>
      <t>15ECP78</t>
    </r>
  </si>
  <si>
    <t>NAME OF THE FACULTY :Mrs.SHOBHA S</t>
  </si>
  <si>
    <t>I  CO Attainment</t>
  </si>
  <si>
    <t>Sample</t>
  </si>
  <si>
    <t>Mapping POs</t>
  </si>
  <si>
    <t>Direct</t>
  </si>
  <si>
    <t>Overall Attainment</t>
  </si>
  <si>
    <t>Target (%)</t>
  </si>
  <si>
    <t xml:space="preserve">Attainment </t>
  </si>
  <si>
    <t>Assessment</t>
  </si>
  <si>
    <t>1,2,3,4,5,9,10,11,12</t>
  </si>
  <si>
    <t>SEM &amp; SEC: VII  A&amp; B SEC</t>
  </si>
  <si>
    <t>Subject: PROJECT WORK</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</si>
  <si>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</si>
  <si>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</si>
  <si>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</si>
  <si>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</si>
  <si>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</si>
  <si>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rPr>
        <b/>
        <sz val="11"/>
        <color rgb="FF000000"/>
        <rFont val="Times New Roman"/>
        <family val="1"/>
      </rPr>
      <t>Note:</t>
    </r>
    <r>
      <rPr>
        <sz val="11"/>
        <color indexed="8"/>
        <rFont val="Times New Roman"/>
        <family val="1"/>
      </rPr>
      <t xml:space="preserve">  1 = Slight   2 = Moderate    3 = Good      4 = </t>
    </r>
    <r>
      <rPr>
        <sz val="10"/>
        <color indexed="8"/>
        <rFont val="Times New Roman"/>
        <family val="1"/>
      </rPr>
      <t>Excellent</t>
    </r>
  </si>
  <si>
    <t>Course outcomes</t>
  </si>
  <si>
    <t>Program Outcomes</t>
  </si>
  <si>
    <t>PSO</t>
  </si>
  <si>
    <t>PO1</t>
  </si>
  <si>
    <t>PO2</t>
  </si>
  <si>
    <t>PO3</t>
  </si>
  <si>
    <t>PO4</t>
  </si>
  <si>
    <t>PO5</t>
  </si>
  <si>
    <t>PO6</t>
  </si>
  <si>
    <t>PO7</t>
  </si>
  <si>
    <t>PO8</t>
  </si>
  <si>
    <t>PO9</t>
  </si>
  <si>
    <t>PO10</t>
  </si>
  <si>
    <t>PO11</t>
  </si>
  <si>
    <t>PO12</t>
  </si>
  <si>
    <t>POS1</t>
  </si>
  <si>
    <t>POS2</t>
  </si>
  <si>
    <t>POS3</t>
  </si>
  <si>
    <t>POS4</t>
  </si>
  <si>
    <t>CO-1</t>
  </si>
  <si>
    <t>-</t>
  </si>
  <si>
    <t>CO-2</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</si>
  <si>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</si>
  <si>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</si>
  <si>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</si>
  <si>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 xml:space="preserve"> CO-PO ATTAINMENT (ODD SEM. 2017-18)</t>
  </si>
  <si>
    <r>
      <rPr>
        <sz val="12"/>
        <color rgb="FF000000"/>
        <rFont val="Arial"/>
        <family val="2"/>
      </rPr>
      <t xml:space="preserve">Subject Code: </t>
    </r>
    <r>
      <rPr>
        <b/>
        <sz val="12"/>
        <color indexed="8"/>
        <rFont val="Arial"/>
        <family val="2"/>
      </rPr>
      <t>15ECL57</t>
    </r>
  </si>
  <si>
    <t>CO-4</t>
  </si>
  <si>
    <r>
      <rPr>
        <b/>
        <sz val="14"/>
        <color indexed="8"/>
        <rFont val="Calibri"/>
        <family val="2"/>
      </rPr>
      <t xml:space="preserve">B: Indirect assessment (20%)-Mapping through Course Exit survey </t>
    </r>
    <r>
      <rPr>
        <b/>
        <sz val="11"/>
        <color indexed="8"/>
        <rFont val="Calibri"/>
        <family val="2"/>
      </rPr>
      <t>(By Subject teacher)</t>
    </r>
  </si>
  <si>
    <t>Acharya Institute of Technology</t>
  </si>
  <si>
    <t>Department of Computer Science and Engineering</t>
  </si>
  <si>
    <t>VI Semester C Section Test marks for Even Sem 2013-14</t>
  </si>
  <si>
    <t>I INTERNALS</t>
  </si>
  <si>
    <t>II INTERNALS</t>
  </si>
  <si>
    <t>III INTERNALS</t>
  </si>
  <si>
    <t>PART A</t>
  </si>
  <si>
    <t>PART B</t>
  </si>
  <si>
    <t>CO 4</t>
  </si>
  <si>
    <t>CO 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</si>
  <si>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</si>
  <si>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</si>
  <si>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</si>
  <si>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</si>
  <si>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</si>
  <si>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</si>
  <si>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</si>
  <si>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</si>
  <si>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</si>
  <si>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</si>
  <si>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</si>
  <si>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</si>
  <si>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</si>
  <si>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</si>
  <si>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</si>
  <si>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</si>
  <si>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</si>
  <si>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</si>
  <si>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</si>
  <si>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</si>
  <si>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</si>
  <si>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</si>
  <si>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</si>
  <si>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</si>
  <si>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</si>
  <si>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</si>
  <si>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</si>
  <si>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</si>
  <si>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</si>
  <si>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</si>
  <si>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</si>
  <si>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</si>
  <si>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</si>
  <si>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</si>
  <si>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</si>
  <si>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</si>
  <si>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</si>
  <si>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</si>
  <si>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</si>
  <si>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</si>
  <si>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</si>
  <si>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</si>
  <si>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</si>
  <si>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</si>
  <si>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</si>
  <si>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</si>
  <si>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</si>
  <si>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</si>
  <si>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</si>
  <si>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</si>
  <si>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</si>
  <si>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</si>
  <si>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</si>
  <si>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</si>
  <si>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</si>
  <si>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</si>
  <si>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</si>
  <si>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</si>
  <si>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</si>
  <si>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</si>
  <si>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</si>
  <si>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</si>
  <si>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</si>
  <si>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</si>
  <si>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</si>
  <si>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</si>
  <si>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</si>
  <si>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</si>
  <si>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</si>
  <si>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</si>
  <si>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</si>
  <si>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</si>
  <si>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</si>
  <si>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</si>
  <si>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</si>
  <si>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</si>
  <si>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</si>
  <si>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</si>
  <si>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</si>
  <si>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</si>
  <si>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</si>
  <si>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</si>
  <si>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</si>
  <si>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</si>
  <si>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</si>
  <si>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</si>
  <si>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</si>
  <si>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</si>
  <si>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</si>
  <si>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</si>
  <si>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</si>
  <si>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</si>
  <si>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</si>
  <si>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</si>
  <si>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</si>
  <si>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</si>
  <si>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</si>
  <si>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</si>
  <si>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</si>
  <si>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</si>
  <si>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</si>
  <si>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</si>
  <si>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</si>
  <si>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 attained in %</t>
  </si>
  <si>
    <t>Program outcomes</t>
  </si>
  <si>
    <t>Total</t>
  </si>
  <si>
    <t>Attainment level of Program Outcomes in % (Average)</t>
  </si>
  <si>
    <t>Achievement</t>
  </si>
  <si>
    <t>a</t>
  </si>
  <si>
    <t>b</t>
  </si>
  <si>
    <t>c</t>
  </si>
  <si>
    <t>d</t>
  </si>
  <si>
    <t>e</t>
  </si>
  <si>
    <t>f</t>
  </si>
  <si>
    <t>g</t>
  </si>
  <si>
    <t>h</t>
  </si>
  <si>
    <t>i</t>
  </si>
  <si>
    <t>j</t>
  </si>
  <si>
    <t>l</t>
  </si>
  <si>
    <t>leve</t>
  </si>
  <si>
    <t>(Threshold Goal:70%)</t>
  </si>
  <si>
    <t>Note: Mapping in terms of Slight (1), Moderate(2), Good(3) and Excellent(4) levels and COs need not map all POS</t>
  </si>
  <si>
    <t>Avg. COs attained in %</t>
  </si>
  <si>
    <t>Subject Code :</t>
  </si>
  <si>
    <t>10ME64</t>
  </si>
  <si>
    <r>
      <rPr>
        <b/>
        <sz val="11"/>
        <color indexed="8"/>
        <rFont val="Calibri"/>
        <family val="2"/>
      </rPr>
      <t>Title:</t>
    </r>
    <r>
      <rPr>
        <sz val="11"/>
        <color indexed="8"/>
        <rFont val="Calibri"/>
        <family val="2"/>
      </rPr>
      <t xml:space="preserve"> Finite Element Methods</t>
    </r>
  </si>
  <si>
    <t xml:space="preserve">Faculty Name: </t>
  </si>
  <si>
    <t>Manjunatha B.</t>
  </si>
  <si>
    <t>List of Course outcomes</t>
  </si>
  <si>
    <t>J</t>
  </si>
  <si>
    <t xml:space="preserve">CO-3 </t>
  </si>
  <si>
    <t>CO-5</t>
  </si>
  <si>
    <t>co1</t>
  </si>
  <si>
    <t>co2</t>
  </si>
  <si>
    <t>co3</t>
  </si>
  <si>
    <t>co4</t>
  </si>
  <si>
    <t>co5</t>
  </si>
  <si>
    <t>subject code:15ECP78</t>
  </si>
  <si>
    <t>subject:15ECP78</t>
  </si>
</sst>
</file>

<file path=xl/styles.xml><?xml version="1.0" encoding="utf-8"?>
<styleSheet xmlns="http://schemas.openxmlformats.org/spreadsheetml/2006/main">
  <numFmts count="1">
    <numFmt numFmtId="164" formatCode="0.0"/>
  </numFmts>
  <fonts count="58">
    <font>
      <sz val="10"/>
      <color indexed="8"/>
      <name val="Arial"/>
      <charset val="134"/>
    </font>
    <font>
      <b/>
      <sz val="12"/>
      <color indexed="8"/>
      <name val="Times New Roman"/>
      <family val="1"/>
    </font>
    <font>
      <sz val="12"/>
      <color indexed="8"/>
      <name val="Times New Roman"/>
      <family val="1"/>
    </font>
    <font>
      <b/>
      <sz val="11"/>
      <color indexed="8"/>
      <name val="Calibri"/>
      <family val="2"/>
    </font>
    <font>
      <sz val="11"/>
      <color indexed="8"/>
      <name val="Calibri"/>
      <family val="2"/>
    </font>
    <font>
      <b/>
      <sz val="11"/>
      <color indexed="8"/>
      <name val="Times New Roman"/>
      <family val="1"/>
    </font>
    <font>
      <sz val="12"/>
      <color rgb="FF000000"/>
      <name val="Cambria"/>
      <family val="1"/>
      <scheme val="major"/>
    </font>
    <font>
      <b/>
      <sz val="24"/>
      <color rgb="FF000000"/>
      <name val="Cambria"/>
      <family val="1"/>
      <scheme val="major"/>
    </font>
    <font>
      <b/>
      <sz val="16"/>
      <color rgb="FF000000"/>
      <name val="Cambria"/>
      <family val="1"/>
      <scheme val="major"/>
    </font>
    <font>
      <b/>
      <sz val="14"/>
      <color rgb="FF000000"/>
      <name val="Cambria"/>
      <family val="1"/>
      <scheme val="major"/>
    </font>
    <font>
      <b/>
      <sz val="12"/>
      <color indexed="8"/>
      <name val="Cambria"/>
      <family val="1"/>
    </font>
    <font>
      <sz val="12"/>
      <color indexed="8"/>
      <name val="Cambria"/>
      <family val="1"/>
    </font>
    <font>
      <b/>
      <sz val="14"/>
      <color indexed="8"/>
      <name val="Arial"/>
      <family val="2"/>
    </font>
    <font>
      <sz val="16"/>
      <color rgb="FF000000"/>
      <name val="Arial"/>
      <family val="2"/>
    </font>
    <font>
      <b/>
      <u/>
      <sz val="12"/>
      <color rgb="FF000000"/>
      <name val="Arial"/>
      <family val="2"/>
    </font>
    <font>
      <sz val="12"/>
      <color rgb="FF000000"/>
      <name val="Arial"/>
      <family val="2"/>
    </font>
    <font>
      <sz val="14"/>
      <color rgb="FF000000"/>
      <name val="Arial"/>
      <family val="2"/>
    </font>
    <font>
      <b/>
      <sz val="14"/>
      <color indexed="8"/>
      <name val="Calibri"/>
      <family val="2"/>
    </font>
    <font>
      <sz val="14"/>
      <color indexed="8"/>
      <name val="Arial"/>
      <family val="2"/>
    </font>
    <font>
      <b/>
      <sz val="12"/>
      <color rgb="FF000000"/>
      <name val="Calibri"/>
      <family val="2"/>
    </font>
    <font>
      <b/>
      <sz val="11"/>
      <color rgb="FF000000"/>
      <name val="Times New Roman"/>
      <family val="1"/>
    </font>
    <font>
      <b/>
      <sz val="11"/>
      <color rgb="FF000000"/>
      <name val="Calibri"/>
      <family val="2"/>
    </font>
    <font>
      <sz val="9"/>
      <color rgb="FF000000"/>
      <name val="Calibri"/>
      <family val="2"/>
    </font>
    <font>
      <sz val="11"/>
      <color rgb="FF000000"/>
      <name val="Calibri"/>
      <family val="2"/>
    </font>
    <font>
      <sz val="10"/>
      <color indexed="8"/>
      <name val="Calibri"/>
      <family val="2"/>
    </font>
    <font>
      <sz val="12"/>
      <color indexed="8"/>
      <name val="Arial"/>
      <family val="2"/>
    </font>
    <font>
      <b/>
      <sz val="9"/>
      <color rgb="FF000000"/>
      <name val="Calibri"/>
      <family val="2"/>
    </font>
    <font>
      <sz val="9"/>
      <color indexed="8"/>
      <name val="Calibri"/>
      <family val="2"/>
    </font>
    <font>
      <b/>
      <sz val="12"/>
      <color rgb="FF000000"/>
      <name val="Times New Roman"/>
      <family val="1"/>
    </font>
    <font>
      <b/>
      <sz val="12"/>
      <color indexed="8"/>
      <name val="Calibri"/>
      <family val="2"/>
    </font>
    <font>
      <sz val="12"/>
      <color indexed="8"/>
      <name val="Calibri"/>
      <family val="2"/>
    </font>
    <font>
      <b/>
      <u/>
      <sz val="16"/>
      <color rgb="FF000000"/>
      <name val="Arial"/>
      <family val="2"/>
    </font>
    <font>
      <sz val="16"/>
      <color indexed="8"/>
      <name val="Arial"/>
      <family val="2"/>
    </font>
    <font>
      <b/>
      <sz val="11"/>
      <color rgb="FF000000"/>
      <name val="Arial"/>
      <family val="2"/>
    </font>
    <font>
      <sz val="11"/>
      <color rgb="FF000000"/>
      <name val="Arial"/>
      <family val="2"/>
    </font>
    <font>
      <b/>
      <sz val="10"/>
      <color indexed="8"/>
      <name val="Arial"/>
      <family val="2"/>
    </font>
    <font>
      <b/>
      <sz val="12"/>
      <color rgb="FF000000"/>
      <name val="Arial"/>
      <family val="2"/>
    </font>
    <font>
      <sz val="11"/>
      <color indexed="8"/>
      <name val="Arial"/>
      <family val="2"/>
    </font>
    <font>
      <b/>
      <sz val="12"/>
      <color indexed="8"/>
      <name val="Arial"/>
      <family val="2"/>
    </font>
    <font>
      <b/>
      <sz val="22"/>
      <color rgb="FF000000"/>
      <name val="Times New Roman"/>
      <family val="1"/>
    </font>
    <font>
      <b/>
      <sz val="22"/>
      <color indexed="8"/>
      <name val="Calibri"/>
      <family val="2"/>
      <scheme val="minor"/>
    </font>
    <font>
      <sz val="12"/>
      <color theme="0"/>
      <name val="Arial"/>
      <family val="2"/>
    </font>
    <font>
      <sz val="10"/>
      <color theme="0"/>
      <name val="Arial"/>
      <family val="2"/>
    </font>
    <font>
      <b/>
      <sz val="12"/>
      <color rgb="FF000000"/>
      <name val="Cambria"/>
      <family val="1"/>
      <scheme val="major"/>
    </font>
    <font>
      <b/>
      <sz val="16"/>
      <color indexed="8"/>
      <name val="Arial"/>
      <family val="2"/>
    </font>
    <font>
      <sz val="12"/>
      <color rgb="FF000000"/>
      <name val="Times New Roman"/>
      <family val="1"/>
    </font>
    <font>
      <sz val="16"/>
      <color rgb="FF000000"/>
      <name val="Cambria"/>
      <family val="1"/>
      <scheme val="major"/>
    </font>
    <font>
      <sz val="12"/>
      <color theme="1"/>
      <name val="Cambria"/>
      <family val="1"/>
    </font>
    <font>
      <sz val="12"/>
      <color theme="1"/>
      <name val="Times New Roman"/>
      <family val="1"/>
    </font>
    <font>
      <sz val="11"/>
      <color rgb="FF000000"/>
      <name val="Times New Roman"/>
      <family val="1"/>
    </font>
    <font>
      <sz val="10"/>
      <color theme="1"/>
      <name val="Arial"/>
      <family val="2"/>
    </font>
    <font>
      <sz val="10"/>
      <color indexed="8"/>
      <name val="Times New Roman"/>
      <family val="1"/>
    </font>
    <font>
      <b/>
      <sz val="16"/>
      <color rgb="FF000000"/>
      <name val="Times New Roman"/>
      <family val="1"/>
    </font>
    <font>
      <b/>
      <sz val="13"/>
      <color rgb="FF000000"/>
      <name val="Times New Roman"/>
      <family val="1"/>
    </font>
    <font>
      <b/>
      <sz val="12"/>
      <color theme="1"/>
      <name val="Cambria"/>
      <family val="1"/>
    </font>
    <font>
      <sz val="11"/>
      <color indexed="8"/>
      <name val="Times New Roman"/>
      <family val="1"/>
    </font>
    <font>
      <b/>
      <sz val="11"/>
      <color indexed="8"/>
      <name val="Arial"/>
      <family val="2"/>
    </font>
    <font>
      <sz val="10"/>
      <color indexed="8"/>
      <name val="Arial"/>
      <family val="2"/>
    </font>
  </fonts>
  <fills count="14">
    <fill>
      <patternFill patternType="none"/>
    </fill>
    <fill>
      <patternFill patternType="gray125"/>
    </fill>
    <fill>
      <patternFill patternType="solid">
        <fgColor rgb="FFF2F2F2"/>
        <bgColor indexed="64"/>
      </patternFill>
    </fill>
    <fill>
      <patternFill patternType="solid">
        <fgColor theme="0"/>
        <bgColor indexed="64"/>
      </patternFill>
    </fill>
    <fill>
      <patternFill patternType="solid">
        <fgColor rgb="FF7030A0"/>
        <bgColor indexed="64"/>
      </patternFill>
    </fill>
    <fill>
      <patternFill patternType="solid">
        <fgColor rgb="FF92D050"/>
        <bgColor indexed="64"/>
      </patternFill>
    </fill>
    <fill>
      <patternFill patternType="solid">
        <fgColor rgb="FF0070C0"/>
        <bgColor indexed="64"/>
      </patternFill>
    </fill>
    <fill>
      <patternFill patternType="solid">
        <fgColor theme="6"/>
        <bgColor indexed="64"/>
      </patternFill>
    </fill>
    <fill>
      <patternFill patternType="solid">
        <fgColor rgb="FF00B0F0"/>
        <bgColor indexed="64"/>
      </patternFill>
    </fill>
    <fill>
      <patternFill patternType="solid">
        <fgColor theme="5" tint="0.39994506668294322"/>
        <bgColor indexed="64"/>
      </patternFill>
    </fill>
    <fill>
      <patternFill patternType="solid">
        <fgColor rgb="FF00B050"/>
        <bgColor indexed="64"/>
      </patternFill>
    </fill>
    <fill>
      <patternFill patternType="solid">
        <fgColor theme="2" tint="-0.499984740745262"/>
        <bgColor indexed="64"/>
      </patternFill>
    </fill>
    <fill>
      <patternFill patternType="solid">
        <fgColor rgb="FFFFFFFF"/>
        <bgColor indexed="64"/>
      </patternFill>
    </fill>
    <fill>
      <patternFill patternType="solid">
        <fgColor rgb="FFFFC000"/>
        <bgColor indexed="64"/>
      </patternFill>
    </fill>
  </fills>
  <borders count="40">
    <border>
      <left/>
      <right/>
      <top/>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medium">
        <color auto="1"/>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rgb="FF000000"/>
      </left>
      <right style="thin">
        <color rgb="FF000000"/>
      </right>
      <top style="thin">
        <color rgb="FF000000"/>
      </top>
      <bottom style="thin">
        <color rgb="FF000000"/>
      </bottom>
      <diagonal/>
    </border>
    <border>
      <left style="medium">
        <color rgb="FF000000"/>
      </left>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s>
  <cellStyleXfs count="4">
    <xf numFmtId="0" fontId="0" fillId="0" borderId="0"/>
    <xf numFmtId="0" fontId="57" fillId="0" borderId="0"/>
    <xf numFmtId="0" fontId="57" fillId="0" borderId="0"/>
    <xf numFmtId="0" fontId="57" fillId="0" borderId="0"/>
  </cellStyleXfs>
  <cellXfs count="328">
    <xf numFmtId="0" fontId="0" fillId="0" borderId="0" xfId="0" applyAlignment="1">
      <alignment wrapText="1"/>
    </xf>
    <xf numFmtId="0" fontId="1" fillId="0" borderId="4" xfId="0" applyFont="1" applyBorder="1" applyAlignment="1">
      <alignment vertical="top" wrapText="1"/>
    </xf>
    <xf numFmtId="0" fontId="1" fillId="0" borderId="5" xfId="0" applyFont="1" applyBorder="1" applyAlignment="1">
      <alignment vertical="top" wrapText="1"/>
    </xf>
    <xf numFmtId="0" fontId="2" fillId="0" borderId="5" xfId="0" applyFont="1" applyBorder="1" applyAlignment="1">
      <alignment vertical="top" wrapText="1"/>
    </xf>
    <xf numFmtId="0" fontId="3" fillId="2" borderId="7" xfId="0" applyFont="1" applyFill="1" applyBorder="1" applyAlignment="1">
      <alignment vertical="top" wrapText="1"/>
    </xf>
    <xf numFmtId="0" fontId="4" fillId="0" borderId="6" xfId="0" applyFont="1" applyBorder="1" applyAlignment="1">
      <alignment vertical="top" wrapText="1"/>
    </xf>
    <xf numFmtId="0" fontId="4" fillId="0" borderId="5" xfId="0" applyFont="1" applyBorder="1" applyAlignment="1">
      <alignment horizontal="center" vertical="top" wrapText="1"/>
    </xf>
    <xf numFmtId="0" fontId="5" fillId="0" borderId="9" xfId="0" applyFont="1" applyBorder="1" applyAlignment="1">
      <alignment vertical="top" wrapText="1"/>
    </xf>
    <xf numFmtId="0" fontId="5" fillId="0" borderId="5" xfId="0" applyFont="1" applyBorder="1" applyAlignment="1">
      <alignment horizontal="center" vertical="top"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4" fillId="0" borderId="11" xfId="0" applyFont="1" applyBorder="1" applyAlignment="1">
      <alignment horizontal="center" vertical="top" wrapText="1"/>
    </xf>
    <xf numFmtId="0" fontId="0" fillId="0" borderId="0" xfId="0" applyAlignment="1">
      <alignment horizontal="center" vertical="center" wrapText="1"/>
    </xf>
    <xf numFmtId="2" fontId="4" fillId="0" borderId="11" xfId="0" applyNumberFormat="1" applyFont="1" applyBorder="1" applyAlignment="1">
      <alignment horizontal="center" vertical="top" wrapText="1"/>
    </xf>
    <xf numFmtId="164" fontId="4" fillId="0" borderId="11" xfId="0" applyNumberFormat="1" applyFont="1" applyBorder="1" applyAlignment="1">
      <alignment horizontal="center" vertical="top" wrapText="1"/>
    </xf>
    <xf numFmtId="0" fontId="3" fillId="0" borderId="11" xfId="0" applyFont="1" applyBorder="1" applyAlignment="1">
      <alignment horizontal="center" vertical="top" wrapText="1"/>
    </xf>
    <xf numFmtId="164" fontId="3" fillId="0" borderId="11" xfId="0" applyNumberFormat="1" applyFont="1" applyBorder="1" applyAlignment="1">
      <alignment horizontal="center" vertical="top" wrapText="1"/>
    </xf>
    <xf numFmtId="0" fontId="1" fillId="0" borderId="0" xfId="0" applyFont="1" applyAlignment="1">
      <alignment wrapText="1"/>
    </xf>
    <xf numFmtId="0" fontId="0" fillId="0" borderId="11" xfId="0" applyFont="1" applyBorder="1" applyAlignment="1">
      <alignment wrapText="1"/>
    </xf>
    <xf numFmtId="0" fontId="2" fillId="0" borderId="0" xfId="0" applyFont="1" applyAlignment="1">
      <alignment wrapText="1"/>
    </xf>
    <xf numFmtId="0" fontId="1" fillId="0" borderId="17" xfId="0" applyFont="1" applyBorder="1" applyAlignment="1">
      <alignment vertical="top" wrapText="1"/>
    </xf>
    <xf numFmtId="0" fontId="1" fillId="0" borderId="17" xfId="0" applyFont="1" applyBorder="1" applyAlignment="1">
      <alignment horizontal="center" vertical="top" wrapText="1"/>
    </xf>
    <xf numFmtId="0" fontId="5" fillId="0" borderId="17" xfId="0" applyFont="1" applyBorder="1" applyAlignment="1">
      <alignment vertical="top" wrapText="1"/>
    </xf>
    <xf numFmtId="0" fontId="0" fillId="0" borderId="11" xfId="0" applyBorder="1" applyAlignment="1">
      <alignment wrapText="1"/>
    </xf>
    <xf numFmtId="0" fontId="6" fillId="0" borderId="0" xfId="0" applyFont="1" applyBorder="1" applyAlignment="1">
      <alignment wrapText="1"/>
    </xf>
    <xf numFmtId="0" fontId="6" fillId="0" borderId="0" xfId="0" applyFont="1" applyAlignment="1">
      <alignment horizontal="center" wrapText="1"/>
    </xf>
    <xf numFmtId="0" fontId="6" fillId="0" borderId="0" xfId="0" applyFont="1" applyAlignment="1">
      <alignment wrapText="1"/>
    </xf>
    <xf numFmtId="0" fontId="8" fillId="0" borderId="0" xfId="0" applyFont="1" applyAlignment="1">
      <alignment horizontal="center" wrapText="1"/>
    </xf>
    <xf numFmtId="0" fontId="10" fillId="0" borderId="11" xfId="0" applyFont="1" applyBorder="1" applyAlignment="1">
      <alignment horizontal="center" wrapText="1"/>
    </xf>
    <xf numFmtId="0" fontId="10" fillId="0" borderId="13" xfId="0" applyFont="1" applyBorder="1" applyAlignment="1">
      <alignment horizontal="center" wrapText="1"/>
    </xf>
    <xf numFmtId="0" fontId="10" fillId="0" borderId="25" xfId="0" applyFont="1" applyBorder="1" applyAlignment="1">
      <alignment horizontal="center" wrapText="1"/>
    </xf>
    <xf numFmtId="0" fontId="11" fillId="0" borderId="11" xfId="0" applyFont="1" applyBorder="1" applyAlignment="1">
      <alignment horizontal="center" wrapText="1"/>
    </xf>
    <xf numFmtId="0" fontId="11" fillId="0" borderId="11" xfId="0" applyFont="1" applyBorder="1" applyAlignment="1">
      <alignment wrapText="1"/>
    </xf>
    <xf numFmtId="0" fontId="11" fillId="0" borderId="11" xfId="0" applyFont="1" applyBorder="1" applyAlignment="1">
      <alignment horizontal="center" vertical="center" wrapText="1"/>
    </xf>
    <xf numFmtId="0" fontId="6" fillId="0" borderId="0" xfId="0" applyFont="1" applyAlignment="1">
      <alignment horizontal="right" vertical="center" wrapText="1"/>
    </xf>
    <xf numFmtId="2" fontId="12" fillId="0" borderId="0" xfId="0" applyNumberFormat="1" applyFont="1" applyAlignment="1">
      <alignment horizontal="center" wrapText="1"/>
    </xf>
    <xf numFmtId="0" fontId="13" fillId="0" borderId="0" xfId="0" applyFont="1" applyAlignment="1">
      <alignment horizontal="center" vertical="center"/>
    </xf>
    <xf numFmtId="0" fontId="15" fillId="0" borderId="0" xfId="0" applyFont="1" applyAlignment="1">
      <alignment vertical="center"/>
    </xf>
    <xf numFmtId="0" fontId="16" fillId="0" borderId="0" xfId="0" applyFont="1" applyAlignment="1">
      <alignment vertical="center"/>
    </xf>
    <xf numFmtId="0" fontId="17" fillId="0" borderId="0" xfId="0" applyFont="1" applyAlignment="1">
      <alignment horizontal="left" vertical="center"/>
    </xf>
    <xf numFmtId="0" fontId="0" fillId="0" borderId="0" xfId="0" applyAlignment="1"/>
    <xf numFmtId="0" fontId="18" fillId="0" borderId="0" xfId="0" applyFont="1" applyAlignment="1"/>
    <xf numFmtId="0" fontId="21" fillId="0" borderId="21" xfId="0" applyFont="1" applyBorder="1" applyAlignment="1">
      <alignment vertical="center" wrapText="1"/>
    </xf>
    <xf numFmtId="0" fontId="21" fillId="0" borderId="24" xfId="0" applyFont="1" applyBorder="1" applyAlignment="1">
      <alignment vertical="center" wrapText="1"/>
    </xf>
    <xf numFmtId="0" fontId="22" fillId="0" borderId="11" xfId="0" applyFont="1" applyBorder="1" applyAlignment="1">
      <alignment horizontal="center" vertical="center"/>
    </xf>
    <xf numFmtId="0" fontId="21" fillId="0" borderId="13" xfId="0" applyFont="1" applyBorder="1" applyAlignment="1">
      <alignment vertical="center"/>
    </xf>
    <xf numFmtId="0" fontId="21" fillId="0" borderId="27" xfId="0" applyFont="1" applyBorder="1" applyAlignment="1">
      <alignment vertical="center"/>
    </xf>
    <xf numFmtId="0" fontId="21" fillId="0" borderId="28" xfId="0" applyFont="1" applyBorder="1" applyAlignment="1">
      <alignment vertical="center"/>
    </xf>
    <xf numFmtId="0" fontId="23" fillId="0" borderId="11" xfId="0" applyFont="1" applyBorder="1" applyAlignment="1">
      <alignment horizontal="center" vertical="center"/>
    </xf>
    <xf numFmtId="0" fontId="4" fillId="0" borderId="11" xfId="0" applyFont="1" applyBorder="1" applyAlignment="1">
      <alignment horizontal="center" vertical="center"/>
    </xf>
    <xf numFmtId="0" fontId="21" fillId="0" borderId="11" xfId="0" applyFont="1" applyBorder="1" applyAlignment="1">
      <alignment horizontal="center" vertical="center" wrapText="1"/>
    </xf>
    <xf numFmtId="0" fontId="21" fillId="0" borderId="11" xfId="0" applyFont="1" applyBorder="1" applyAlignment="1">
      <alignment vertical="center" wrapText="1"/>
    </xf>
    <xf numFmtId="0" fontId="21" fillId="0" borderId="11" xfId="0" applyFont="1" applyBorder="1" applyAlignment="1">
      <alignment vertical="center"/>
    </xf>
    <xf numFmtId="0" fontId="24" fillId="0" borderId="11" xfId="0" applyFont="1" applyBorder="1" applyAlignment="1">
      <alignment horizontal="center" vertical="center"/>
    </xf>
    <xf numFmtId="1" fontId="23" fillId="0" borderId="11" xfId="0" applyNumberFormat="1" applyFont="1" applyBorder="1" applyAlignment="1">
      <alignment horizontal="center" vertical="center"/>
    </xf>
    <xf numFmtId="0" fontId="25" fillId="0" borderId="0" xfId="0" applyFont="1" applyAlignment="1">
      <alignment wrapText="1"/>
    </xf>
    <xf numFmtId="1" fontId="4" fillId="0" borderId="11" xfId="0" applyNumberFormat="1" applyFont="1" applyBorder="1" applyAlignment="1">
      <alignment horizontal="center" vertical="center"/>
    </xf>
    <xf numFmtId="0" fontId="25" fillId="0" borderId="0" xfId="0" applyFont="1" applyAlignment="1"/>
    <xf numFmtId="0" fontId="0" fillId="0" borderId="11" xfId="0" applyBorder="1" applyAlignment="1"/>
    <xf numFmtId="0" fontId="18" fillId="0" borderId="0" xfId="0" applyFont="1" applyAlignment="1">
      <alignment wrapText="1"/>
    </xf>
    <xf numFmtId="0" fontId="21" fillId="0" borderId="25" xfId="0" applyFont="1" applyBorder="1" applyAlignment="1">
      <alignment horizontal="center" vertical="center" wrapText="1"/>
    </xf>
    <xf numFmtId="0" fontId="22" fillId="0" borderId="11" xfId="0" applyFont="1" applyBorder="1" applyAlignment="1">
      <alignment horizontal="center" vertical="center" wrapText="1"/>
    </xf>
    <xf numFmtId="0" fontId="23" fillId="0" borderId="11" xfId="0" applyFont="1" applyBorder="1" applyAlignment="1">
      <alignment horizontal="center" vertical="center" wrapText="1"/>
    </xf>
    <xf numFmtId="0" fontId="4" fillId="0" borderId="11" xfId="0" applyFont="1" applyBorder="1" applyAlignment="1">
      <alignment horizontal="center" vertical="center" wrapText="1"/>
    </xf>
    <xf numFmtId="0" fontId="21" fillId="0" borderId="0" xfId="0" applyFont="1" applyBorder="1" applyAlignment="1">
      <alignment horizontal="center" vertical="center" wrapText="1"/>
    </xf>
    <xf numFmtId="0" fontId="23" fillId="0" borderId="0" xfId="0" applyFont="1" applyBorder="1" applyAlignment="1">
      <alignment horizontal="center" vertical="center" wrapText="1"/>
    </xf>
    <xf numFmtId="0" fontId="4" fillId="0" borderId="0" xfId="0" applyFont="1" applyBorder="1" applyAlignment="1">
      <alignment horizontal="center" vertical="center" wrapText="1"/>
    </xf>
    <xf numFmtId="1" fontId="22" fillId="0" borderId="11" xfId="0" applyNumberFormat="1" applyFont="1" applyBorder="1" applyAlignment="1">
      <alignment horizontal="center" vertical="center" wrapText="1"/>
    </xf>
    <xf numFmtId="1" fontId="26" fillId="0" borderId="11" xfId="0" applyNumberFormat="1" applyFont="1" applyBorder="1" applyAlignment="1">
      <alignment horizontal="center" vertical="center" wrapText="1"/>
    </xf>
    <xf numFmtId="0" fontId="26" fillId="0" borderId="0" xfId="0" applyFont="1" applyBorder="1" applyAlignment="1">
      <alignment horizontal="center" vertical="center" wrapText="1"/>
    </xf>
    <xf numFmtId="0" fontId="27" fillId="0" borderId="0" xfId="0" applyFont="1" applyBorder="1" applyAlignment="1">
      <alignment horizontal="center" vertical="center" wrapText="1"/>
    </xf>
    <xf numFmtId="0" fontId="0" fillId="0" borderId="0" xfId="0" applyAlignment="1">
      <alignment vertical="top" wrapText="1"/>
    </xf>
    <xf numFmtId="0" fontId="22" fillId="0" borderId="0" xfId="0" applyFont="1" applyBorder="1" applyAlignment="1">
      <alignment horizontal="center" vertical="center" wrapText="1"/>
    </xf>
    <xf numFmtId="0" fontId="0" fillId="0" borderId="11" xfId="0" applyBorder="1" applyAlignment="1">
      <alignment horizontal="center" wrapText="1"/>
    </xf>
    <xf numFmtId="0" fontId="0" fillId="0" borderId="0" xfId="0" applyBorder="1" applyAlignment="1">
      <alignment wrapText="1"/>
    </xf>
    <xf numFmtId="0" fontId="29" fillId="0" borderId="31" xfId="0" applyFont="1" applyBorder="1" applyAlignment="1">
      <alignment horizontal="center" vertical="center"/>
    </xf>
    <xf numFmtId="0" fontId="29" fillId="0" borderId="33" xfId="0" applyFont="1" applyBorder="1" applyAlignment="1">
      <alignment horizontal="center" vertical="center"/>
    </xf>
    <xf numFmtId="0" fontId="30" fillId="0" borderId="33" xfId="0" applyFont="1" applyBorder="1" applyAlignment="1">
      <alignment horizontal="center" vertical="center"/>
    </xf>
    <xf numFmtId="0" fontId="29" fillId="0" borderId="35" xfId="0" applyFont="1" applyBorder="1" applyAlignment="1">
      <alignment horizontal="center" vertical="center"/>
    </xf>
    <xf numFmtId="0" fontId="0" fillId="0" borderId="35" xfId="0" applyBorder="1" applyAlignment="1">
      <alignment vertical="top"/>
    </xf>
    <xf numFmtId="0" fontId="17" fillId="0" borderId="34" xfId="0" applyFont="1" applyBorder="1" applyAlignment="1">
      <alignment horizontal="center" vertical="center"/>
    </xf>
    <xf numFmtId="0" fontId="3" fillId="0" borderId="35" xfId="0" applyFont="1" applyBorder="1" applyAlignment="1">
      <alignment horizontal="center" vertical="center"/>
    </xf>
    <xf numFmtId="0" fontId="17" fillId="0" borderId="35" xfId="0" applyFont="1" applyBorder="1" applyAlignment="1">
      <alignment horizontal="center" vertical="center"/>
    </xf>
    <xf numFmtId="0" fontId="13" fillId="0" borderId="0" xfId="0" applyFont="1" applyAlignment="1">
      <alignment vertical="center"/>
    </xf>
    <xf numFmtId="0" fontId="32" fillId="0" borderId="0" xfId="0" applyFont="1" applyAlignment="1">
      <alignment vertical="center"/>
    </xf>
    <xf numFmtId="0" fontId="33" fillId="0" borderId="11" xfId="0" applyFont="1" applyBorder="1" applyAlignment="1">
      <alignment horizontal="center" vertical="center"/>
    </xf>
    <xf numFmtId="0" fontId="34" fillId="0" borderId="11" xfId="0" applyFont="1" applyBorder="1" applyAlignment="1">
      <alignment vertical="center" wrapText="1"/>
    </xf>
    <xf numFmtId="0" fontId="35" fillId="0" borderId="11" xfId="0" applyFont="1" applyBorder="1" applyAlignment="1">
      <alignment horizontal="center" vertical="center" wrapText="1"/>
    </xf>
    <xf numFmtId="0" fontId="34" fillId="0" borderId="11" xfId="0" applyFont="1" applyBorder="1" applyAlignment="1">
      <alignment horizontal="center" vertical="center" wrapText="1"/>
    </xf>
    <xf numFmtId="0" fontId="0" fillId="0" borderId="0" xfId="0" applyFont="1" applyAlignment="1">
      <alignment vertical="center"/>
    </xf>
    <xf numFmtId="0" fontId="33" fillId="0" borderId="11" xfId="0" applyFont="1" applyBorder="1" applyAlignment="1">
      <alignment vertical="center"/>
    </xf>
    <xf numFmtId="1" fontId="34" fillId="0" borderId="11" xfId="0" applyNumberFormat="1" applyFont="1" applyBorder="1" applyAlignment="1">
      <alignment horizontal="center" vertical="center"/>
    </xf>
    <xf numFmtId="1" fontId="33" fillId="0" borderId="11" xfId="0" applyNumberFormat="1" applyFont="1" applyBorder="1" applyAlignment="1">
      <alignment horizontal="center" vertical="center"/>
    </xf>
    <xf numFmtId="0" fontId="34" fillId="0" borderId="11" xfId="0" applyFont="1" applyBorder="1" applyAlignment="1">
      <alignment horizontal="center" vertical="center"/>
    </xf>
    <xf numFmtId="0" fontId="34" fillId="0" borderId="11" xfId="0" applyFont="1" applyBorder="1" applyAlignment="1">
      <alignment vertical="center"/>
    </xf>
    <xf numFmtId="164" fontId="34" fillId="0" borderId="11" xfId="0" applyNumberFormat="1" applyFont="1" applyBorder="1" applyAlignment="1">
      <alignment horizontal="center" vertical="center"/>
    </xf>
    <xf numFmtId="1" fontId="36" fillId="0" borderId="11" xfId="0" applyNumberFormat="1" applyFont="1" applyBorder="1" applyAlignment="1">
      <alignment horizontal="center" vertical="center"/>
    </xf>
    <xf numFmtId="164" fontId="36" fillId="0" borderId="11" xfId="0" applyNumberFormat="1" applyFont="1" applyBorder="1" applyAlignment="1">
      <alignment horizontal="center" vertical="center"/>
    </xf>
    <xf numFmtId="0" fontId="37" fillId="0" borderId="0" xfId="0" applyFont="1" applyAlignment="1">
      <alignment vertical="center" wrapText="1"/>
    </xf>
    <xf numFmtId="1" fontId="38" fillId="0" borderId="11" xfId="0" applyNumberFormat="1" applyFont="1" applyBorder="1" applyAlignment="1">
      <alignment horizontal="center" vertical="center" wrapText="1"/>
    </xf>
    <xf numFmtId="0" fontId="13" fillId="0" borderId="0" xfId="0" applyFont="1" applyAlignment="1">
      <alignment horizontal="right" vertical="center"/>
    </xf>
    <xf numFmtId="0" fontId="32" fillId="0" borderId="0" xfId="0" applyFont="1" applyAlignment="1">
      <alignment horizontal="right" vertical="center"/>
    </xf>
    <xf numFmtId="2" fontId="34" fillId="0" borderId="11" xfId="0" applyNumberFormat="1" applyFont="1" applyBorder="1" applyAlignment="1">
      <alignment horizontal="center" vertical="center" wrapText="1"/>
    </xf>
    <xf numFmtId="2" fontId="33" fillId="0" borderId="11" xfId="0" applyNumberFormat="1" applyFont="1" applyBorder="1" applyAlignment="1">
      <alignment horizontal="center" vertical="center" wrapText="1"/>
    </xf>
    <xf numFmtId="0" fontId="0" fillId="0" borderId="0" xfId="0" applyAlignment="1">
      <alignment horizontal="center" wrapText="1"/>
    </xf>
    <xf numFmtId="0" fontId="0" fillId="0" borderId="11" xfId="0" applyFont="1" applyBorder="1"/>
    <xf numFmtId="0" fontId="0" fillId="0" borderId="11" xfId="0" applyFont="1" applyBorder="1" applyAlignment="1">
      <alignment horizontal="left" vertical="center"/>
    </xf>
    <xf numFmtId="0" fontId="0" fillId="0" borderId="11" xfId="0" applyBorder="1"/>
    <xf numFmtId="0" fontId="0" fillId="0" borderId="11" xfId="0" applyBorder="1" applyAlignment="1">
      <alignment horizontal="center"/>
    </xf>
    <xf numFmtId="0" fontId="0" fillId="0" borderId="0" xfId="0" applyFont="1" applyAlignment="1">
      <alignment wrapText="1"/>
    </xf>
    <xf numFmtId="0" fontId="0" fillId="0" borderId="11" xfId="0" applyBorder="1" applyAlignment="1">
      <alignment horizontal="center" vertical="center"/>
    </xf>
    <xf numFmtId="0" fontId="0" fillId="0" borderId="11" xfId="0" applyFont="1" applyBorder="1" applyAlignment="1">
      <alignment horizontal="center"/>
    </xf>
    <xf numFmtId="0" fontId="0" fillId="0" borderId="0" xfId="0" applyAlignment="1">
      <alignment horizontal="center"/>
    </xf>
    <xf numFmtId="0" fontId="0" fillId="0" borderId="0" xfId="0" applyFont="1" applyAlignment="1"/>
    <xf numFmtId="0" fontId="37" fillId="0" borderId="0" xfId="0" applyFont="1" applyAlignment="1"/>
    <xf numFmtId="0" fontId="0" fillId="0" borderId="0" xfId="0" applyFont="1" applyAlignment="1">
      <alignment horizontal="center"/>
    </xf>
    <xf numFmtId="0" fontId="37" fillId="0" borderId="0" xfId="0" applyFont="1" applyAlignment="1">
      <alignment wrapText="1"/>
    </xf>
    <xf numFmtId="0" fontId="0" fillId="3" borderId="11" xfId="0" applyFill="1" applyBorder="1" applyAlignment="1">
      <alignment wrapText="1"/>
    </xf>
    <xf numFmtId="0" fontId="41" fillId="4" borderId="0" xfId="0" applyFont="1" applyFill="1" applyAlignment="1"/>
    <xf numFmtId="0" fontId="41" fillId="4" borderId="0" xfId="0" applyFont="1" applyFill="1" applyAlignment="1">
      <alignment wrapText="1"/>
    </xf>
    <xf numFmtId="0" fontId="42" fillId="4" borderId="0" xfId="0" applyFont="1" applyFill="1" applyAlignment="1">
      <alignment wrapText="1"/>
    </xf>
    <xf numFmtId="0" fontId="6" fillId="3" borderId="11" xfId="0" applyFont="1" applyFill="1" applyBorder="1" applyAlignment="1">
      <alignment horizontal="center" wrapText="1"/>
    </xf>
    <xf numFmtId="0" fontId="43" fillId="5" borderId="0" xfId="0" applyFont="1" applyFill="1" applyAlignment="1">
      <alignment horizontal="center" wrapText="1"/>
    </xf>
    <xf numFmtId="1" fontId="8" fillId="5" borderId="0" xfId="0" applyNumberFormat="1" applyFont="1" applyFill="1" applyAlignment="1">
      <alignment horizontal="center" wrapText="1"/>
    </xf>
    <xf numFmtId="0" fontId="9" fillId="3" borderId="11" xfId="0" applyFont="1" applyFill="1" applyBorder="1" applyAlignment="1">
      <alignment horizontal="center" wrapText="1"/>
    </xf>
    <xf numFmtId="1" fontId="38" fillId="0" borderId="0" xfId="0" applyNumberFormat="1" applyFont="1" applyAlignment="1">
      <alignment horizontal="center" wrapText="1"/>
    </xf>
    <xf numFmtId="0" fontId="0" fillId="6" borderId="0" xfId="0" applyFont="1" applyFill="1" applyAlignment="1"/>
    <xf numFmtId="0" fontId="0" fillId="6" borderId="0" xfId="0" applyFill="1" applyAlignment="1">
      <alignment wrapText="1"/>
    </xf>
    <xf numFmtId="0" fontId="44" fillId="3" borderId="11" xfId="0" applyFont="1" applyFill="1" applyBorder="1" applyAlignment="1">
      <alignment wrapText="1"/>
    </xf>
    <xf numFmtId="0" fontId="32" fillId="3" borderId="11" xfId="0" applyFont="1" applyFill="1" applyBorder="1" applyAlignment="1">
      <alignment wrapText="1"/>
    </xf>
    <xf numFmtId="0" fontId="32" fillId="3" borderId="11" xfId="0" applyFont="1" applyFill="1" applyBorder="1" applyAlignment="1"/>
    <xf numFmtId="0" fontId="43" fillId="3" borderId="11" xfId="0" applyFont="1" applyFill="1" applyBorder="1" applyAlignment="1">
      <alignment horizontal="center" wrapText="1"/>
    </xf>
    <xf numFmtId="1" fontId="9" fillId="3" borderId="11" xfId="0" applyNumberFormat="1" applyFont="1" applyFill="1" applyBorder="1" applyAlignment="1">
      <alignment horizontal="center" wrapText="1"/>
    </xf>
    <xf numFmtId="0" fontId="38" fillId="3" borderId="11" xfId="0" applyFont="1" applyFill="1" applyBorder="1" applyAlignment="1">
      <alignment horizontal="center" wrapText="1"/>
    </xf>
    <xf numFmtId="1" fontId="43" fillId="3" borderId="11" xfId="0" applyNumberFormat="1" applyFont="1" applyFill="1" applyBorder="1" applyAlignment="1">
      <alignment horizontal="center" wrapText="1"/>
    </xf>
    <xf numFmtId="0" fontId="25" fillId="3" borderId="11" xfId="0" applyFont="1" applyFill="1" applyBorder="1" applyAlignment="1">
      <alignment wrapText="1"/>
    </xf>
    <xf numFmtId="0" fontId="0" fillId="3" borderId="13" xfId="0" applyFill="1" applyBorder="1" applyAlignment="1">
      <alignment wrapText="1"/>
    </xf>
    <xf numFmtId="0" fontId="0" fillId="3" borderId="28" xfId="0" applyFill="1" applyBorder="1" applyAlignment="1">
      <alignment wrapText="1"/>
    </xf>
    <xf numFmtId="0" fontId="12" fillId="3" borderId="11" xfId="0" applyFont="1" applyFill="1" applyBorder="1" applyAlignment="1">
      <alignment horizontal="center" wrapText="1"/>
    </xf>
    <xf numFmtId="0" fontId="0" fillId="3" borderId="11" xfId="0" applyFont="1" applyFill="1" applyBorder="1" applyAlignment="1">
      <alignment wrapText="1"/>
    </xf>
    <xf numFmtId="0" fontId="0" fillId="3" borderId="11" xfId="0" applyFill="1" applyBorder="1" applyAlignment="1">
      <alignment horizontal="center" wrapText="1"/>
    </xf>
    <xf numFmtId="0" fontId="38" fillId="0" borderId="0" xfId="0" applyFont="1" applyAlignment="1">
      <alignment wrapText="1"/>
    </xf>
    <xf numFmtId="0" fontId="12" fillId="0" borderId="0" xfId="0" applyFont="1" applyAlignment="1">
      <alignment wrapText="1"/>
    </xf>
    <xf numFmtId="0" fontId="6" fillId="0" borderId="0" xfId="0" applyFont="1" applyFill="1" applyAlignment="1">
      <alignment horizontal="center" wrapText="1"/>
    </xf>
    <xf numFmtId="0" fontId="6" fillId="0" borderId="0" xfId="0" applyFont="1" applyFill="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Border="1" applyAlignment="1">
      <alignment horizontal="center" vertical="center" wrapText="1"/>
    </xf>
    <xf numFmtId="0" fontId="10" fillId="7" borderId="13" xfId="0" applyFont="1" applyFill="1" applyBorder="1" applyAlignment="1">
      <alignment horizontal="center" wrapText="1"/>
    </xf>
    <xf numFmtId="0" fontId="10" fillId="7" borderId="13" xfId="0" applyFont="1" applyFill="1" applyBorder="1" applyAlignment="1">
      <alignment horizontal="center" vertical="center" wrapText="1"/>
    </xf>
    <xf numFmtId="0" fontId="10" fillId="0" borderId="25" xfId="0" applyFont="1" applyFill="1" applyBorder="1" applyAlignment="1">
      <alignment horizontal="center" wrapText="1"/>
    </xf>
    <xf numFmtId="0" fontId="10" fillId="8" borderId="11" xfId="0" applyFont="1" applyFill="1" applyBorder="1" applyAlignment="1">
      <alignment horizontal="center" wrapText="1"/>
    </xf>
    <xf numFmtId="0" fontId="10" fillId="9" borderId="13" xfId="0" applyFont="1" applyFill="1" applyBorder="1" applyAlignment="1">
      <alignment horizontal="center" wrapText="1"/>
    </xf>
    <xf numFmtId="0" fontId="10" fillId="10" borderId="13" xfId="0" applyFont="1" applyFill="1" applyBorder="1" applyAlignment="1">
      <alignment horizontal="center" wrapText="1"/>
    </xf>
    <xf numFmtId="0" fontId="10" fillId="8" borderId="11" xfId="0" applyFont="1" applyFill="1" applyBorder="1" applyAlignment="1">
      <alignment horizontal="center" vertical="center" wrapText="1"/>
    </xf>
    <xf numFmtId="0" fontId="10" fillId="9" borderId="13" xfId="0" applyFont="1" applyFill="1" applyBorder="1" applyAlignment="1">
      <alignment horizontal="center" vertical="center" wrapText="1"/>
    </xf>
    <xf numFmtId="0" fontId="10" fillId="0" borderId="11" xfId="0" applyFont="1" applyFill="1" applyBorder="1" applyAlignment="1">
      <alignment horizontal="center" wrapText="1"/>
    </xf>
    <xf numFmtId="0" fontId="2" fillId="0" borderId="11" xfId="0" applyFont="1" applyBorder="1" applyAlignment="1">
      <alignment wrapText="1"/>
    </xf>
    <xf numFmtId="0" fontId="45" fillId="0" borderId="36" xfId="0" applyFont="1" applyBorder="1" applyAlignment="1">
      <alignment horizontal="center" vertical="center"/>
    </xf>
    <xf numFmtId="0" fontId="4" fillId="0" borderId="34" xfId="0" applyFont="1" applyBorder="1" applyAlignment="1">
      <alignment vertical="top" wrapText="1"/>
    </xf>
    <xf numFmtId="0" fontId="4" fillId="0" borderId="37" xfId="0" applyFont="1" applyBorder="1" applyAlignment="1">
      <alignment vertical="top" wrapText="1"/>
    </xf>
    <xf numFmtId="0" fontId="2" fillId="0" borderId="25" xfId="0" applyFont="1" applyBorder="1" applyAlignment="1">
      <alignment horizontal="center" wrapText="1"/>
    </xf>
    <xf numFmtId="0" fontId="2" fillId="0" borderId="11" xfId="0" applyFont="1" applyBorder="1" applyAlignment="1">
      <alignment horizontal="center" wrapText="1"/>
    </xf>
    <xf numFmtId="0" fontId="4" fillId="0" borderId="38" xfId="0" applyFont="1" applyBorder="1" applyAlignment="1">
      <alignment vertical="top" wrapText="1"/>
    </xf>
    <xf numFmtId="0" fontId="4" fillId="0" borderId="39" xfId="0" applyFont="1" applyBorder="1" applyAlignment="1">
      <alignment vertical="top" wrapText="1"/>
    </xf>
    <xf numFmtId="0" fontId="10" fillId="10" borderId="13" xfId="0" applyFont="1" applyFill="1" applyBorder="1" applyAlignment="1">
      <alignment horizontal="center" vertical="center" wrapText="1"/>
    </xf>
    <xf numFmtId="0" fontId="6" fillId="0" borderId="11" xfId="0" applyFont="1" applyBorder="1" applyAlignment="1">
      <alignment horizontal="center" wrapText="1"/>
    </xf>
    <xf numFmtId="0" fontId="6" fillId="0" borderId="11" xfId="0" applyFont="1" applyBorder="1" applyAlignment="1">
      <alignment wrapText="1"/>
    </xf>
    <xf numFmtId="1" fontId="47" fillId="3" borderId="25" xfId="0" applyNumberFormat="1" applyFont="1" applyFill="1" applyBorder="1" applyAlignment="1">
      <alignment horizontal="center" vertical="center" wrapText="1"/>
    </xf>
    <xf numFmtId="1" fontId="47" fillId="3" borderId="11" xfId="0" applyNumberFormat="1" applyFont="1" applyFill="1" applyBorder="1" applyAlignment="1">
      <alignment horizontal="center" vertical="center" wrapText="1"/>
    </xf>
    <xf numFmtId="0" fontId="48" fillId="3" borderId="11" xfId="0" applyFont="1" applyFill="1" applyBorder="1" applyAlignment="1">
      <alignment horizontal="center" vertical="center" wrapText="1"/>
    </xf>
    <xf numFmtId="1" fontId="43" fillId="0" borderId="11" xfId="0" applyNumberFormat="1" applyFont="1" applyBorder="1" applyAlignment="1">
      <alignment horizontal="center" wrapText="1"/>
    </xf>
    <xf numFmtId="0" fontId="43" fillId="8" borderId="0" xfId="0" applyFont="1" applyFill="1" applyAlignment="1">
      <alignment horizontal="center" wrapText="1"/>
    </xf>
    <xf numFmtId="1" fontId="8" fillId="8" borderId="0" xfId="0" applyNumberFormat="1" applyFont="1" applyFill="1" applyAlignment="1">
      <alignment horizontal="center" wrapText="1"/>
    </xf>
    <xf numFmtId="0" fontId="10" fillId="11" borderId="13" xfId="0" applyFont="1" applyFill="1" applyBorder="1" applyAlignment="1">
      <alignment horizontal="center" wrapText="1"/>
    </xf>
    <xf numFmtId="0" fontId="10" fillId="0" borderId="13" xfId="0" applyFont="1" applyFill="1" applyBorder="1" applyAlignment="1">
      <alignment horizontal="center" wrapText="1"/>
    </xf>
    <xf numFmtId="0" fontId="49" fillId="12" borderId="11" xfId="0" applyFont="1" applyFill="1" applyBorder="1" applyAlignment="1">
      <alignment horizontal="left" vertical="center" wrapText="1"/>
    </xf>
    <xf numFmtId="0" fontId="49" fillId="12" borderId="11" xfId="0" applyFont="1" applyFill="1" applyBorder="1" applyAlignment="1">
      <alignment horizontal="center" vertical="center" wrapText="1"/>
    </xf>
    <xf numFmtId="0" fontId="11" fillId="0" borderId="11" xfId="0" applyFont="1" applyFill="1" applyBorder="1" applyAlignment="1">
      <alignment horizontal="center" vertical="center" wrapText="1"/>
    </xf>
    <xf numFmtId="1" fontId="6" fillId="0" borderId="11" xfId="0" applyNumberFormat="1" applyFont="1" applyBorder="1" applyAlignment="1">
      <alignment horizontal="center" wrapText="1"/>
    </xf>
    <xf numFmtId="0" fontId="11" fillId="0" borderId="12" xfId="0" applyFont="1" applyFill="1" applyBorder="1" applyAlignment="1">
      <alignment horizontal="center" vertical="center" wrapText="1"/>
    </xf>
    <xf numFmtId="0" fontId="6" fillId="0" borderId="11" xfId="0" applyFont="1" applyFill="1" applyBorder="1" applyAlignment="1">
      <alignment horizontal="center" wrapText="1"/>
    </xf>
    <xf numFmtId="1" fontId="8" fillId="0" borderId="0" xfId="0" applyNumberFormat="1" applyFont="1" applyAlignment="1">
      <alignment horizontal="center" wrapText="1"/>
    </xf>
    <xf numFmtId="1" fontId="8" fillId="13" borderId="0" xfId="0" applyNumberFormat="1" applyFont="1" applyFill="1" applyAlignment="1">
      <alignment horizontal="center" wrapText="1"/>
    </xf>
    <xf numFmtId="0" fontId="10" fillId="3" borderId="11" xfId="0" applyFont="1" applyFill="1" applyBorder="1" applyAlignment="1">
      <alignment horizontal="center" wrapText="1"/>
    </xf>
    <xf numFmtId="0" fontId="10" fillId="3" borderId="13" xfId="0" applyFont="1" applyFill="1" applyBorder="1" applyAlignment="1">
      <alignment horizontal="center" wrapText="1"/>
    </xf>
    <xf numFmtId="0" fontId="47" fillId="3" borderId="11" xfId="0" applyFont="1" applyFill="1" applyBorder="1" applyAlignment="1">
      <alignment horizontal="center" vertical="center" wrapText="1"/>
    </xf>
    <xf numFmtId="0" fontId="45" fillId="0" borderId="0" xfId="0" applyFont="1" applyAlignment="1">
      <alignment horizontal="center" vertical="center" wrapText="1"/>
    </xf>
    <xf numFmtId="0" fontId="50" fillId="3" borderId="11" xfId="0" applyFont="1" applyFill="1" applyBorder="1" applyAlignment="1">
      <alignment horizontal="center" wrapText="1"/>
    </xf>
    <xf numFmtId="0" fontId="10" fillId="3" borderId="28" xfId="0" applyFont="1" applyFill="1" applyBorder="1" applyAlignment="1">
      <alignment horizontal="center" wrapText="1"/>
    </xf>
    <xf numFmtId="0" fontId="6" fillId="0" borderId="28" xfId="0" applyFont="1" applyBorder="1" applyAlignment="1">
      <alignment horizontal="center" wrapText="1"/>
    </xf>
    <xf numFmtId="0" fontId="51" fillId="0" borderId="11" xfId="0" applyFont="1" applyBorder="1" applyAlignment="1">
      <alignment horizontal="center" vertical="center" wrapText="1"/>
    </xf>
    <xf numFmtId="0" fontId="45" fillId="0" borderId="11" xfId="0" applyFont="1" applyBorder="1" applyAlignment="1">
      <alignment horizontal="center" vertical="center" wrapText="1"/>
    </xf>
    <xf numFmtId="9" fontId="8" fillId="0" borderId="0" xfId="0" applyNumberFormat="1" applyFont="1" applyAlignment="1">
      <alignment horizontal="center" wrapText="1"/>
    </xf>
    <xf numFmtId="0" fontId="45" fillId="0" borderId="0" xfId="0" applyFont="1" applyBorder="1" applyAlignment="1">
      <alignment vertical="center" wrapText="1"/>
    </xf>
    <xf numFmtId="0" fontId="45" fillId="0" borderId="0" xfId="0" applyFont="1" applyAlignment="1">
      <alignment vertical="center" wrapText="1"/>
    </xf>
    <xf numFmtId="0" fontId="45" fillId="0" borderId="0" xfId="0" applyFont="1" applyFill="1" applyAlignment="1">
      <alignment horizontal="center" vertical="center" wrapText="1"/>
    </xf>
    <xf numFmtId="0" fontId="54" fillId="3" borderId="11" xfId="0" applyFont="1" applyFill="1" applyBorder="1" applyAlignment="1">
      <alignment horizontal="center" wrapText="1"/>
    </xf>
    <xf numFmtId="0" fontId="51" fillId="0" borderId="0" xfId="0" applyFont="1" applyAlignment="1">
      <alignment horizontal="center" vertical="center" wrapText="1"/>
    </xf>
    <xf numFmtId="0" fontId="52" fillId="0" borderId="0" xfId="0" applyFont="1" applyAlignment="1">
      <alignment horizontal="center" vertical="center" wrapText="1"/>
    </xf>
    <xf numFmtId="0" fontId="53" fillId="0" borderId="0" xfId="0" applyFont="1" applyAlignment="1">
      <alignment horizontal="center" vertical="center" wrapText="1"/>
    </xf>
    <xf numFmtId="0" fontId="53" fillId="0" borderId="18" xfId="0" applyFont="1" applyBorder="1" applyAlignment="1">
      <alignment horizontal="center" vertical="center" wrapText="1"/>
    </xf>
    <xf numFmtId="0" fontId="10" fillId="0" borderId="12" xfId="0" applyFont="1" applyBorder="1" applyAlignment="1">
      <alignment horizontal="center" wrapText="1"/>
    </xf>
    <xf numFmtId="0" fontId="10" fillId="0" borderId="22" xfId="0" applyFont="1" applyBorder="1" applyAlignment="1">
      <alignment horizontal="center" wrapText="1"/>
    </xf>
    <xf numFmtId="0" fontId="10" fillId="0" borderId="25" xfId="0" applyFont="1" applyBorder="1" applyAlignment="1">
      <alignment horizontal="center" wrapText="1"/>
    </xf>
    <xf numFmtId="0" fontId="10" fillId="0" borderId="12" xfId="0" applyFont="1" applyFill="1" applyBorder="1" applyAlignment="1">
      <alignment horizontal="center" wrapText="1"/>
    </xf>
    <xf numFmtId="0" fontId="10" fillId="0" borderId="22" xfId="0" applyFont="1" applyFill="1" applyBorder="1" applyAlignment="1">
      <alignment horizontal="center" wrapText="1"/>
    </xf>
    <xf numFmtId="0" fontId="10" fillId="0" borderId="25" xfId="0" applyFont="1" applyFill="1" applyBorder="1" applyAlignment="1">
      <alignment horizontal="center" wrapText="1"/>
    </xf>
    <xf numFmtId="0" fontId="10" fillId="0" borderId="11" xfId="0" applyFont="1" applyBorder="1" applyAlignment="1">
      <alignment horizontal="center" vertical="center" wrapText="1"/>
    </xf>
    <xf numFmtId="0" fontId="7" fillId="0" borderId="0" xfId="0" applyFont="1" applyAlignment="1">
      <alignment horizontal="center" wrapText="1"/>
    </xf>
    <xf numFmtId="0" fontId="8" fillId="0" borderId="0" xfId="0" applyFont="1" applyAlignment="1">
      <alignment horizontal="center" wrapText="1"/>
    </xf>
    <xf numFmtId="0" fontId="39" fillId="0" borderId="0" xfId="0" applyFont="1" applyAlignment="1">
      <alignment horizontal="center" vertical="center" wrapText="1"/>
    </xf>
    <xf numFmtId="0" fontId="9" fillId="0" borderId="18" xfId="0" applyFont="1" applyBorder="1" applyAlignment="1">
      <alignment horizontal="center" wrapText="1"/>
    </xf>
    <xf numFmtId="0" fontId="46" fillId="6" borderId="0" xfId="0" applyFont="1" applyFill="1" applyAlignment="1">
      <alignment horizontal="center" wrapText="1"/>
    </xf>
    <xf numFmtId="0" fontId="43" fillId="0" borderId="26" xfId="0" applyFont="1" applyBorder="1" applyAlignment="1">
      <alignment horizontal="center" vertical="center" wrapText="1"/>
    </xf>
    <xf numFmtId="0" fontId="43" fillId="0" borderId="0" xfId="0" applyFont="1" applyAlignment="1">
      <alignment horizontal="center" vertical="center" wrapText="1"/>
    </xf>
    <xf numFmtId="0" fontId="43" fillId="0" borderId="23" xfId="0" applyFont="1" applyBorder="1" applyAlignment="1">
      <alignment horizontal="center" vertical="center" wrapText="1"/>
    </xf>
    <xf numFmtId="0" fontId="43" fillId="0" borderId="18" xfId="0" applyFont="1" applyBorder="1" applyAlignment="1">
      <alignment horizontal="center" vertical="center" wrapText="1"/>
    </xf>
    <xf numFmtId="0" fontId="6" fillId="0" borderId="0" xfId="0" applyFont="1" applyAlignment="1">
      <alignment horizontal="center" wrapText="1"/>
    </xf>
    <xf numFmtId="0" fontId="6" fillId="0" borderId="18" xfId="0" applyFont="1" applyBorder="1" applyAlignment="1">
      <alignment horizontal="center" wrapText="1"/>
    </xf>
    <xf numFmtId="0" fontId="10" fillId="0" borderId="19" xfId="0" applyFont="1" applyBorder="1" applyAlignment="1">
      <alignment horizontal="center" vertical="center" wrapText="1"/>
    </xf>
    <xf numFmtId="0" fontId="10" fillId="0" borderId="23"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18" xfId="0" applyFont="1" applyBorder="1" applyAlignment="1">
      <alignment horizontal="center" vertical="center" wrapText="1"/>
    </xf>
    <xf numFmtId="0" fontId="6" fillId="0" borderId="20" xfId="0" applyFont="1" applyBorder="1" applyAlignment="1">
      <alignment horizontal="center" wrapText="1"/>
    </xf>
    <xf numFmtId="0" fontId="6" fillId="0" borderId="21" xfId="0" applyFont="1" applyBorder="1" applyAlignment="1">
      <alignment horizontal="center" wrapText="1"/>
    </xf>
    <xf numFmtId="0" fontId="10" fillId="0" borderId="0" xfId="0" applyFont="1" applyBorder="1" applyAlignment="1">
      <alignment horizontal="center" vertical="center" wrapText="1"/>
    </xf>
    <xf numFmtId="0" fontId="46" fillId="6" borderId="18" xfId="0" applyFont="1" applyFill="1" applyBorder="1" applyAlignment="1">
      <alignment horizontal="center" wrapText="1"/>
    </xf>
    <xf numFmtId="0" fontId="6" fillId="3" borderId="11" xfId="0" applyFont="1" applyFill="1" applyBorder="1" applyAlignment="1">
      <alignment horizontal="center" wrapText="1"/>
    </xf>
    <xf numFmtId="0" fontId="40" fillId="0" borderId="20" xfId="0" applyFont="1" applyBorder="1" applyAlignment="1">
      <alignment horizontal="center" wrapText="1"/>
    </xf>
    <xf numFmtId="0" fontId="15" fillId="0" borderId="11" xfId="0" applyFont="1" applyBorder="1" applyAlignment="1">
      <alignment horizontal="center" vertical="center"/>
    </xf>
    <xf numFmtId="0" fontId="14" fillId="0" borderId="11" xfId="0" applyFont="1" applyBorder="1" applyAlignment="1">
      <alignment horizontal="center" vertical="center"/>
    </xf>
    <xf numFmtId="0" fontId="0" fillId="0" borderId="13" xfId="0" applyFont="1" applyBorder="1" applyAlignment="1">
      <alignment horizontal="center" vertical="center"/>
    </xf>
    <xf numFmtId="0" fontId="0" fillId="0" borderId="27" xfId="0" applyBorder="1" applyAlignment="1">
      <alignment horizontal="center" vertical="center"/>
    </xf>
    <xf numFmtId="0" fontId="0" fillId="0" borderId="28" xfId="0" applyBorder="1" applyAlignment="1">
      <alignment horizontal="center" vertical="center"/>
    </xf>
    <xf numFmtId="0" fontId="35" fillId="0" borderId="13" xfId="0" applyFont="1" applyBorder="1" applyAlignment="1">
      <alignment horizontal="center" vertical="center" wrapText="1"/>
    </xf>
    <xf numFmtId="0" fontId="35" fillId="0" borderId="28" xfId="0" applyFont="1" applyBorder="1" applyAlignment="1">
      <alignment horizontal="center" vertical="center" wrapText="1"/>
    </xf>
    <xf numFmtId="0" fontId="13" fillId="0" borderId="0" xfId="0" applyFont="1" applyAlignment="1">
      <alignment horizontal="center" vertical="center"/>
    </xf>
    <xf numFmtId="0" fontId="31" fillId="0" borderId="0" xfId="0" applyFont="1" applyAlignment="1">
      <alignment horizontal="center" vertical="center"/>
    </xf>
    <xf numFmtId="0" fontId="33" fillId="0" borderId="11" xfId="0" applyFont="1" applyBorder="1" applyAlignment="1">
      <alignment horizontal="center" vertical="center"/>
    </xf>
    <xf numFmtId="0" fontId="33" fillId="0" borderId="11" xfId="0" applyFont="1" applyBorder="1" applyAlignment="1">
      <alignment horizontal="center" vertical="center" wrapText="1"/>
    </xf>
    <xf numFmtId="1" fontId="34" fillId="0" borderId="13" xfId="0" applyNumberFormat="1" applyFont="1" applyBorder="1" applyAlignment="1">
      <alignment horizontal="center" vertical="center"/>
    </xf>
    <xf numFmtId="1" fontId="34" fillId="0" borderId="28" xfId="0" applyNumberFormat="1" applyFont="1" applyBorder="1" applyAlignment="1">
      <alignment horizontal="center" vertical="center"/>
    </xf>
    <xf numFmtId="1" fontId="33" fillId="0" borderId="13" xfId="0" applyNumberFormat="1" applyFont="1" applyBorder="1" applyAlignment="1">
      <alignment horizontal="center" vertical="center"/>
    </xf>
    <xf numFmtId="1" fontId="33" fillId="0" borderId="28" xfId="0" applyNumberFormat="1" applyFont="1" applyBorder="1" applyAlignment="1">
      <alignment horizontal="center" vertical="center"/>
    </xf>
    <xf numFmtId="0" fontId="34" fillId="0" borderId="21" xfId="0" applyFont="1" applyBorder="1" applyAlignment="1">
      <alignment horizontal="center" vertical="center" wrapText="1"/>
    </xf>
    <xf numFmtId="0" fontId="34" fillId="0" borderId="24" xfId="0" applyFont="1" applyBorder="1" applyAlignment="1">
      <alignment horizontal="center" vertical="center" wrapText="1"/>
    </xf>
    <xf numFmtId="0" fontId="14" fillId="0" borderId="0" xfId="0" applyFont="1" applyAlignment="1">
      <alignment horizontal="center" vertical="center"/>
    </xf>
    <xf numFmtId="0" fontId="17" fillId="0" borderId="0" xfId="0" applyFont="1" applyAlignment="1">
      <alignment horizontal="center" vertical="center" wrapText="1"/>
    </xf>
    <xf numFmtId="0" fontId="17" fillId="0" borderId="0" xfId="0" applyFont="1" applyAlignment="1">
      <alignment horizontal="center" vertical="center"/>
    </xf>
    <xf numFmtId="0" fontId="29" fillId="0" borderId="30" xfId="0" applyFont="1" applyBorder="1" applyAlignment="1">
      <alignment horizontal="center" vertical="center"/>
    </xf>
    <xf numFmtId="0" fontId="29" fillId="0" borderId="32" xfId="0" applyFont="1" applyBorder="1" applyAlignment="1">
      <alignment horizontal="center" vertical="center"/>
    </xf>
    <xf numFmtId="0" fontId="29" fillId="0" borderId="34" xfId="0" applyFont="1" applyBorder="1" applyAlignment="1">
      <alignment horizontal="center" vertical="center"/>
    </xf>
    <xf numFmtId="0" fontId="19" fillId="2" borderId="12" xfId="0" applyFont="1" applyFill="1" applyBorder="1" applyAlignment="1">
      <alignment horizontal="center" vertical="center" wrapText="1"/>
    </xf>
    <xf numFmtId="0" fontId="20" fillId="2" borderId="26" xfId="0" applyFont="1" applyFill="1" applyBorder="1" applyAlignment="1">
      <alignment horizontal="center" vertical="center" wrapText="1"/>
    </xf>
    <xf numFmtId="0" fontId="20" fillId="2" borderId="0" xfId="0" applyFont="1" applyFill="1" applyBorder="1" applyAlignment="1">
      <alignment horizontal="center" vertical="center" wrapText="1"/>
    </xf>
    <xf numFmtId="0" fontId="20" fillId="2" borderId="29" xfId="0" applyFont="1" applyFill="1" applyBorder="1" applyAlignment="1">
      <alignment horizontal="center" vertical="center" wrapText="1"/>
    </xf>
    <xf numFmtId="0" fontId="4" fillId="2" borderId="25" xfId="0" applyFont="1" applyFill="1" applyBorder="1" applyAlignment="1">
      <alignment horizontal="center" vertical="center" wrapText="1"/>
    </xf>
    <xf numFmtId="0" fontId="21" fillId="0" borderId="25" xfId="0" applyFont="1" applyBorder="1" applyAlignment="1">
      <alignment horizontal="center" vertical="center" wrapText="1"/>
    </xf>
    <xf numFmtId="0" fontId="28" fillId="0" borderId="11" xfId="0" applyFont="1" applyBorder="1" applyAlignment="1">
      <alignment horizontal="left" vertical="center" wrapText="1"/>
    </xf>
    <xf numFmtId="0" fontId="3" fillId="0" borderId="11" xfId="0" applyFont="1" applyBorder="1" applyAlignment="1">
      <alignment horizontal="left" vertical="center" wrapText="1"/>
    </xf>
    <xf numFmtId="0" fontId="21" fillId="0" borderId="11" xfId="0" applyFont="1" applyBorder="1" applyAlignment="1">
      <alignment horizontal="center" vertical="center" wrapText="1"/>
    </xf>
    <xf numFmtId="0" fontId="21" fillId="0" borderId="12" xfId="0" applyFont="1" applyBorder="1" applyAlignment="1">
      <alignment horizontal="center" vertical="center" wrapText="1"/>
    </xf>
    <xf numFmtId="0" fontId="0" fillId="0" borderId="0" xfId="0" applyFont="1" applyAlignment="1">
      <alignment horizontal="left" vertical="top" wrapText="1"/>
    </xf>
    <xf numFmtId="0" fontId="19" fillId="2" borderId="19" xfId="0" applyFont="1" applyFill="1" applyBorder="1" applyAlignment="1">
      <alignment horizontal="center" vertical="center" wrapText="1"/>
    </xf>
    <xf numFmtId="0" fontId="19" fillId="2" borderId="20" xfId="0" applyFont="1" applyFill="1" applyBorder="1" applyAlignment="1">
      <alignment horizontal="center" vertical="center" wrapText="1"/>
    </xf>
    <xf numFmtId="0" fontId="19" fillId="2" borderId="21" xfId="0" applyFont="1" applyFill="1" applyBorder="1" applyAlignment="1">
      <alignment horizontal="center" vertical="center" wrapText="1"/>
    </xf>
    <xf numFmtId="0" fontId="4" fillId="2" borderId="23" xfId="0" applyFont="1" applyFill="1" applyBorder="1" applyAlignment="1">
      <alignment horizontal="center" vertical="center" wrapText="1"/>
    </xf>
    <xf numFmtId="0" fontId="4" fillId="2" borderId="18"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19" fillId="2" borderId="12" xfId="0" applyFont="1" applyFill="1" applyBorder="1" applyAlignment="1">
      <alignment horizontal="center" vertical="center"/>
    </xf>
    <xf numFmtId="0" fontId="20" fillId="2" borderId="26" xfId="0" applyFont="1" applyFill="1" applyBorder="1" applyAlignment="1">
      <alignment horizontal="center" vertical="center"/>
    </xf>
    <xf numFmtId="0" fontId="20" fillId="2" borderId="0" xfId="0" applyFont="1" applyFill="1" applyBorder="1" applyAlignment="1">
      <alignment horizontal="center" vertical="center"/>
    </xf>
    <xf numFmtId="0" fontId="20" fillId="2" borderId="29" xfId="0" applyFont="1" applyFill="1" applyBorder="1" applyAlignment="1">
      <alignment horizontal="center" vertical="center"/>
    </xf>
    <xf numFmtId="0" fontId="4" fillId="2" borderId="25" xfId="0" applyFont="1" applyFill="1" applyBorder="1" applyAlignment="1">
      <alignment horizontal="center" vertical="center"/>
    </xf>
    <xf numFmtId="0" fontId="21" fillId="0" borderId="25" xfId="0" applyFont="1" applyBorder="1" applyAlignment="1">
      <alignment horizontal="center" vertical="center"/>
    </xf>
    <xf numFmtId="0" fontId="21" fillId="0" borderId="19" xfId="0" applyFont="1" applyBorder="1" applyAlignment="1">
      <alignment horizontal="center" vertical="center" wrapText="1"/>
    </xf>
    <xf numFmtId="0" fontId="21" fillId="0" borderId="20" xfId="0" applyFont="1" applyBorder="1" applyAlignment="1">
      <alignment horizontal="center" vertical="center" wrapText="1"/>
    </xf>
    <xf numFmtId="0" fontId="21" fillId="0" borderId="23" xfId="0" applyFont="1" applyBorder="1" applyAlignment="1">
      <alignment horizontal="center" vertical="center" wrapText="1"/>
    </xf>
    <xf numFmtId="0" fontId="21" fillId="0" borderId="18" xfId="0" applyFont="1" applyBorder="1" applyAlignment="1">
      <alignment horizontal="center" vertical="center" wrapText="1"/>
    </xf>
    <xf numFmtId="0" fontId="17" fillId="0" borderId="0" xfId="0" applyFont="1" applyBorder="1" applyAlignment="1">
      <alignment horizontal="center" vertical="center" wrapText="1"/>
    </xf>
    <xf numFmtId="0" fontId="21" fillId="0" borderId="11" xfId="0" applyFont="1" applyBorder="1" applyAlignment="1">
      <alignment horizontal="center" vertical="center"/>
    </xf>
    <xf numFmtId="0" fontId="10" fillId="0" borderId="11" xfId="0" applyFont="1" applyBorder="1" applyAlignment="1">
      <alignment horizontal="center" wrapText="1"/>
    </xf>
    <xf numFmtId="0" fontId="6" fillId="0" borderId="0" xfId="0" applyFont="1" applyAlignment="1">
      <alignment horizontal="right" vertical="center" wrapText="1"/>
    </xf>
    <xf numFmtId="0" fontId="10" fillId="0" borderId="21" xfId="0" applyFont="1" applyBorder="1" applyAlignment="1">
      <alignment horizontal="center" vertical="center" wrapText="1"/>
    </xf>
    <xf numFmtId="0" fontId="10" fillId="0" borderId="24" xfId="0" applyFont="1" applyBorder="1" applyAlignment="1">
      <alignment horizontal="center" vertical="center" wrapText="1"/>
    </xf>
    <xf numFmtId="2" fontId="9" fillId="0" borderId="0" xfId="0" applyNumberFormat="1" applyFont="1" applyAlignment="1">
      <alignment horizontal="right" vertical="center" wrapText="1"/>
    </xf>
    <xf numFmtId="0" fontId="1" fillId="0" borderId="2" xfId="0" applyFont="1" applyBorder="1" applyAlignment="1">
      <alignment vertical="top" wrapText="1"/>
    </xf>
    <xf numFmtId="0" fontId="1" fillId="0" borderId="6" xfId="0" applyFont="1" applyBorder="1" applyAlignment="1">
      <alignment vertical="top" wrapText="1"/>
    </xf>
    <xf numFmtId="0" fontId="1" fillId="0" borderId="1" xfId="0" applyFont="1" applyBorder="1" applyAlignment="1">
      <alignment vertical="top" wrapText="1"/>
    </xf>
    <xf numFmtId="0" fontId="1" fillId="0" borderId="14" xfId="0" applyFont="1" applyBorder="1" applyAlignment="1">
      <alignment vertical="top" wrapText="1"/>
    </xf>
    <xf numFmtId="0" fontId="1" fillId="0" borderId="4" xfId="0" applyFont="1" applyBorder="1" applyAlignment="1">
      <alignment vertical="top" wrapText="1"/>
    </xf>
    <xf numFmtId="0" fontId="1" fillId="0" borderId="1" xfId="0" applyFont="1" applyBorder="1" applyAlignment="1">
      <alignment horizontal="center" vertical="top" wrapText="1"/>
    </xf>
    <xf numFmtId="0" fontId="1" fillId="0" borderId="14" xfId="0" applyFont="1" applyBorder="1" applyAlignment="1">
      <alignment horizontal="center" vertical="top" wrapText="1"/>
    </xf>
    <xf numFmtId="0" fontId="1" fillId="0" borderId="10" xfId="0" applyFont="1" applyBorder="1" applyAlignment="1">
      <alignment horizontal="center" vertical="top" wrapText="1"/>
    </xf>
    <xf numFmtId="0" fontId="1" fillId="0" borderId="5" xfId="0" applyFont="1" applyBorder="1" applyAlignment="1">
      <alignment horizontal="center" vertical="top" wrapText="1"/>
    </xf>
    <xf numFmtId="0" fontId="5" fillId="0" borderId="1" xfId="0" applyFont="1" applyBorder="1" applyAlignment="1">
      <alignment horizontal="center" vertical="top" wrapText="1"/>
    </xf>
    <xf numFmtId="0" fontId="5" fillId="0" borderId="14" xfId="0" applyFont="1" applyBorder="1" applyAlignment="1">
      <alignment horizontal="center" vertical="top" wrapText="1"/>
    </xf>
    <xf numFmtId="0" fontId="5" fillId="0" borderId="4" xfId="0" applyFont="1" applyBorder="1" applyAlignment="1">
      <alignment horizontal="center" vertical="top"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6" xfId="0" applyFont="1" applyBorder="1" applyAlignment="1">
      <alignment horizontal="center" vertical="top" wrapText="1"/>
    </xf>
    <xf numFmtId="0" fontId="1" fillId="0" borderId="8" xfId="0" applyFont="1" applyBorder="1" applyAlignment="1">
      <alignment horizontal="center" vertical="top" wrapText="1"/>
    </xf>
    <xf numFmtId="0" fontId="1" fillId="0" borderId="9" xfId="0" applyFont="1" applyBorder="1" applyAlignment="1">
      <alignment horizontal="center" vertical="top" wrapText="1"/>
    </xf>
    <xf numFmtId="0" fontId="1" fillId="0" borderId="15" xfId="0" applyFont="1" applyBorder="1" applyAlignment="1">
      <alignment horizontal="center" vertical="top" wrapText="1"/>
    </xf>
    <xf numFmtId="0" fontId="1" fillId="0" borderId="16" xfId="0" applyFont="1" applyBorder="1" applyAlignment="1">
      <alignment horizontal="center" vertical="top" wrapText="1"/>
    </xf>
    <xf numFmtId="0" fontId="3" fillId="0" borderId="2" xfId="0" applyFont="1" applyBorder="1" applyAlignment="1">
      <alignment vertical="top" wrapText="1"/>
    </xf>
    <xf numFmtId="0" fontId="3" fillId="0" borderId="3" xfId="0" applyFont="1" applyBorder="1" applyAlignment="1">
      <alignment vertical="top" wrapText="1"/>
    </xf>
    <xf numFmtId="0" fontId="3" fillId="0" borderId="6" xfId="0" applyFont="1" applyBorder="1" applyAlignment="1">
      <alignment vertical="top" wrapText="1"/>
    </xf>
    <xf numFmtId="0" fontId="3" fillId="2" borderId="2" xfId="0" applyFont="1" applyFill="1" applyBorder="1" applyAlignment="1">
      <alignment vertical="top" wrapText="1"/>
    </xf>
    <xf numFmtId="0" fontId="3" fillId="2" borderId="3" xfId="0" applyFont="1" applyFill="1" applyBorder="1" applyAlignment="1">
      <alignment vertical="top" wrapText="1"/>
    </xf>
    <xf numFmtId="0" fontId="3" fillId="2" borderId="6" xfId="0" applyFont="1" applyFill="1" applyBorder="1" applyAlignment="1">
      <alignment vertical="top" wrapText="1"/>
    </xf>
    <xf numFmtId="0" fontId="1" fillId="0" borderId="4" xfId="0" applyFont="1" applyBorder="1" applyAlignment="1">
      <alignment horizontal="center" vertical="top" wrapText="1"/>
    </xf>
    <xf numFmtId="0" fontId="4" fillId="0" borderId="2" xfId="0" applyFont="1" applyBorder="1" applyAlignment="1">
      <alignment horizontal="center" vertical="top" wrapText="1"/>
    </xf>
    <xf numFmtId="0" fontId="4" fillId="0" borderId="6" xfId="0" applyFont="1" applyBorder="1" applyAlignment="1">
      <alignment horizontal="center" vertical="top" wrapText="1"/>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6" xfId="0" applyFont="1" applyBorder="1" applyAlignment="1">
      <alignment horizontal="center" vertical="top" wrapText="1"/>
    </xf>
    <xf numFmtId="0" fontId="3" fillId="0" borderId="1" xfId="0" applyFont="1" applyBorder="1" applyAlignment="1">
      <alignment horizontal="center" vertical="top" wrapText="1"/>
    </xf>
    <xf numFmtId="0" fontId="3" fillId="0" borderId="4" xfId="0" applyFont="1" applyBorder="1" applyAlignment="1">
      <alignment horizontal="center" vertical="top" wrapText="1"/>
    </xf>
    <xf numFmtId="0" fontId="3" fillId="0" borderId="8" xfId="0" applyFont="1" applyBorder="1" applyAlignment="1">
      <alignment vertical="top" wrapText="1"/>
    </xf>
    <xf numFmtId="0" fontId="3" fillId="0" borderId="9" xfId="0" applyFont="1" applyBorder="1" applyAlignment="1">
      <alignment vertical="top" wrapText="1"/>
    </xf>
    <xf numFmtId="0" fontId="3" fillId="0" borderId="10" xfId="0" applyFont="1" applyBorder="1" applyAlignment="1">
      <alignment vertical="top" wrapText="1"/>
    </xf>
    <xf numFmtId="0" fontId="3" fillId="0" borderId="5" xfId="0" applyFont="1" applyBorder="1" applyAlignment="1">
      <alignment vertical="top" wrapText="1"/>
    </xf>
    <xf numFmtId="0" fontId="3" fillId="0" borderId="2" xfId="0" applyFont="1" applyBorder="1" applyAlignment="1">
      <alignment horizontal="right" vertical="top" wrapText="1"/>
    </xf>
    <xf numFmtId="0" fontId="3" fillId="0" borderId="6" xfId="0" applyFont="1" applyBorder="1" applyAlignment="1">
      <alignment horizontal="right" vertical="top" wrapText="1"/>
    </xf>
  </cellXfs>
  <cellStyles count="4">
    <cellStyle name="Normal" xfId="0" builtinId="0"/>
    <cellStyle name="Normal 2" xfId="2"/>
    <cellStyle name="Normal 3" xfId="3"/>
    <cellStyle name="Normal 4" xfId="1"/>
  </cellStyles>
  <dxfs count="1">
    <dxf>
      <font>
        <color rgb="FF9C0006"/>
      </font>
      <fill>
        <patternFill patternType="solid">
          <bgColor rgb="FFFFC7CE"/>
        </patternFill>
      </fill>
    </dxf>
  </dxfs>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chart1.xml><?xml version="1.0" encoding="utf-8"?>
<c:chartSpace xmlns:c="http://schemas.openxmlformats.org/drawingml/2006/chart" xmlns:a="http://schemas.openxmlformats.org/drawingml/2006/main" xmlns:r="http://schemas.openxmlformats.org/officeDocument/2006/relationships">
  <c:lang val="en-IN"/>
  <c:chart>
    <c:title>
      <c:spPr>
        <a:noFill/>
        <a:ln w="25400">
          <a:noFill/>
        </a:ln>
      </c:spPr>
      <c:txPr>
        <a:bodyPr rot="0" spcFirstLastPara="1"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endParaRPr lang="en-US"/>
        </a:p>
      </c:txPr>
    </c:title>
    <c:plotArea>
      <c:layout>
        <c:manualLayout>
          <c:layoutTarget val="inner"/>
          <c:xMode val="edge"/>
          <c:yMode val="edge"/>
          <c:x val="0.121113132894236"/>
          <c:y val="0.186154169221945"/>
          <c:w val="0.87610499866711311"/>
          <c:h val="0.69955427585584884"/>
        </c:manualLayout>
      </c:layout>
      <c:barChart>
        <c:barDir val="col"/>
        <c:grouping val="clustered"/>
        <c:ser>
          <c:idx val="0"/>
          <c:order val="0"/>
          <c:spPr>
            <a:solidFill>
              <a:srgbClr val="4F81BD"/>
            </a:solidFill>
            <a:ln w="25400">
              <a:noFill/>
            </a:ln>
          </c:spPr>
          <c:val>
            <c:numRef>
              <c:f>'TEST -CO '!$J$129:$L$129</c:f>
              <c:numCache>
                <c:formatCode>0</c:formatCode>
                <c:ptCount val="3"/>
                <c:pt idx="0">
                  <c:v>100</c:v>
                </c:pt>
                <c:pt idx="1">
                  <c:v>100</c:v>
                </c:pt>
                <c:pt idx="2">
                  <c:v>100</c:v>
                </c:pt>
              </c:numCache>
            </c:numRef>
          </c:val>
          <c:extLst xmlns:c16r2="http://schemas.microsoft.com/office/drawing/2015/06/chart">
            <c:ext xmlns:c16="http://schemas.microsoft.com/office/drawing/2014/chart" uri="{C3380CC4-5D6E-409C-BE32-E72D297353CC}">
              <c16:uniqueId val="{00000000-0B28-472A-8C84-C0787F0E169F}"/>
            </c:ext>
          </c:extLst>
        </c:ser>
        <c:dLbls/>
        <c:gapWidth val="219"/>
        <c:overlap val="-27"/>
        <c:axId val="99150848"/>
        <c:axId val="99152640"/>
      </c:barChart>
      <c:catAx>
        <c:axId val="99150848"/>
        <c:scaling>
          <c:orientation val="minMax"/>
        </c:scaling>
        <c:axPos val="b"/>
        <c:numFmt formatCode="General" sourceLinked="1"/>
        <c:maj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99152640"/>
        <c:crosses val="autoZero"/>
        <c:auto val="1"/>
        <c:lblAlgn val="ctr"/>
        <c:lblOffset val="100"/>
      </c:catAx>
      <c:valAx>
        <c:axId val="99152640"/>
        <c:scaling>
          <c:orientation val="minMax"/>
        </c:scaling>
        <c:axPos val="l"/>
        <c:majorGridlines>
          <c:spPr>
            <a:ln w="9525" cap="flat" cmpd="sng" algn="ctr">
              <a:solidFill>
                <a:schemeClr val="tx1">
                  <a:lumMod val="15000"/>
                  <a:lumOff val="85000"/>
                </a:schemeClr>
              </a:solidFill>
              <a:prstDash val="solid"/>
              <a:round/>
            </a:ln>
            <a:effectLst/>
          </c:spPr>
        </c:majorGridlines>
        <c:numFmt formatCode="0" sourceLinked="1"/>
        <c:majorTickMark val="none"/>
        <c:tickLblPos val="nextTo"/>
        <c:spPr>
          <a:ln w="9525" cap="flat" cmpd="sng" algn="ctr">
            <a:noFill/>
            <a:prstDash val="solid"/>
            <a:round/>
          </a:ln>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99150848"/>
        <c:crosses val="autoZero"/>
        <c:crossBetween val="between"/>
      </c:valAx>
      <c:spPr>
        <a:noFill/>
        <a:ln w="25400">
          <a:noFill/>
        </a:ln>
      </c:spPr>
    </c:plotArea>
    <c:plotVisOnly val="1"/>
    <c:dispBlanksAs val="gap"/>
  </c:chart>
  <c:spPr>
    <a:solidFill>
      <a:schemeClr val="bg1"/>
    </a:solidFill>
    <a:ln w="9525" cap="flat" cmpd="sng" algn="ctr">
      <a:solidFill>
        <a:schemeClr val="tx1">
          <a:lumMod val="15000"/>
          <a:lumOff val="85000"/>
        </a:schemeClr>
      </a:solidFill>
      <a:prstDash val="solid"/>
      <a:round/>
    </a:ln>
    <a:effectLst/>
  </c:spPr>
  <c:txPr>
    <a:bodyPr/>
    <a:lstStyle/>
    <a:p>
      <a:pPr>
        <a:defRPr lang="en-US"/>
      </a:pPr>
      <a:endParaRPr lang="en-US"/>
    </a:p>
  </c:txPr>
  <c:printSettings>
    <c:headerFooter/>
    <c:pageMargins b="0.75000000000000011" l="0.70000000000000007" r="0.70000000000000007" t="0.75000000000000011" header="0.30000000000000004" footer="0.30000000000000004"/>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en-IN"/>
  <c:chart>
    <c:title>
      <c:tx>
        <c:rich>
          <a:bodyPr rot="0" spcFirstLastPara="0" vertOverflow="ellipsis" vert="horz" wrap="square" anchor="ctr" anchorCtr="1"/>
          <a:lstStyle/>
          <a:p>
            <a:pPr>
              <a:defRPr lang="en-US" sz="1800" b="1" i="0" u="none" strike="noStrike" kern="1200" baseline="0">
                <a:solidFill>
                  <a:schemeClr val="tx1"/>
                </a:solidFill>
                <a:latin typeface="+mn-lt"/>
                <a:ea typeface="+mn-ea"/>
                <a:cs typeface="+mn-cs"/>
              </a:defRPr>
            </a:pPr>
            <a:r>
              <a:rPr lang="en-IN"/>
              <a:t>ASSIGNMEENT  MARKS CO ATTAINMENT</a:t>
            </a:r>
          </a:p>
        </c:rich>
      </c:tx>
    </c:title>
    <c:plotArea>
      <c:layout/>
      <c:barChart>
        <c:barDir val="col"/>
        <c:grouping val="clustered"/>
        <c:ser>
          <c:idx val="0"/>
          <c:order val="0"/>
          <c:tx>
            <c:v>Assignment CO '!#REF!</c:v>
          </c:tx>
          <c:cat>
            <c:strRef>
              <c:f>'Assignment CO '!$L$114:$O$114</c:f>
              <c:strCache>
                <c:ptCount val="4"/>
                <c:pt idx="0">
                  <c:v>CO1</c:v>
                </c:pt>
                <c:pt idx="1">
                  <c:v>CO2</c:v>
                </c:pt>
                <c:pt idx="2">
                  <c:v>CO3</c:v>
                </c:pt>
                <c:pt idx="3">
                  <c:v>CO4</c:v>
                </c:pt>
              </c:strCache>
            </c:strRef>
          </c:cat>
          <c:val>
            <c:numRef>
              <c:f>'Assignment CO '!$L$115:$O$115</c:f>
              <c:numCache>
                <c:formatCode>0</c:formatCode>
                <c:ptCount val="4"/>
                <c:pt idx="0">
                  <c:v>91</c:v>
                </c:pt>
                <c:pt idx="1">
                  <c:v>91</c:v>
                </c:pt>
                <c:pt idx="2">
                  <c:v>90</c:v>
                </c:pt>
                <c:pt idx="3">
                  <c:v>91</c:v>
                </c:pt>
              </c:numCache>
            </c:numRef>
          </c:val>
          <c:extLst xmlns:c16r2="http://schemas.microsoft.com/office/drawing/2015/06/chart">
            <c:ext xmlns:c16="http://schemas.microsoft.com/office/drawing/2014/chart" uri="{C3380CC4-5D6E-409C-BE32-E72D297353CC}">
              <c16:uniqueId val="{00000000-EDD5-4D14-B468-B05E5502D2DF}"/>
            </c:ext>
          </c:extLst>
        </c:ser>
        <c:dLbls/>
        <c:axId val="99992320"/>
        <c:axId val="99994240"/>
      </c:barChart>
      <c:catAx>
        <c:axId val="99992320"/>
        <c:scaling>
          <c:orientation val="minMax"/>
        </c:scaling>
        <c:axPos val="b"/>
        <c:title>
          <c:tx>
            <c:rich>
              <a:bodyPr rot="0" spcFirstLastPara="0" vertOverflow="ellipsis" vert="horz" wrap="square" anchor="ctr" anchorCtr="1"/>
              <a:lstStyle/>
              <a:p>
                <a:pPr>
                  <a:defRPr lang="en-US" sz="1100" b="1" i="0" u="none" strike="noStrike" kern="1200" baseline="0">
                    <a:solidFill>
                      <a:schemeClr val="tx1"/>
                    </a:solidFill>
                    <a:latin typeface="+mn-lt"/>
                    <a:ea typeface="+mn-ea"/>
                    <a:cs typeface="+mn-cs"/>
                  </a:defRPr>
                </a:pPr>
                <a:r>
                  <a:rPr lang="en-IN" sz="1100"/>
                  <a:t>COs</a:t>
                </a:r>
              </a:p>
            </c:rich>
          </c:tx>
        </c:title>
        <c:numFmt formatCode="General" sourceLinked="1"/>
        <c:maj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99994240"/>
        <c:crosses val="autoZero"/>
        <c:auto val="1"/>
        <c:lblAlgn val="ctr"/>
        <c:lblOffset val="100"/>
      </c:catAx>
      <c:valAx>
        <c:axId val="99994240"/>
        <c:scaling>
          <c:orientation val="minMax"/>
        </c:scaling>
        <c:axPos val="l"/>
        <c:majorGridlines/>
        <c:title>
          <c:tx>
            <c:rich>
              <a:bodyPr rot="-5400000" spcFirstLastPara="0" vertOverflow="ellipsis" vert="horz" wrap="square" anchor="ctr" anchorCtr="1"/>
              <a:lstStyle/>
              <a:p>
                <a:pPr>
                  <a:defRPr lang="en-US" sz="1100" b="1" i="0" u="none" strike="noStrike" kern="1200" baseline="0">
                    <a:solidFill>
                      <a:schemeClr val="tx1"/>
                    </a:solidFill>
                    <a:latin typeface="+mn-lt"/>
                    <a:ea typeface="+mn-ea"/>
                    <a:cs typeface="+mn-cs"/>
                  </a:defRPr>
                </a:pPr>
                <a:r>
                  <a:rPr lang="en-IN" sz="1100"/>
                  <a:t>% attainment</a:t>
                </a:r>
              </a:p>
            </c:rich>
          </c:tx>
        </c:title>
        <c:numFmt formatCode="0" sourceLinked="1"/>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99992320"/>
        <c:crosses val="autoZero"/>
        <c:crossBetween val="between"/>
      </c:valAx>
    </c:plotArea>
    <c:plotVisOnly val="1"/>
    <c:dispBlanksAs val="gap"/>
  </c:chart>
  <c:txPr>
    <a:bodyPr/>
    <a:lstStyle/>
    <a:p>
      <a:pPr>
        <a:defRPr lang="en-US"/>
      </a:pPr>
      <a:endParaRPr lang="en-US"/>
    </a:p>
  </c:txPr>
  <c:printSettings>
    <c:headerFooter/>
    <c:pageMargins b="0.75000000000000011" l="0.70000000000000007" r="0.70000000000000007" t="0.75000000000000011" header="0.30000000000000004" footer="0.30000000000000004"/>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lang val="en-IN"/>
  <c:chart>
    <c:title>
      <c:tx>
        <c:rich>
          <a:bodyPr rot="0" spcFirstLastPara="0" vertOverflow="ellipsis" vert="horz" wrap="square" anchor="ctr" anchorCtr="1"/>
          <a:lstStyle/>
          <a:p>
            <a:pPr>
              <a:defRPr lang="en-US" sz="1800" b="1" i="0" u="none" strike="noStrike" kern="1200" baseline="0">
                <a:solidFill>
                  <a:schemeClr val="tx1"/>
                </a:solidFill>
                <a:latin typeface="+mn-lt"/>
                <a:ea typeface="+mn-ea"/>
                <a:cs typeface="+mn-cs"/>
              </a:defRPr>
            </a:pPr>
            <a:r>
              <a:rPr lang="en-US"/>
              <a:t>EXAM CO</a:t>
            </a:r>
            <a:r>
              <a:rPr lang="en-US" baseline="0"/>
              <a:t> </a:t>
            </a:r>
            <a:r>
              <a:rPr lang="en-US"/>
              <a:t>ATTAINMENT</a:t>
            </a:r>
          </a:p>
        </c:rich>
      </c:tx>
    </c:title>
    <c:plotArea>
      <c:layout/>
      <c:barChart>
        <c:barDir val="col"/>
        <c:grouping val="clustered"/>
        <c:ser>
          <c:idx val="0"/>
          <c:order val="0"/>
          <c:tx>
            <c:strRef>
              <c:f>'SEE-final exam CO'!$I$127</c:f>
              <c:strCache>
                <c:ptCount val="1"/>
                <c:pt idx="0">
                  <c:v>EXAM ATTAINMENT</c:v>
                </c:pt>
              </c:strCache>
            </c:strRef>
          </c:tx>
          <c:cat>
            <c:numRef>
              <c:f>'SEE-final exam CO'!$J$126:$K$126</c:f>
              <c:numCache>
                <c:formatCode>General</c:formatCode>
                <c:ptCount val="2"/>
                <c:pt idx="0">
                  <c:v>113</c:v>
                </c:pt>
                <c:pt idx="1">
                  <c:v>113</c:v>
                </c:pt>
              </c:numCache>
            </c:numRef>
          </c:cat>
          <c:val>
            <c:numRef>
              <c:f>'SEE-final exam CO'!$J$127:$L$127</c:f>
              <c:numCache>
                <c:formatCode>0</c:formatCode>
                <c:ptCount val="3"/>
                <c:pt idx="0">
                  <c:v>100</c:v>
                </c:pt>
                <c:pt idx="1">
                  <c:v>100</c:v>
                </c:pt>
                <c:pt idx="2">
                  <c:v>100</c:v>
                </c:pt>
              </c:numCache>
            </c:numRef>
          </c:val>
          <c:extLst xmlns:c16r2="http://schemas.microsoft.com/office/drawing/2015/06/chart">
            <c:ext xmlns:c16="http://schemas.microsoft.com/office/drawing/2014/chart" uri="{C3380CC4-5D6E-409C-BE32-E72D297353CC}">
              <c16:uniqueId val="{00000000-64B7-40E2-BB6B-0BF04A79508C}"/>
            </c:ext>
          </c:extLst>
        </c:ser>
        <c:dLbls/>
        <c:axId val="101456896"/>
        <c:axId val="99845248"/>
      </c:barChart>
      <c:catAx>
        <c:axId val="101456896"/>
        <c:scaling>
          <c:orientation val="minMax"/>
        </c:scaling>
        <c:delete val="1"/>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COs</a:t>
                </a:r>
              </a:p>
            </c:rich>
          </c:tx>
        </c:title>
        <c:numFmt formatCode="General" sourceLinked="1"/>
        <c:tickLblPos val="nextTo"/>
        <c:crossAx val="99845248"/>
        <c:crosses val="autoZero"/>
        <c:auto val="1"/>
        <c:lblAlgn val="ctr"/>
        <c:lblOffset val="100"/>
      </c:catAx>
      <c:valAx>
        <c:axId val="99845248"/>
        <c:scaling>
          <c:orientation val="minMax"/>
        </c:scaling>
        <c:axPos val="l"/>
        <c:majorGridlines/>
        <c:title>
          <c:tx>
            <c:rich>
              <a:bodyPr rot="-5400000" spcFirstLastPara="0" vertOverflow="ellipsis" vert="horz" wrap="square" anchor="ctr" anchorCtr="1"/>
              <a:lstStyle/>
              <a:p>
                <a:pPr>
                  <a:defRPr lang="en-US" sz="1200" b="1" i="0" u="none" strike="noStrike" kern="1200" baseline="0">
                    <a:solidFill>
                      <a:schemeClr val="tx1"/>
                    </a:solidFill>
                    <a:latin typeface="+mn-lt"/>
                    <a:ea typeface="+mn-ea"/>
                    <a:cs typeface="+mn-cs"/>
                  </a:defRPr>
                </a:pPr>
                <a:r>
                  <a:rPr lang="en-IN" sz="1200"/>
                  <a:t>%</a:t>
                </a:r>
                <a:r>
                  <a:rPr lang="en-IN" sz="1200" baseline="0"/>
                  <a:t> attainment</a:t>
                </a:r>
                <a:endParaRPr lang="en-IN" sz="1200"/>
              </a:p>
            </c:rich>
          </c:tx>
        </c:title>
        <c:numFmt formatCode="0" sourceLinked="1"/>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101456896"/>
        <c:crosses val="autoZero"/>
        <c:crossBetween val="between"/>
      </c:valAx>
    </c:plotArea>
    <c:plotVisOnly val="1"/>
    <c:dispBlanksAs val="gap"/>
  </c:chart>
  <c:txPr>
    <a:bodyPr/>
    <a:lstStyle/>
    <a:p>
      <a:pPr>
        <a:defRPr lang="en-US"/>
      </a:pPr>
      <a:endParaRPr lang="en-US"/>
    </a:p>
  </c:txPr>
  <c:printSettings>
    <c:headerFooter/>
    <c:pageMargins b="0.75000000000000011" l="0.70000000000000007" r="0.70000000000000007" t="0.75000000000000011" header="0.30000000000000004" footer="0.30000000000000004"/>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lang val="en-IN"/>
  <c:chart>
    <c:autoTitleDeleted val="1"/>
    <c:plotArea>
      <c:layout>
        <c:manualLayout>
          <c:layoutTarget val="inner"/>
          <c:xMode val="edge"/>
          <c:yMode val="edge"/>
          <c:x val="0.15747462817147903"/>
          <c:y val="0.13010425780110799"/>
          <c:w val="0.79795734908136373"/>
          <c:h val="0.62134988334791508"/>
        </c:manualLayout>
      </c:layout>
      <c:barChart>
        <c:barDir val="col"/>
        <c:grouping val="clustered"/>
        <c:ser>
          <c:idx val="0"/>
          <c:order val="0"/>
          <c:tx>
            <c:strRef>
              <c:f>'TOTAL CO '!$D$19</c:f>
              <c:strCache>
                <c:ptCount val="1"/>
                <c:pt idx="0">
                  <c:v>ATTAINMENT of COs</c:v>
                </c:pt>
              </c:strCache>
            </c:strRef>
          </c:tx>
          <c:cat>
            <c:strRef>
              <c:f>'TOTAL CO '!$E$18:$H$18</c:f>
              <c:strCache>
                <c:ptCount val="3"/>
                <c:pt idx="0">
                  <c:v>CO1</c:v>
                </c:pt>
                <c:pt idx="1">
                  <c:v>CO2</c:v>
                </c:pt>
                <c:pt idx="2">
                  <c:v>CO3</c:v>
                </c:pt>
              </c:strCache>
            </c:strRef>
          </c:cat>
          <c:val>
            <c:numRef>
              <c:f>'TOTAL CO '!$E$19:$H$19</c:f>
              <c:numCache>
                <c:formatCode>0</c:formatCode>
                <c:ptCount val="4"/>
                <c:pt idx="0">
                  <c:v>100</c:v>
                </c:pt>
                <c:pt idx="1">
                  <c:v>100</c:v>
                </c:pt>
                <c:pt idx="2">
                  <c:v>100</c:v>
                </c:pt>
              </c:numCache>
            </c:numRef>
          </c:val>
          <c:extLst xmlns:c16r2="http://schemas.microsoft.com/office/drawing/2015/06/chart">
            <c:ext xmlns:c16="http://schemas.microsoft.com/office/drawing/2014/chart" uri="{C3380CC4-5D6E-409C-BE32-E72D297353CC}">
              <c16:uniqueId val="{00000000-B669-4ADD-9C39-106321FD5A8C}"/>
            </c:ext>
          </c:extLst>
        </c:ser>
        <c:dLbls/>
        <c:gapWidth val="300"/>
        <c:axId val="101434880"/>
        <c:axId val="101436800"/>
      </c:barChart>
      <c:catAx>
        <c:axId val="101434880"/>
        <c:scaling>
          <c:orientation val="minMax"/>
        </c:scaling>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COS</a:t>
                </a:r>
              </a:p>
            </c:rich>
          </c:tx>
        </c:title>
        <c:numFmt formatCode="General" sourceLinked="1"/>
        <c:maj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101436800"/>
        <c:crosses val="autoZero"/>
        <c:auto val="1"/>
        <c:lblAlgn val="ctr"/>
        <c:lblOffset val="100"/>
      </c:catAx>
      <c:valAx>
        <c:axId val="101436800"/>
        <c:scaling>
          <c:orientation val="minMax"/>
          <c:min val="0"/>
        </c:scaling>
        <c:axPos val="l"/>
        <c:majorGridlines/>
        <c:title>
          <c:tx>
            <c:rich>
              <a:bodyPr rot="-540000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a:t>
                </a:r>
                <a:r>
                  <a:rPr lang="en-IN" baseline="0"/>
                  <a:t> Attainment</a:t>
                </a:r>
                <a:endParaRPr lang="en-IN"/>
              </a:p>
            </c:rich>
          </c:tx>
        </c:title>
        <c:numFmt formatCode="0" sourceLinked="1"/>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101434880"/>
        <c:crosses val="autoZero"/>
        <c:crossBetween val="between"/>
      </c:valAx>
    </c:plotArea>
    <c:legend>
      <c:legendPos val="r"/>
      <c:layout>
        <c:manualLayout>
          <c:xMode val="edge"/>
          <c:yMode val="edge"/>
          <c:x val="0.45265419947506602"/>
          <c:y val="1.3696694692824399E-2"/>
          <c:w val="0.7325139982502189"/>
          <c:h val="9.741394190133007E-2"/>
        </c:manualLayout>
      </c:layout>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legend>
    <c:plotVisOnly val="1"/>
    <c:dispBlanksAs val="gap"/>
  </c:chart>
  <c:txPr>
    <a:bodyPr/>
    <a:lstStyle/>
    <a:p>
      <a:pPr>
        <a:defRPr lang="en-US"/>
      </a:pPr>
      <a:endParaRPr lang="en-US"/>
    </a:p>
  </c:txPr>
  <c:printSettings>
    <c:headerFooter/>
    <c:pageMargins b="0.75000000000000011" l="0.70000000000000007" r="0.70000000000000007" t="0.75000000000000011" header="0.30000000000000004" footer="0.30000000000000004"/>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lang val="en-IN"/>
  <c:chart>
    <c:title>
      <c:tx>
        <c:rich>
          <a:bodyPr rot="0" spcFirstLastPara="1"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r>
              <a:rPr lang="en-US" sz="1800" b="1" i="0" baseline="0">
                <a:effectLst/>
              </a:rPr>
              <a:t>CO ATTAINMENT  (ODD Sem. 2017-2018) 15EE54</a:t>
            </a:r>
            <a:endParaRPr lang="en-US">
              <a:effectLst/>
            </a:endParaRPr>
          </a:p>
        </c:rich>
      </c:tx>
      <c:spPr>
        <a:noFill/>
        <a:ln w="25400">
          <a:noFill/>
        </a:ln>
      </c:spPr>
    </c:title>
    <c:plotArea>
      <c:layout/>
      <c:barChart>
        <c:barDir val="col"/>
        <c:grouping val="clustered"/>
        <c:ser>
          <c:idx val="0"/>
          <c:order val="0"/>
          <c:spPr>
            <a:solidFill>
              <a:srgbClr val="4F81BD"/>
            </a:solidFill>
            <a:ln w="25400">
              <a:noFill/>
            </a:ln>
          </c:spPr>
          <c:dLbls>
            <c:spPr>
              <a:noFill/>
              <a:ln w="25400">
                <a:noFill/>
              </a:ln>
              <a:effectLst/>
            </c:spPr>
            <c:txPr>
              <a:bodyPr rot="0" spcFirstLastPara="1" vertOverflow="ellipsis" vert="horz" wrap="square" lIns="38100" tIns="19050" rIns="38100" bIns="19050" anchor="ctr" anchorCtr="1">
                <a:spAutoFit/>
              </a:bodyPr>
              <a:lstStyle/>
              <a:p>
                <a:pPr>
                  <a:defRPr lang="en-US" sz="900" b="0" i="0" u="none" strike="noStrike" kern="1200" baseline="0">
                    <a:solidFill>
                      <a:schemeClr val="tx1">
                        <a:lumMod val="75000"/>
                        <a:lumOff val="25000"/>
                      </a:schemeClr>
                    </a:solidFill>
                    <a:latin typeface="+mn-lt"/>
                    <a:ea typeface="+mn-ea"/>
                    <a:cs typeface="+mn-cs"/>
                  </a:defRPr>
                </a:pPr>
                <a:endParaRPr lang="en-US"/>
              </a:p>
            </c:txPr>
            <c:dLblPos val="outEnd"/>
            <c:showVal val="1"/>
            <c:extLst xmlns:c16r2="http://schemas.microsoft.com/office/drawing/2015/06/chart">
              <c:ext xmlns:c15="http://schemas.microsoft.com/office/drawing/2012/chart" uri="{CE6537A1-D6FC-4f65-9D91-7224C49458BB}">
                <c15:showLeaderLines val="0"/>
              </c:ext>
            </c:extLst>
          </c:dLbls>
          <c:cat>
            <c:strRef>
              <c:f>'final assesment'!$D$30:$H$30</c:f>
              <c:strCache>
                <c:ptCount val="4"/>
                <c:pt idx="0">
                  <c:v>CO1</c:v>
                </c:pt>
                <c:pt idx="1">
                  <c:v>CO2</c:v>
                </c:pt>
                <c:pt idx="2">
                  <c:v>CO3</c:v>
                </c:pt>
                <c:pt idx="3">
                  <c:v>CO4</c:v>
                </c:pt>
              </c:strCache>
            </c:strRef>
          </c:cat>
          <c:val>
            <c:numRef>
              <c:f>'final assesment'!$D$31:$H$31</c:f>
              <c:numCache>
                <c:formatCode>0</c:formatCode>
                <c:ptCount val="5"/>
                <c:pt idx="0">
                  <c:v>86.773333333333326</c:v>
                </c:pt>
                <c:pt idx="1">
                  <c:v>79.226666666666659</c:v>
                </c:pt>
                <c:pt idx="2">
                  <c:v>74.72</c:v>
                </c:pt>
                <c:pt idx="3">
                  <c:v>82.346666666666664</c:v>
                </c:pt>
              </c:numCache>
            </c:numRef>
          </c:val>
          <c:extLst xmlns:c16r2="http://schemas.microsoft.com/office/drawing/2015/06/chart">
            <c:ext xmlns:c16="http://schemas.microsoft.com/office/drawing/2014/chart" uri="{C3380CC4-5D6E-409C-BE32-E72D297353CC}">
              <c16:uniqueId val="{00000000-1836-4BF9-ACE2-6774D3048108}"/>
            </c:ext>
          </c:extLst>
        </c:ser>
        <c:dLbls>
          <c:showVal val="1"/>
        </c:dLbls>
        <c:gapWidth val="219"/>
        <c:overlap val="-27"/>
        <c:axId val="132497408"/>
        <c:axId val="132499328"/>
      </c:barChart>
      <c:catAx>
        <c:axId val="132497408"/>
        <c:scaling>
          <c:orientation val="minMax"/>
        </c:scaling>
        <c:axPos val="b"/>
        <c:title>
          <c:tx>
            <c:rich>
              <a:bodyPr rot="0" spcFirstLastPara="1" vertOverflow="ellipsis" vert="horz" wrap="square" anchor="ctr" anchorCtr="1"/>
              <a:lstStyle/>
              <a:p>
                <a:pPr>
                  <a:defRPr lang="en-US" sz="1000" b="0" i="0" u="none" strike="noStrike" kern="1200" baseline="0">
                    <a:solidFill>
                      <a:schemeClr val="tx1">
                        <a:lumMod val="65000"/>
                        <a:lumOff val="35000"/>
                      </a:schemeClr>
                    </a:solidFill>
                    <a:latin typeface="+mn-lt"/>
                    <a:ea typeface="+mn-ea"/>
                    <a:cs typeface="+mn-cs"/>
                  </a:defRPr>
                </a:pPr>
                <a:r>
                  <a:rPr lang="en-US"/>
                  <a:t>CO</a:t>
                </a:r>
              </a:p>
            </c:rich>
          </c:tx>
          <c:spPr>
            <a:noFill/>
            <a:ln w="25400">
              <a:noFill/>
            </a:ln>
          </c:spPr>
        </c:title>
        <c:numFmt formatCode="General" sourceLinked="1"/>
        <c:maj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132499328"/>
        <c:crosses val="autoZero"/>
        <c:auto val="1"/>
        <c:lblAlgn val="ctr"/>
        <c:lblOffset val="100"/>
      </c:catAx>
      <c:valAx>
        <c:axId val="132499328"/>
        <c:scaling>
          <c:orientation val="minMax"/>
        </c:scaling>
        <c:axPos val="l"/>
        <c:majorGridlines>
          <c:spPr>
            <a:ln w="9525" cap="flat" cmpd="sng" algn="ctr">
              <a:solidFill>
                <a:schemeClr val="tx1">
                  <a:lumMod val="15000"/>
                  <a:lumOff val="85000"/>
                </a:schemeClr>
              </a:solidFill>
              <a:prstDash val="solid"/>
              <a:round/>
            </a:ln>
            <a:effectLst/>
          </c:spPr>
        </c:majorGridlines>
        <c:title>
          <c:tx>
            <c:rich>
              <a:bodyPr rot="-5400000" spcFirstLastPara="1" vertOverflow="ellipsis" vert="horz" wrap="square" anchor="ctr" anchorCtr="1"/>
              <a:lstStyle/>
              <a:p>
                <a:pPr>
                  <a:defRPr lang="en-US" sz="1000" b="0" i="0" u="none" strike="noStrike" kern="1200" baseline="0">
                    <a:solidFill>
                      <a:schemeClr val="tx1">
                        <a:lumMod val="65000"/>
                        <a:lumOff val="35000"/>
                      </a:schemeClr>
                    </a:solidFill>
                    <a:latin typeface="+mn-lt"/>
                    <a:ea typeface="+mn-ea"/>
                    <a:cs typeface="+mn-cs"/>
                  </a:defRPr>
                </a:pPr>
                <a:r>
                  <a:rPr lang="en-US"/>
                  <a:t>PERCENTAGE</a:t>
                </a:r>
                <a:r>
                  <a:rPr lang="en-US" baseline="0"/>
                  <a:t> OF ATTAINMENT</a:t>
                </a:r>
                <a:endParaRPr lang="en-US"/>
              </a:p>
            </c:rich>
          </c:tx>
          <c:spPr>
            <a:noFill/>
            <a:ln w="25400">
              <a:noFill/>
            </a:ln>
          </c:spPr>
        </c:title>
        <c:numFmt formatCode="0" sourceLinked="1"/>
        <c:majorTickMark val="none"/>
        <c:tickLblPos val="nextTo"/>
        <c:spPr>
          <a:ln w="9525" cap="flat" cmpd="sng" algn="ctr">
            <a:noFill/>
            <a:prstDash val="solid"/>
            <a:round/>
          </a:ln>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132497408"/>
        <c:crosses val="autoZero"/>
        <c:crossBetween val="between"/>
      </c:valAx>
      <c:spPr>
        <a:noFill/>
        <a:ln w="25400">
          <a:noFill/>
        </a:ln>
      </c:spPr>
    </c:plotArea>
    <c:plotVisOnly val="1"/>
    <c:dispBlanksAs val="gap"/>
  </c:chart>
  <c:spPr>
    <a:solidFill>
      <a:schemeClr val="bg1"/>
    </a:solidFill>
    <a:ln w="9525" cap="flat" cmpd="sng" algn="ctr">
      <a:solidFill>
        <a:schemeClr val="tx1">
          <a:lumMod val="15000"/>
          <a:lumOff val="85000"/>
        </a:schemeClr>
      </a:solidFill>
      <a:prstDash val="solid"/>
      <a:round/>
    </a:ln>
    <a:effectLst/>
  </c:spPr>
  <c:txPr>
    <a:bodyPr/>
    <a:lstStyle/>
    <a:p>
      <a:pPr>
        <a:defRPr lang="en-US"/>
      </a:pPr>
      <a:endParaRPr lang="en-US"/>
    </a:p>
  </c:txPr>
  <c:printSettings>
    <c:headerFooter/>
    <c:pageMargins b="0.75000000000000011" l="0.70000000000000007" r="0.70000000000000007" t="0.75000000000000011" header="0.30000000000000004" footer="0.30000000000000004"/>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xdr:from>
      <xdr:col>5</xdr:col>
      <xdr:colOff>204507</xdr:colOff>
      <xdr:row>126</xdr:row>
      <xdr:rowOff>168088</xdr:rowOff>
    </xdr:from>
    <xdr:to>
      <xdr:col>8</xdr:col>
      <xdr:colOff>814107</xdr:colOff>
      <xdr:row>141</xdr:row>
      <xdr:rowOff>14007</xdr:rowOff>
    </xdr:to>
    <xdr:graphicFrame macro="">
      <xdr:nvGraphicFramePr>
        <xdr:cNvPr id="110713" name="Chart 1">
          <a:extLst>
            <a:ext uri="{FF2B5EF4-FFF2-40B4-BE49-F238E27FC236}">
              <a16:creationId xmlns:a16="http://schemas.microsoft.com/office/drawing/2014/main" xmlns="" id="{00000000-0008-0000-0100-000079B001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5</xdr:col>
      <xdr:colOff>47625</xdr:colOff>
      <xdr:row>108</xdr:row>
      <xdr:rowOff>190500</xdr:rowOff>
    </xdr:from>
    <xdr:to>
      <xdr:col>9</xdr:col>
      <xdr:colOff>885825</xdr:colOff>
      <xdr:row>124</xdr:row>
      <xdr:rowOff>152400</xdr:rowOff>
    </xdr:to>
    <xdr:graphicFrame macro="">
      <xdr:nvGraphicFramePr>
        <xdr:cNvPr id="112761" name="Chart 1">
          <a:extLst>
            <a:ext uri="{FF2B5EF4-FFF2-40B4-BE49-F238E27FC236}">
              <a16:creationId xmlns:a16="http://schemas.microsoft.com/office/drawing/2014/main" xmlns="" id="{00000000-0008-0000-0200-000079B801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331694</xdr:colOff>
      <xdr:row>129</xdr:row>
      <xdr:rowOff>68916</xdr:rowOff>
    </xdr:from>
    <xdr:to>
      <xdr:col>8</xdr:col>
      <xdr:colOff>950819</xdr:colOff>
      <xdr:row>148</xdr:row>
      <xdr:rowOff>68356</xdr:rowOff>
    </xdr:to>
    <xdr:graphicFrame macro="">
      <xdr:nvGraphicFramePr>
        <xdr:cNvPr id="119928" name="Chart 1">
          <a:extLst>
            <a:ext uri="{FF2B5EF4-FFF2-40B4-BE49-F238E27FC236}">
              <a16:creationId xmlns:a16="http://schemas.microsoft.com/office/drawing/2014/main" xmlns="" id="{00000000-0008-0000-0300-000078D401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4</xdr:col>
      <xdr:colOff>371475</xdr:colOff>
      <xdr:row>20</xdr:row>
      <xdr:rowOff>0</xdr:rowOff>
    </xdr:from>
    <xdr:to>
      <xdr:col>8</xdr:col>
      <xdr:colOff>276225</xdr:colOff>
      <xdr:row>37</xdr:row>
      <xdr:rowOff>57150</xdr:rowOff>
    </xdr:to>
    <xdr:graphicFrame macro="">
      <xdr:nvGraphicFramePr>
        <xdr:cNvPr id="116856" name="Chart 1">
          <a:extLst>
            <a:ext uri="{FF2B5EF4-FFF2-40B4-BE49-F238E27FC236}">
              <a16:creationId xmlns:a16="http://schemas.microsoft.com/office/drawing/2014/main" xmlns="" id="{00000000-0008-0000-0400-000078C801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8</xdr:col>
      <xdr:colOff>352425</xdr:colOff>
      <xdr:row>17</xdr:row>
      <xdr:rowOff>19050</xdr:rowOff>
    </xdr:from>
    <xdr:to>
      <xdr:col>18</xdr:col>
      <xdr:colOff>171450</xdr:colOff>
      <xdr:row>31</xdr:row>
      <xdr:rowOff>114300</xdr:rowOff>
    </xdr:to>
    <xdr:graphicFrame macro="">
      <xdr:nvGraphicFramePr>
        <xdr:cNvPr id="474146" name="Chart 3">
          <a:extLst>
            <a:ext uri="{FF2B5EF4-FFF2-40B4-BE49-F238E27FC236}">
              <a16:creationId xmlns:a16="http://schemas.microsoft.com/office/drawing/2014/main" xmlns="" id="{00000000-0008-0000-0600-0000223C07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theme="2" tint="-0.499984740745262"/>
  </sheetPr>
  <dimension ref="A1:G1982"/>
  <sheetViews>
    <sheetView workbookViewId="0">
      <selection activeCell="G3" sqref="G3"/>
    </sheetView>
  </sheetViews>
  <sheetFormatPr defaultColWidth="17.140625" defaultRowHeight="15.75"/>
  <cols>
    <col min="1" max="1" width="7.7109375" style="189" customWidth="1"/>
    <col min="2" max="2" width="32.42578125" style="197" customWidth="1"/>
    <col min="3" max="3" width="14.28515625" style="198" customWidth="1"/>
    <col min="4" max="4" width="12.140625" style="189" customWidth="1"/>
    <col min="5" max="5" width="12.140625" style="198" customWidth="1"/>
    <col min="6" max="6" width="11.140625" style="189" customWidth="1"/>
    <col min="7" max="7" width="26" style="197" customWidth="1"/>
    <col min="8" max="8" width="26.42578125" style="197" customWidth="1"/>
    <col min="9" max="16384" width="17.140625" style="197"/>
  </cols>
  <sheetData>
    <row r="1" spans="1:7" ht="30" customHeight="1">
      <c r="A1" s="201" t="s">
        <v>0</v>
      </c>
      <c r="B1" s="201"/>
      <c r="C1" s="201"/>
      <c r="D1" s="201"/>
      <c r="E1" s="201"/>
      <c r="F1" s="201"/>
    </row>
    <row r="2" spans="1:7" ht="20.25" customHeight="1">
      <c r="A2" s="202" t="s">
        <v>1</v>
      </c>
      <c r="B2" s="202"/>
      <c r="C2" s="202"/>
      <c r="D2" s="202"/>
      <c r="E2" s="202"/>
      <c r="F2" s="202"/>
    </row>
    <row r="3" spans="1:7" ht="21" customHeight="1">
      <c r="A3" s="202" t="s">
        <v>2</v>
      </c>
      <c r="B3" s="202"/>
      <c r="C3" s="202"/>
      <c r="D3" s="202"/>
      <c r="E3" s="202"/>
      <c r="F3" s="202"/>
      <c r="G3" s="189" t="s">
        <v>950</v>
      </c>
    </row>
    <row r="4" spans="1:7" ht="18.75" customHeight="1">
      <c r="A4" s="203" t="s">
        <v>3</v>
      </c>
      <c r="B4" s="203"/>
      <c r="C4" s="203"/>
      <c r="D4" s="203"/>
      <c r="E4" s="203"/>
      <c r="F4" s="203"/>
    </row>
    <row r="5" spans="1:7" ht="26.25" customHeight="1">
      <c r="A5" s="204" t="s">
        <v>4</v>
      </c>
      <c r="B5" s="204" t="s">
        <v>5</v>
      </c>
      <c r="C5" s="207" t="s">
        <v>6</v>
      </c>
      <c r="D5" s="210" t="s">
        <v>7</v>
      </c>
      <c r="E5" s="210" t="s">
        <v>8</v>
      </c>
      <c r="F5" s="210" t="s">
        <v>9</v>
      </c>
    </row>
    <row r="6" spans="1:7" ht="50.25" customHeight="1">
      <c r="A6" s="205"/>
      <c r="B6" s="205"/>
      <c r="C6" s="208"/>
      <c r="D6" s="210"/>
      <c r="E6" s="210"/>
      <c r="F6" s="210"/>
    </row>
    <row r="7" spans="1:7">
      <c r="A7" s="205"/>
      <c r="B7" s="205"/>
      <c r="C7" s="208"/>
      <c r="D7" s="199" t="s">
        <v>10</v>
      </c>
      <c r="E7" s="199" t="s">
        <v>11</v>
      </c>
      <c r="F7" s="199" t="s">
        <v>12</v>
      </c>
    </row>
    <row r="8" spans="1:7">
      <c r="A8" s="206"/>
      <c r="B8" s="206"/>
      <c r="C8" s="209"/>
      <c r="D8" s="199" t="s">
        <v>13</v>
      </c>
      <c r="E8" s="199" t="s">
        <v>14</v>
      </c>
      <c r="F8" s="199" t="s">
        <v>15</v>
      </c>
    </row>
    <row r="9" spans="1:7" ht="16.5" customHeight="1">
      <c r="A9" s="31"/>
      <c r="B9" s="31"/>
      <c r="C9" s="152"/>
      <c r="D9" s="199">
        <v>100</v>
      </c>
      <c r="E9" s="199">
        <v>100</v>
      </c>
      <c r="F9" s="199">
        <v>100</v>
      </c>
    </row>
    <row r="10" spans="1:7">
      <c r="A10" s="160">
        <v>1</v>
      </c>
      <c r="B10" s="165" t="s">
        <v>16</v>
      </c>
      <c r="C10" s="165" t="s">
        <v>17</v>
      </c>
      <c r="D10" s="188">
        <v>86</v>
      </c>
      <c r="E10" s="188">
        <v>86</v>
      </c>
      <c r="F10" s="188">
        <v>86</v>
      </c>
    </row>
    <row r="11" spans="1:7">
      <c r="A11" s="160">
        <v>2</v>
      </c>
      <c r="B11" s="161" t="s">
        <v>18</v>
      </c>
      <c r="C11" s="161" t="s">
        <v>19</v>
      </c>
      <c r="D11" s="188">
        <v>93</v>
      </c>
      <c r="E11" s="188">
        <v>93</v>
      </c>
      <c r="F11" s="188">
        <v>93</v>
      </c>
    </row>
    <row r="12" spans="1:7">
      <c r="A12" s="160">
        <v>3</v>
      </c>
      <c r="B12" s="161" t="s">
        <v>20</v>
      </c>
      <c r="C12" s="161" t="s">
        <v>21</v>
      </c>
      <c r="D12" s="189">
        <v>86</v>
      </c>
      <c r="E12" s="189">
        <v>86</v>
      </c>
      <c r="F12" s="189">
        <v>86</v>
      </c>
    </row>
    <row r="13" spans="1:7">
      <c r="A13" s="160">
        <v>4</v>
      </c>
      <c r="B13" s="161" t="s">
        <v>22</v>
      </c>
      <c r="C13" s="161" t="s">
        <v>23</v>
      </c>
      <c r="D13" s="188">
        <v>80</v>
      </c>
      <c r="E13" s="188">
        <v>80</v>
      </c>
      <c r="F13" s="188">
        <v>80</v>
      </c>
    </row>
    <row r="14" spans="1:7">
      <c r="A14" s="160">
        <v>5</v>
      </c>
      <c r="B14" s="161" t="s">
        <v>24</v>
      </c>
      <c r="C14" s="161" t="s">
        <v>25</v>
      </c>
      <c r="D14" s="188">
        <v>97</v>
      </c>
      <c r="E14" s="188">
        <v>97</v>
      </c>
      <c r="F14" s="188">
        <v>97</v>
      </c>
    </row>
    <row r="15" spans="1:7">
      <c r="A15" s="160">
        <v>6</v>
      </c>
      <c r="B15" s="161" t="s">
        <v>26</v>
      </c>
      <c r="C15" s="161" t="s">
        <v>27</v>
      </c>
      <c r="D15" s="188">
        <v>84</v>
      </c>
      <c r="E15" s="188">
        <v>84</v>
      </c>
      <c r="F15" s="188">
        <v>84</v>
      </c>
    </row>
    <row r="16" spans="1:7">
      <c r="A16" s="160">
        <v>7</v>
      </c>
      <c r="B16" s="161" t="s">
        <v>28</v>
      </c>
      <c r="C16" s="161" t="s">
        <v>29</v>
      </c>
      <c r="D16" s="188">
        <v>97</v>
      </c>
      <c r="E16" s="188">
        <v>97</v>
      </c>
      <c r="F16" s="188">
        <v>97</v>
      </c>
    </row>
    <row r="17" spans="1:6">
      <c r="A17" s="160">
        <v>8</v>
      </c>
      <c r="B17" s="161" t="s">
        <v>30</v>
      </c>
      <c r="C17" s="161" t="s">
        <v>31</v>
      </c>
      <c r="D17" s="188">
        <v>90</v>
      </c>
      <c r="E17" s="188">
        <v>90</v>
      </c>
      <c r="F17" s="188">
        <v>90</v>
      </c>
    </row>
    <row r="18" spans="1:6">
      <c r="A18" s="160">
        <v>9</v>
      </c>
      <c r="B18" s="161" t="s">
        <v>32</v>
      </c>
      <c r="C18" s="161" t="s">
        <v>33</v>
      </c>
      <c r="D18" s="188">
        <v>94</v>
      </c>
      <c r="E18" s="188">
        <v>94</v>
      </c>
      <c r="F18" s="188">
        <v>94</v>
      </c>
    </row>
    <row r="19" spans="1:6">
      <c r="A19" s="160">
        <v>10</v>
      </c>
      <c r="B19" s="161" t="s">
        <v>34</v>
      </c>
      <c r="C19" s="161" t="s">
        <v>35</v>
      </c>
      <c r="D19" s="188">
        <v>98</v>
      </c>
      <c r="E19" s="188">
        <v>98</v>
      </c>
      <c r="F19" s="188">
        <v>98</v>
      </c>
    </row>
    <row r="20" spans="1:6">
      <c r="A20" s="160">
        <v>11</v>
      </c>
      <c r="B20" s="161" t="s">
        <v>36</v>
      </c>
      <c r="C20" s="161" t="s">
        <v>37</v>
      </c>
      <c r="D20" s="188">
        <v>97</v>
      </c>
      <c r="E20" s="188">
        <v>97</v>
      </c>
      <c r="F20" s="188">
        <v>97</v>
      </c>
    </row>
    <row r="21" spans="1:6">
      <c r="A21" s="160">
        <v>12</v>
      </c>
      <c r="B21" s="161" t="s">
        <v>38</v>
      </c>
      <c r="C21" s="161" t="s">
        <v>39</v>
      </c>
      <c r="D21" s="188">
        <v>94</v>
      </c>
      <c r="E21" s="188">
        <v>94</v>
      </c>
      <c r="F21" s="188">
        <v>94</v>
      </c>
    </row>
    <row r="22" spans="1:6">
      <c r="A22" s="160">
        <v>13</v>
      </c>
      <c r="B22" s="161" t="s">
        <v>40</v>
      </c>
      <c r="C22" s="161" t="s">
        <v>41</v>
      </c>
      <c r="D22" s="188">
        <v>94</v>
      </c>
      <c r="E22" s="188">
        <v>94</v>
      </c>
      <c r="F22" s="188">
        <v>94</v>
      </c>
    </row>
    <row r="23" spans="1:6">
      <c r="A23" s="160">
        <v>14</v>
      </c>
      <c r="B23" s="161" t="s">
        <v>42</v>
      </c>
      <c r="C23" s="161" t="s">
        <v>43</v>
      </c>
      <c r="D23" s="188">
        <v>90</v>
      </c>
      <c r="E23" s="188">
        <v>90</v>
      </c>
      <c r="F23" s="188">
        <v>90</v>
      </c>
    </row>
    <row r="24" spans="1:6">
      <c r="A24" s="160">
        <v>15</v>
      </c>
      <c r="B24" s="161" t="s">
        <v>44</v>
      </c>
      <c r="C24" s="161" t="s">
        <v>45</v>
      </c>
      <c r="D24" s="188">
        <v>99</v>
      </c>
      <c r="E24" s="188">
        <v>99</v>
      </c>
      <c r="F24" s="188">
        <v>99</v>
      </c>
    </row>
    <row r="25" spans="1:6">
      <c r="A25" s="160">
        <v>16</v>
      </c>
      <c r="B25" s="161" t="s">
        <v>46</v>
      </c>
      <c r="C25" s="161" t="s">
        <v>47</v>
      </c>
      <c r="D25" s="188">
        <v>84</v>
      </c>
      <c r="E25" s="188">
        <v>84</v>
      </c>
      <c r="F25" s="188">
        <v>84</v>
      </c>
    </row>
    <row r="26" spans="1:6">
      <c r="A26" s="160">
        <v>17</v>
      </c>
      <c r="B26" s="161" t="s">
        <v>48</v>
      </c>
      <c r="C26" s="161" t="s">
        <v>49</v>
      </c>
      <c r="D26" s="188">
        <v>90</v>
      </c>
      <c r="E26" s="188">
        <v>90</v>
      </c>
      <c r="F26" s="188">
        <v>90</v>
      </c>
    </row>
    <row r="27" spans="1:6">
      <c r="A27" s="160">
        <v>18</v>
      </c>
      <c r="B27" s="161" t="s">
        <v>50</v>
      </c>
      <c r="C27" s="161" t="s">
        <v>51</v>
      </c>
      <c r="D27" s="188">
        <v>84</v>
      </c>
      <c r="E27" s="188">
        <v>84</v>
      </c>
      <c r="F27" s="188">
        <v>84</v>
      </c>
    </row>
    <row r="28" spans="1:6">
      <c r="A28" s="160">
        <v>19</v>
      </c>
      <c r="B28" s="161" t="s">
        <v>52</v>
      </c>
      <c r="C28" s="161" t="s">
        <v>53</v>
      </c>
      <c r="D28" s="188">
        <v>90</v>
      </c>
      <c r="E28" s="188">
        <v>90</v>
      </c>
      <c r="F28" s="188">
        <v>90</v>
      </c>
    </row>
    <row r="29" spans="1:6">
      <c r="A29" s="160">
        <v>20</v>
      </c>
      <c r="B29" s="161" t="s">
        <v>54</v>
      </c>
      <c r="C29" s="161" t="s">
        <v>55</v>
      </c>
      <c r="D29" s="188">
        <v>94</v>
      </c>
      <c r="E29" s="188">
        <v>94</v>
      </c>
      <c r="F29" s="188">
        <v>94</v>
      </c>
    </row>
    <row r="30" spans="1:6">
      <c r="A30" s="160">
        <v>21</v>
      </c>
      <c r="B30" s="161" t="s">
        <v>56</v>
      </c>
      <c r="C30" s="161" t="s">
        <v>57</v>
      </c>
      <c r="D30" s="188">
        <v>98</v>
      </c>
      <c r="E30" s="188">
        <v>98</v>
      </c>
      <c r="F30" s="188">
        <v>98</v>
      </c>
    </row>
    <row r="31" spans="1:6">
      <c r="A31" s="160">
        <v>22</v>
      </c>
      <c r="B31" s="161" t="s">
        <v>58</v>
      </c>
      <c r="C31" s="161" t="s">
        <v>59</v>
      </c>
      <c r="D31" s="188">
        <v>84</v>
      </c>
      <c r="E31" s="188">
        <v>84</v>
      </c>
      <c r="F31" s="188">
        <v>84</v>
      </c>
    </row>
    <row r="32" spans="1:6">
      <c r="A32" s="160">
        <v>23</v>
      </c>
      <c r="B32" s="161" t="s">
        <v>60</v>
      </c>
      <c r="C32" s="161" t="s">
        <v>61</v>
      </c>
      <c r="D32" s="188">
        <v>95</v>
      </c>
      <c r="E32" s="188">
        <v>95</v>
      </c>
      <c r="F32" s="188">
        <v>95</v>
      </c>
    </row>
    <row r="33" spans="1:6">
      <c r="A33" s="160">
        <v>24</v>
      </c>
      <c r="B33" s="161" t="s">
        <v>62</v>
      </c>
      <c r="C33" s="161" t="s">
        <v>63</v>
      </c>
      <c r="D33" s="188">
        <v>98</v>
      </c>
      <c r="E33" s="188">
        <v>98</v>
      </c>
      <c r="F33" s="188">
        <v>98</v>
      </c>
    </row>
    <row r="34" spans="1:6">
      <c r="A34" s="160">
        <v>25</v>
      </c>
      <c r="B34" s="161" t="s">
        <v>64</v>
      </c>
      <c r="C34" s="161" t="s">
        <v>65</v>
      </c>
      <c r="D34" s="188">
        <v>97</v>
      </c>
      <c r="E34" s="188">
        <v>97</v>
      </c>
      <c r="F34" s="188">
        <v>97</v>
      </c>
    </row>
    <row r="35" spans="1:6">
      <c r="A35" s="160">
        <v>26</v>
      </c>
      <c r="B35" s="161" t="s">
        <v>66</v>
      </c>
      <c r="C35" s="161" t="s">
        <v>67</v>
      </c>
      <c r="D35" s="188">
        <v>97</v>
      </c>
      <c r="E35" s="188">
        <v>97</v>
      </c>
      <c r="F35" s="188">
        <v>97</v>
      </c>
    </row>
    <row r="36" spans="1:6">
      <c r="A36" s="160">
        <v>27</v>
      </c>
      <c r="B36" s="161" t="s">
        <v>68</v>
      </c>
      <c r="C36" s="161" t="s">
        <v>69</v>
      </c>
      <c r="D36" s="188">
        <v>95</v>
      </c>
      <c r="E36" s="188">
        <v>95</v>
      </c>
      <c r="F36" s="188">
        <v>95</v>
      </c>
    </row>
    <row r="37" spans="1:6">
      <c r="A37" s="160">
        <v>28</v>
      </c>
      <c r="B37" s="161" t="s">
        <v>70</v>
      </c>
      <c r="C37" s="161" t="s">
        <v>71</v>
      </c>
      <c r="D37" s="188">
        <v>97</v>
      </c>
      <c r="E37" s="188">
        <v>97</v>
      </c>
      <c r="F37" s="188">
        <v>97</v>
      </c>
    </row>
    <row r="38" spans="1:6">
      <c r="A38" s="160">
        <v>29</v>
      </c>
      <c r="B38" s="161" t="s">
        <v>72</v>
      </c>
      <c r="C38" s="161" t="s">
        <v>73</v>
      </c>
      <c r="D38" s="188">
        <v>84</v>
      </c>
      <c r="E38" s="188">
        <v>84</v>
      </c>
      <c r="F38" s="188">
        <v>84</v>
      </c>
    </row>
    <row r="39" spans="1:6">
      <c r="A39" s="160">
        <v>30</v>
      </c>
      <c r="B39" s="161" t="s">
        <v>74</v>
      </c>
      <c r="C39" s="161" t="s">
        <v>75</v>
      </c>
      <c r="D39" s="188">
        <v>97</v>
      </c>
      <c r="E39" s="188">
        <v>97</v>
      </c>
      <c r="F39" s="188">
        <v>97</v>
      </c>
    </row>
    <row r="40" spans="1:6">
      <c r="A40" s="160">
        <v>31</v>
      </c>
      <c r="B40" s="161" t="s">
        <v>76</v>
      </c>
      <c r="C40" s="161" t="s">
        <v>77</v>
      </c>
      <c r="D40" s="188">
        <v>92</v>
      </c>
      <c r="E40" s="188">
        <v>92</v>
      </c>
      <c r="F40" s="188">
        <v>92</v>
      </c>
    </row>
    <row r="41" spans="1:6">
      <c r="A41" s="160">
        <v>32</v>
      </c>
      <c r="B41" s="161" t="s">
        <v>78</v>
      </c>
      <c r="C41" s="161" t="s">
        <v>79</v>
      </c>
      <c r="D41" s="188">
        <v>90</v>
      </c>
      <c r="E41" s="188">
        <v>90</v>
      </c>
      <c r="F41" s="188">
        <v>90</v>
      </c>
    </row>
    <row r="42" spans="1:6">
      <c r="A42" s="160">
        <v>33</v>
      </c>
      <c r="B42" s="161" t="s">
        <v>80</v>
      </c>
      <c r="C42" s="161" t="s">
        <v>81</v>
      </c>
      <c r="D42" s="188">
        <v>90</v>
      </c>
      <c r="E42" s="188">
        <v>90</v>
      </c>
      <c r="F42" s="188">
        <v>90</v>
      </c>
    </row>
    <row r="43" spans="1:6">
      <c r="A43" s="160">
        <v>34</v>
      </c>
      <c r="B43" s="161" t="s">
        <v>82</v>
      </c>
      <c r="C43" s="161" t="s">
        <v>83</v>
      </c>
      <c r="D43" s="188">
        <v>86</v>
      </c>
      <c r="E43" s="188">
        <v>86</v>
      </c>
      <c r="F43" s="188">
        <v>86</v>
      </c>
    </row>
    <row r="44" spans="1:6">
      <c r="A44" s="160">
        <v>35</v>
      </c>
      <c r="B44" s="161" t="s">
        <v>84</v>
      </c>
      <c r="C44" s="161" t="s">
        <v>85</v>
      </c>
      <c r="D44" s="188">
        <v>95</v>
      </c>
      <c r="E44" s="188">
        <v>95</v>
      </c>
      <c r="F44" s="188">
        <v>95</v>
      </c>
    </row>
    <row r="45" spans="1:6">
      <c r="A45" s="160">
        <v>36</v>
      </c>
      <c r="B45" s="161" t="s">
        <v>86</v>
      </c>
      <c r="C45" s="161" t="s">
        <v>87</v>
      </c>
      <c r="D45" s="188">
        <v>97</v>
      </c>
      <c r="E45" s="188">
        <v>97</v>
      </c>
      <c r="F45" s="188">
        <v>97</v>
      </c>
    </row>
    <row r="46" spans="1:6">
      <c r="A46" s="160">
        <v>37</v>
      </c>
      <c r="B46" s="161" t="s">
        <v>88</v>
      </c>
      <c r="C46" s="161" t="s">
        <v>89</v>
      </c>
      <c r="D46" s="188">
        <v>90</v>
      </c>
      <c r="E46" s="188">
        <v>90</v>
      </c>
      <c r="F46" s="188">
        <v>90</v>
      </c>
    </row>
    <row r="47" spans="1:6">
      <c r="A47" s="160">
        <v>38</v>
      </c>
      <c r="B47" s="165" t="s">
        <v>90</v>
      </c>
      <c r="C47" s="165" t="s">
        <v>91</v>
      </c>
      <c r="D47" s="188">
        <v>90</v>
      </c>
      <c r="E47" s="188">
        <v>90</v>
      </c>
      <c r="F47" s="188">
        <v>90</v>
      </c>
    </row>
    <row r="48" spans="1:6">
      <c r="A48" s="160">
        <v>39</v>
      </c>
      <c r="B48" s="161" t="s">
        <v>92</v>
      </c>
      <c r="C48" s="161" t="s">
        <v>93</v>
      </c>
      <c r="D48" s="188">
        <v>92</v>
      </c>
      <c r="E48" s="188">
        <v>92</v>
      </c>
      <c r="F48" s="188">
        <v>92</v>
      </c>
    </row>
    <row r="49" spans="1:6">
      <c r="A49" s="160">
        <v>40</v>
      </c>
      <c r="B49" s="161" t="s">
        <v>94</v>
      </c>
      <c r="C49" s="161" t="s">
        <v>95</v>
      </c>
      <c r="D49" s="188">
        <v>98</v>
      </c>
      <c r="E49" s="188">
        <v>98</v>
      </c>
      <c r="F49" s="188">
        <v>98</v>
      </c>
    </row>
    <row r="50" spans="1:6">
      <c r="A50" s="160">
        <v>41</v>
      </c>
      <c r="B50" s="161" t="s">
        <v>96</v>
      </c>
      <c r="C50" s="161" t="s">
        <v>97</v>
      </c>
      <c r="D50" s="188">
        <v>97</v>
      </c>
      <c r="E50" s="188">
        <v>97</v>
      </c>
      <c r="F50" s="188">
        <v>97</v>
      </c>
    </row>
    <row r="51" spans="1:6">
      <c r="A51" s="160">
        <v>42</v>
      </c>
      <c r="B51" s="161" t="s">
        <v>98</v>
      </c>
      <c r="C51" s="161" t="s">
        <v>99</v>
      </c>
      <c r="D51" s="188">
        <v>90</v>
      </c>
      <c r="E51" s="188">
        <v>90</v>
      </c>
      <c r="F51" s="188">
        <v>90</v>
      </c>
    </row>
    <row r="52" spans="1:6">
      <c r="A52" s="160">
        <v>43</v>
      </c>
      <c r="B52" s="161" t="s">
        <v>100</v>
      </c>
      <c r="C52" s="161" t="s">
        <v>101</v>
      </c>
      <c r="D52" s="188">
        <v>97</v>
      </c>
      <c r="E52" s="188">
        <v>97</v>
      </c>
      <c r="F52" s="188">
        <v>97</v>
      </c>
    </row>
    <row r="53" spans="1:6">
      <c r="A53" s="160">
        <v>44</v>
      </c>
      <c r="B53" s="161" t="s">
        <v>102</v>
      </c>
      <c r="C53" s="161" t="s">
        <v>103</v>
      </c>
      <c r="D53" s="188">
        <v>88</v>
      </c>
      <c r="E53" s="188">
        <v>88</v>
      </c>
      <c r="F53" s="188">
        <v>88</v>
      </c>
    </row>
    <row r="54" spans="1:6" s="196" customFormat="1">
      <c r="A54" s="160">
        <v>45</v>
      </c>
      <c r="B54" s="161" t="s">
        <v>104</v>
      </c>
      <c r="C54" s="161" t="s">
        <v>105</v>
      </c>
      <c r="D54" s="188">
        <v>98</v>
      </c>
      <c r="E54" s="188">
        <v>98</v>
      </c>
      <c r="F54" s="188">
        <v>98</v>
      </c>
    </row>
    <row r="55" spans="1:6" s="196" customFormat="1">
      <c r="A55" s="160">
        <v>46</v>
      </c>
      <c r="B55" s="161" t="s">
        <v>106</v>
      </c>
      <c r="C55" s="161" t="s">
        <v>107</v>
      </c>
      <c r="D55" s="188">
        <v>86</v>
      </c>
      <c r="E55" s="188">
        <v>86</v>
      </c>
      <c r="F55" s="188">
        <v>86</v>
      </c>
    </row>
    <row r="56" spans="1:6" s="196" customFormat="1">
      <c r="A56" s="160">
        <v>47</v>
      </c>
      <c r="B56" s="161" t="s">
        <v>108</v>
      </c>
      <c r="C56" s="161" t="s">
        <v>109</v>
      </c>
      <c r="D56" s="188">
        <v>94</v>
      </c>
      <c r="E56" s="188">
        <v>94</v>
      </c>
      <c r="F56" s="188">
        <v>94</v>
      </c>
    </row>
    <row r="57" spans="1:6" s="196" customFormat="1">
      <c r="A57" s="160">
        <v>48</v>
      </c>
      <c r="B57" s="161" t="s">
        <v>110</v>
      </c>
      <c r="C57" s="161" t="s">
        <v>111</v>
      </c>
      <c r="D57" s="188">
        <v>92</v>
      </c>
      <c r="E57" s="188">
        <v>92</v>
      </c>
      <c r="F57" s="188">
        <v>92</v>
      </c>
    </row>
    <row r="58" spans="1:6" s="196" customFormat="1">
      <c r="A58" s="160">
        <v>49</v>
      </c>
      <c r="B58" s="161" t="s">
        <v>112</v>
      </c>
      <c r="C58" s="161" t="s">
        <v>113</v>
      </c>
      <c r="D58" s="188">
        <v>92</v>
      </c>
      <c r="E58" s="188">
        <v>92</v>
      </c>
      <c r="F58" s="188">
        <v>92</v>
      </c>
    </row>
    <row r="59" spans="1:6">
      <c r="A59" s="160">
        <v>50</v>
      </c>
      <c r="B59" s="161" t="s">
        <v>114</v>
      </c>
      <c r="C59" s="161" t="s">
        <v>115</v>
      </c>
      <c r="D59" s="188">
        <v>99</v>
      </c>
      <c r="E59" s="188">
        <v>99</v>
      </c>
      <c r="F59" s="188">
        <v>99</v>
      </c>
    </row>
    <row r="60" spans="1:6">
      <c r="A60" s="160">
        <v>51</v>
      </c>
      <c r="B60" s="161" t="s">
        <v>116</v>
      </c>
      <c r="C60" s="161" t="s">
        <v>117</v>
      </c>
      <c r="D60" s="190">
        <v>95</v>
      </c>
      <c r="E60" s="190">
        <v>95</v>
      </c>
      <c r="F60" s="190">
        <v>95</v>
      </c>
    </row>
    <row r="61" spans="1:6">
      <c r="A61" s="160">
        <v>52</v>
      </c>
      <c r="B61" s="161" t="s">
        <v>118</v>
      </c>
      <c r="C61" s="161" t="s">
        <v>119</v>
      </c>
      <c r="D61" s="172">
        <v>95</v>
      </c>
      <c r="E61" s="172">
        <v>95</v>
      </c>
      <c r="F61" s="172">
        <v>95</v>
      </c>
    </row>
    <row r="62" spans="1:6">
      <c r="A62" s="160">
        <v>53</v>
      </c>
      <c r="B62" s="161" t="s">
        <v>120</v>
      </c>
      <c r="C62" s="161" t="s">
        <v>121</v>
      </c>
      <c r="D62" s="172">
        <v>96</v>
      </c>
      <c r="E62" s="172">
        <v>96</v>
      </c>
      <c r="F62" s="172">
        <v>96</v>
      </c>
    </row>
    <row r="63" spans="1:6">
      <c r="A63" s="160">
        <v>54</v>
      </c>
      <c r="B63" s="161" t="s">
        <v>122</v>
      </c>
      <c r="C63" s="161" t="s">
        <v>123</v>
      </c>
      <c r="D63" s="172">
        <v>99</v>
      </c>
      <c r="E63" s="172">
        <v>99</v>
      </c>
      <c r="F63" s="172">
        <v>99</v>
      </c>
    </row>
    <row r="64" spans="1:6">
      <c r="A64" s="160">
        <v>55</v>
      </c>
      <c r="B64" s="161" t="s">
        <v>124</v>
      </c>
      <c r="C64" s="161" t="s">
        <v>125</v>
      </c>
      <c r="D64" s="172">
        <v>99</v>
      </c>
      <c r="E64" s="172">
        <v>99</v>
      </c>
      <c r="F64" s="172">
        <v>99</v>
      </c>
    </row>
    <row r="65" spans="1:6">
      <c r="A65" s="160">
        <v>56</v>
      </c>
      <c r="B65" s="161" t="s">
        <v>126</v>
      </c>
      <c r="C65" s="161" t="s">
        <v>127</v>
      </c>
      <c r="D65" s="172">
        <v>94</v>
      </c>
      <c r="E65" s="172">
        <v>94</v>
      </c>
      <c r="F65" s="172">
        <v>94</v>
      </c>
    </row>
    <row r="66" spans="1:6">
      <c r="A66" s="160">
        <v>57</v>
      </c>
      <c r="B66" s="161" t="s">
        <v>128</v>
      </c>
      <c r="C66" s="161" t="s">
        <v>129</v>
      </c>
      <c r="D66" s="172">
        <v>97</v>
      </c>
      <c r="E66" s="172">
        <v>97</v>
      </c>
      <c r="F66" s="172">
        <v>97</v>
      </c>
    </row>
    <row r="67" spans="1:6">
      <c r="A67" s="160">
        <v>58</v>
      </c>
      <c r="B67" s="161" t="s">
        <v>130</v>
      </c>
      <c r="C67" s="161" t="s">
        <v>131</v>
      </c>
      <c r="D67" s="172">
        <v>97</v>
      </c>
      <c r="E67" s="172">
        <v>97</v>
      </c>
      <c r="F67" s="172">
        <v>97</v>
      </c>
    </row>
    <row r="68" spans="1:6">
      <c r="A68" s="160">
        <v>59</v>
      </c>
      <c r="B68" s="161" t="s">
        <v>132</v>
      </c>
      <c r="C68" s="161" t="s">
        <v>133</v>
      </c>
      <c r="D68" s="172">
        <v>90</v>
      </c>
      <c r="E68" s="172">
        <v>90</v>
      </c>
      <c r="F68" s="172">
        <v>90</v>
      </c>
    </row>
    <row r="69" spans="1:6">
      <c r="A69" s="160">
        <v>60</v>
      </c>
      <c r="B69" s="161" t="s">
        <v>134</v>
      </c>
      <c r="C69" s="161" t="s">
        <v>135</v>
      </c>
      <c r="D69" s="172">
        <v>96</v>
      </c>
      <c r="E69" s="172">
        <v>96</v>
      </c>
      <c r="F69" s="172">
        <v>96</v>
      </c>
    </row>
    <row r="70" spans="1:6">
      <c r="A70" s="160">
        <v>61</v>
      </c>
      <c r="B70" s="161" t="s">
        <v>136</v>
      </c>
      <c r="C70" s="161" t="s">
        <v>137</v>
      </c>
      <c r="D70" s="172">
        <v>95</v>
      </c>
      <c r="E70" s="172">
        <v>95</v>
      </c>
      <c r="F70" s="172">
        <v>95</v>
      </c>
    </row>
    <row r="71" spans="1:6">
      <c r="A71" s="160">
        <v>62</v>
      </c>
      <c r="B71" s="161" t="s">
        <v>138</v>
      </c>
      <c r="C71" s="161" t="s">
        <v>139</v>
      </c>
      <c r="D71" s="172">
        <v>94</v>
      </c>
      <c r="E71" s="172">
        <v>94</v>
      </c>
      <c r="F71" s="172">
        <v>94</v>
      </c>
    </row>
    <row r="72" spans="1:6">
      <c r="A72" s="160">
        <v>63</v>
      </c>
      <c r="B72" s="161" t="s">
        <v>140</v>
      </c>
      <c r="C72" s="161" t="s">
        <v>141</v>
      </c>
      <c r="D72" s="172">
        <v>99</v>
      </c>
      <c r="E72" s="172">
        <v>99</v>
      </c>
      <c r="F72" s="172">
        <v>99</v>
      </c>
    </row>
    <row r="73" spans="1:6">
      <c r="A73" s="160">
        <v>64</v>
      </c>
      <c r="B73" s="161" t="s">
        <v>142</v>
      </c>
      <c r="C73" s="161" t="s">
        <v>143</v>
      </c>
      <c r="D73" s="172">
        <v>84</v>
      </c>
      <c r="E73" s="172">
        <v>84</v>
      </c>
      <c r="F73" s="172">
        <v>84</v>
      </c>
    </row>
    <row r="74" spans="1:6">
      <c r="A74" s="160">
        <v>65</v>
      </c>
      <c r="B74" s="161" t="s">
        <v>144</v>
      </c>
      <c r="C74" s="161" t="s">
        <v>145</v>
      </c>
      <c r="D74" s="172">
        <v>98</v>
      </c>
      <c r="E74" s="172">
        <v>98</v>
      </c>
      <c r="F74" s="172">
        <v>98</v>
      </c>
    </row>
    <row r="75" spans="1:6">
      <c r="A75" s="160">
        <v>66</v>
      </c>
      <c r="B75" s="161" t="s">
        <v>146</v>
      </c>
      <c r="C75" s="161" t="s">
        <v>147</v>
      </c>
      <c r="D75" s="172">
        <v>92</v>
      </c>
      <c r="E75" s="172">
        <v>92</v>
      </c>
      <c r="F75" s="172">
        <v>92</v>
      </c>
    </row>
    <row r="76" spans="1:6">
      <c r="A76" s="160">
        <v>67</v>
      </c>
      <c r="B76" s="161" t="s">
        <v>148</v>
      </c>
      <c r="C76" s="161" t="s">
        <v>149</v>
      </c>
      <c r="D76" s="172">
        <v>99</v>
      </c>
      <c r="E76" s="172">
        <v>99</v>
      </c>
      <c r="F76" s="172">
        <v>99</v>
      </c>
    </row>
    <row r="77" spans="1:6">
      <c r="A77" s="160">
        <v>68</v>
      </c>
      <c r="B77" s="161" t="s">
        <v>150</v>
      </c>
      <c r="C77" s="161" t="s">
        <v>151</v>
      </c>
      <c r="D77" s="172">
        <v>94</v>
      </c>
      <c r="E77" s="172">
        <v>94</v>
      </c>
      <c r="F77" s="172">
        <v>94</v>
      </c>
    </row>
    <row r="78" spans="1:6">
      <c r="A78" s="160">
        <v>69</v>
      </c>
      <c r="B78" s="161" t="s">
        <v>152</v>
      </c>
      <c r="C78" s="161" t="s">
        <v>153</v>
      </c>
      <c r="D78" s="172">
        <v>92</v>
      </c>
      <c r="E78" s="172">
        <v>92</v>
      </c>
      <c r="F78" s="172">
        <v>92</v>
      </c>
    </row>
    <row r="79" spans="1:6">
      <c r="A79" s="160">
        <v>70</v>
      </c>
      <c r="B79" s="161" t="s">
        <v>154</v>
      </c>
      <c r="C79" s="161" t="s">
        <v>155</v>
      </c>
      <c r="D79" s="172">
        <v>95</v>
      </c>
      <c r="E79" s="172">
        <v>95</v>
      </c>
      <c r="F79" s="172">
        <v>95</v>
      </c>
    </row>
    <row r="80" spans="1:6">
      <c r="A80" s="160">
        <v>71</v>
      </c>
      <c r="B80" s="161" t="s">
        <v>156</v>
      </c>
      <c r="C80" s="161" t="s">
        <v>157</v>
      </c>
      <c r="D80" s="172">
        <v>95</v>
      </c>
      <c r="E80" s="172">
        <v>95</v>
      </c>
      <c r="F80" s="172">
        <v>95</v>
      </c>
    </row>
    <row r="81" spans="1:6">
      <c r="A81" s="160">
        <v>72</v>
      </c>
      <c r="B81" s="161" t="s">
        <v>158</v>
      </c>
      <c r="C81" s="161" t="s">
        <v>159</v>
      </c>
      <c r="D81" s="172">
        <v>95</v>
      </c>
      <c r="E81" s="172">
        <v>95</v>
      </c>
      <c r="F81" s="172">
        <v>95</v>
      </c>
    </row>
    <row r="82" spans="1:6">
      <c r="A82" s="160">
        <v>73</v>
      </c>
      <c r="B82" s="161" t="s">
        <v>160</v>
      </c>
      <c r="C82" s="161" t="s">
        <v>161</v>
      </c>
      <c r="D82" s="172">
        <v>98</v>
      </c>
      <c r="E82" s="172">
        <v>98</v>
      </c>
      <c r="F82" s="172">
        <v>98</v>
      </c>
    </row>
    <row r="83" spans="1:6">
      <c r="A83" s="160">
        <v>74</v>
      </c>
      <c r="B83" s="161" t="s">
        <v>162</v>
      </c>
      <c r="C83" s="161" t="s">
        <v>163</v>
      </c>
      <c r="D83" s="172">
        <v>96</v>
      </c>
      <c r="E83" s="172">
        <v>96</v>
      </c>
      <c r="F83" s="172">
        <v>96</v>
      </c>
    </row>
    <row r="84" spans="1:6">
      <c r="A84" s="160">
        <v>75</v>
      </c>
      <c r="B84" s="161" t="s">
        <v>164</v>
      </c>
      <c r="C84" s="161" t="s">
        <v>165</v>
      </c>
      <c r="D84" s="172">
        <v>94</v>
      </c>
      <c r="E84" s="172">
        <v>94</v>
      </c>
      <c r="F84" s="172">
        <v>94</v>
      </c>
    </row>
    <row r="85" spans="1:6">
      <c r="A85" s="160">
        <v>76</v>
      </c>
      <c r="B85" s="161" t="s">
        <v>166</v>
      </c>
      <c r="C85" s="161" t="s">
        <v>167</v>
      </c>
      <c r="D85" s="172">
        <v>95</v>
      </c>
      <c r="E85" s="172">
        <v>95</v>
      </c>
      <c r="F85" s="172">
        <v>95</v>
      </c>
    </row>
    <row r="86" spans="1:6">
      <c r="A86" s="160">
        <v>77</v>
      </c>
      <c r="B86" s="165" t="s">
        <v>168</v>
      </c>
      <c r="C86" s="165" t="s">
        <v>169</v>
      </c>
      <c r="D86" s="172">
        <v>95</v>
      </c>
      <c r="E86" s="172">
        <v>95</v>
      </c>
      <c r="F86" s="172">
        <v>95</v>
      </c>
    </row>
    <row r="87" spans="1:6">
      <c r="A87" s="160">
        <v>78</v>
      </c>
      <c r="B87" s="161" t="s">
        <v>170</v>
      </c>
      <c r="C87" s="161" t="s">
        <v>171</v>
      </c>
      <c r="D87" s="172">
        <v>92</v>
      </c>
      <c r="E87" s="172">
        <v>92</v>
      </c>
      <c r="F87" s="172">
        <v>92</v>
      </c>
    </row>
    <row r="88" spans="1:6">
      <c r="A88" s="160">
        <v>79</v>
      </c>
      <c r="B88" s="161" t="s">
        <v>172</v>
      </c>
      <c r="C88" s="161" t="s">
        <v>173</v>
      </c>
      <c r="D88" s="172">
        <v>92</v>
      </c>
      <c r="E88" s="172">
        <v>92</v>
      </c>
      <c r="F88" s="172">
        <v>92</v>
      </c>
    </row>
    <row r="89" spans="1:6">
      <c r="A89" s="160">
        <v>80</v>
      </c>
      <c r="B89" s="161" t="s">
        <v>174</v>
      </c>
      <c r="C89" s="161" t="s">
        <v>175</v>
      </c>
      <c r="D89" s="172">
        <v>90</v>
      </c>
      <c r="E89" s="172">
        <v>90</v>
      </c>
      <c r="F89" s="172">
        <v>90</v>
      </c>
    </row>
    <row r="90" spans="1:6">
      <c r="A90" s="160">
        <v>81</v>
      </c>
      <c r="B90" s="161" t="s">
        <v>176</v>
      </c>
      <c r="C90" s="161" t="s">
        <v>177</v>
      </c>
      <c r="D90" s="172">
        <v>99</v>
      </c>
      <c r="E90" s="172">
        <v>99</v>
      </c>
      <c r="F90" s="172">
        <v>99</v>
      </c>
    </row>
    <row r="91" spans="1:6">
      <c r="A91" s="160">
        <v>82</v>
      </c>
      <c r="B91" s="161" t="s">
        <v>178</v>
      </c>
      <c r="C91" s="161" t="s">
        <v>179</v>
      </c>
      <c r="D91" s="172">
        <v>90</v>
      </c>
      <c r="E91" s="172">
        <v>90</v>
      </c>
      <c r="F91" s="172">
        <v>90</v>
      </c>
    </row>
    <row r="92" spans="1:6">
      <c r="A92" s="160">
        <v>83</v>
      </c>
      <c r="B92" s="161" t="s">
        <v>180</v>
      </c>
      <c r="C92" s="161" t="s">
        <v>181</v>
      </c>
      <c r="D92" s="172">
        <v>96</v>
      </c>
      <c r="E92" s="172">
        <v>96</v>
      </c>
      <c r="F92" s="172">
        <v>96</v>
      </c>
    </row>
    <row r="93" spans="1:6">
      <c r="A93" s="160">
        <v>84</v>
      </c>
      <c r="B93" s="161" t="s">
        <v>182</v>
      </c>
      <c r="C93" s="161" t="s">
        <v>183</v>
      </c>
      <c r="D93" s="172">
        <v>97</v>
      </c>
      <c r="E93" s="172">
        <v>97</v>
      </c>
      <c r="F93" s="172">
        <v>97</v>
      </c>
    </row>
    <row r="94" spans="1:6">
      <c r="A94" s="160">
        <v>85</v>
      </c>
      <c r="B94" s="161" t="s">
        <v>184</v>
      </c>
      <c r="C94" s="161" t="s">
        <v>185</v>
      </c>
      <c r="D94" s="172">
        <v>96</v>
      </c>
      <c r="E94" s="172">
        <v>96</v>
      </c>
      <c r="F94" s="172">
        <v>96</v>
      </c>
    </row>
    <row r="95" spans="1:6">
      <c r="A95" s="160">
        <v>86</v>
      </c>
      <c r="B95" s="161" t="s">
        <v>186</v>
      </c>
      <c r="C95" s="161" t="s">
        <v>187</v>
      </c>
      <c r="D95" s="172">
        <v>90</v>
      </c>
      <c r="E95" s="172">
        <v>90</v>
      </c>
      <c r="F95" s="172">
        <v>90</v>
      </c>
    </row>
    <row r="96" spans="1:6">
      <c r="A96" s="160">
        <v>87</v>
      </c>
      <c r="B96" s="161" t="s">
        <v>188</v>
      </c>
      <c r="C96" s="161" t="s">
        <v>189</v>
      </c>
      <c r="D96" s="172">
        <v>84</v>
      </c>
      <c r="E96" s="172">
        <v>84</v>
      </c>
      <c r="F96" s="172">
        <v>84</v>
      </c>
    </row>
    <row r="97" spans="1:6">
      <c r="A97" s="160">
        <v>88</v>
      </c>
      <c r="B97" s="161" t="s">
        <v>190</v>
      </c>
      <c r="C97" s="161" t="s">
        <v>191</v>
      </c>
      <c r="D97" s="172">
        <v>90</v>
      </c>
      <c r="E97" s="172">
        <v>90</v>
      </c>
      <c r="F97" s="172">
        <v>90</v>
      </c>
    </row>
    <row r="98" spans="1:6">
      <c r="A98" s="160">
        <v>89</v>
      </c>
      <c r="B98" s="161" t="s">
        <v>192</v>
      </c>
      <c r="C98" s="161" t="s">
        <v>193</v>
      </c>
      <c r="D98" s="172">
        <v>97</v>
      </c>
      <c r="E98" s="172">
        <v>97</v>
      </c>
      <c r="F98" s="172">
        <v>97</v>
      </c>
    </row>
    <row r="99" spans="1:6">
      <c r="A99" s="160">
        <v>90</v>
      </c>
      <c r="B99" s="161" t="s">
        <v>194</v>
      </c>
      <c r="C99" s="161" t="s">
        <v>195</v>
      </c>
      <c r="D99" s="172">
        <v>97</v>
      </c>
      <c r="E99" s="172">
        <v>97</v>
      </c>
      <c r="F99" s="172">
        <v>97</v>
      </c>
    </row>
    <row r="100" spans="1:6">
      <c r="A100" s="160">
        <v>91</v>
      </c>
      <c r="B100" s="161" t="s">
        <v>96</v>
      </c>
      <c r="C100" s="161" t="s">
        <v>196</v>
      </c>
      <c r="D100" s="172">
        <v>84</v>
      </c>
      <c r="E100" s="172">
        <v>84</v>
      </c>
      <c r="F100" s="172">
        <v>84</v>
      </c>
    </row>
    <row r="101" spans="1:6">
      <c r="A101" s="160">
        <v>92</v>
      </c>
      <c r="B101" s="161" t="s">
        <v>197</v>
      </c>
      <c r="C101" s="161" t="s">
        <v>198</v>
      </c>
      <c r="D101" s="172">
        <v>84</v>
      </c>
      <c r="E101" s="172">
        <v>84</v>
      </c>
      <c r="F101" s="172">
        <v>84</v>
      </c>
    </row>
    <row r="102" spans="1:6">
      <c r="A102" s="160">
        <v>93</v>
      </c>
      <c r="B102" s="161" t="s">
        <v>199</v>
      </c>
      <c r="C102" s="161" t="s">
        <v>200</v>
      </c>
      <c r="D102" s="172">
        <v>88</v>
      </c>
      <c r="E102" s="172">
        <v>88</v>
      </c>
      <c r="F102" s="172">
        <v>88</v>
      </c>
    </row>
    <row r="103" spans="1:6">
      <c r="A103" s="160">
        <v>94</v>
      </c>
      <c r="B103" s="161" t="s">
        <v>201</v>
      </c>
      <c r="C103" s="161" t="s">
        <v>202</v>
      </c>
      <c r="D103" s="172">
        <v>84</v>
      </c>
      <c r="E103" s="172">
        <v>84</v>
      </c>
      <c r="F103" s="172">
        <v>84</v>
      </c>
    </row>
    <row r="104" spans="1:6">
      <c r="A104" s="160">
        <v>95</v>
      </c>
      <c r="B104" s="161" t="s">
        <v>203</v>
      </c>
      <c r="C104" s="161" t="s">
        <v>204</v>
      </c>
      <c r="D104" s="172">
        <v>84</v>
      </c>
      <c r="E104" s="172">
        <v>84</v>
      </c>
      <c r="F104" s="172">
        <v>84</v>
      </c>
    </row>
    <row r="105" spans="1:6">
      <c r="A105" s="160">
        <v>96</v>
      </c>
      <c r="B105" s="161" t="s">
        <v>205</v>
      </c>
      <c r="C105" s="161" t="s">
        <v>206</v>
      </c>
      <c r="D105" s="172">
        <v>86</v>
      </c>
      <c r="E105" s="172">
        <v>86</v>
      </c>
      <c r="F105" s="172">
        <v>86</v>
      </c>
    </row>
    <row r="106" spans="1:6">
      <c r="A106" s="160">
        <v>97</v>
      </c>
      <c r="B106" s="161" t="s">
        <v>207</v>
      </c>
      <c r="C106" s="161" t="s">
        <v>208</v>
      </c>
      <c r="D106" s="172">
        <v>92</v>
      </c>
      <c r="E106" s="172">
        <v>92</v>
      </c>
      <c r="F106" s="172">
        <v>92</v>
      </c>
    </row>
    <row r="107" spans="1:6">
      <c r="A107" s="160">
        <v>98</v>
      </c>
      <c r="B107" s="161" t="s">
        <v>209</v>
      </c>
      <c r="C107" s="161" t="s">
        <v>210</v>
      </c>
      <c r="D107" s="193">
        <v>90</v>
      </c>
      <c r="E107" s="193">
        <v>90</v>
      </c>
      <c r="F107" s="193">
        <v>90</v>
      </c>
    </row>
    <row r="108" spans="1:6">
      <c r="A108" s="160">
        <v>99</v>
      </c>
      <c r="B108" s="161" t="s">
        <v>211</v>
      </c>
      <c r="C108" s="161" t="s">
        <v>212</v>
      </c>
      <c r="D108" s="193">
        <v>94</v>
      </c>
      <c r="E108" s="193">
        <v>94</v>
      </c>
      <c r="F108" s="193">
        <v>94</v>
      </c>
    </row>
    <row r="109" spans="1:6">
      <c r="A109" s="160">
        <v>100</v>
      </c>
      <c r="B109" s="161" t="s">
        <v>213</v>
      </c>
      <c r="C109" s="161" t="s">
        <v>214</v>
      </c>
      <c r="D109" s="193">
        <v>84</v>
      </c>
      <c r="E109" s="193">
        <v>84</v>
      </c>
      <c r="F109" s="193">
        <v>84</v>
      </c>
    </row>
    <row r="110" spans="1:6">
      <c r="A110" s="160">
        <v>101</v>
      </c>
      <c r="B110" s="161" t="s">
        <v>215</v>
      </c>
      <c r="C110" s="162" t="s">
        <v>216</v>
      </c>
      <c r="D110" s="194">
        <v>88</v>
      </c>
      <c r="E110" s="194">
        <v>88</v>
      </c>
      <c r="F110" s="194">
        <v>88</v>
      </c>
    </row>
    <row r="111" spans="1:6">
      <c r="A111" s="160">
        <v>102</v>
      </c>
      <c r="B111" s="161" t="s">
        <v>217</v>
      </c>
      <c r="C111" s="162" t="s">
        <v>218</v>
      </c>
      <c r="D111" s="194">
        <v>94</v>
      </c>
      <c r="E111" s="194">
        <v>94</v>
      </c>
      <c r="F111" s="194">
        <v>94</v>
      </c>
    </row>
    <row r="112" spans="1:6">
      <c r="A112" s="160">
        <v>103</v>
      </c>
      <c r="B112" s="161" t="s">
        <v>219</v>
      </c>
      <c r="C112" s="162" t="s">
        <v>220</v>
      </c>
      <c r="D112" s="194">
        <v>99</v>
      </c>
      <c r="E112" s="194">
        <v>99</v>
      </c>
      <c r="F112" s="194">
        <v>99</v>
      </c>
    </row>
    <row r="113" spans="1:6">
      <c r="A113" s="160">
        <v>104</v>
      </c>
      <c r="B113" s="161" t="s">
        <v>221</v>
      </c>
      <c r="C113" s="162" t="s">
        <v>222</v>
      </c>
      <c r="D113" s="194">
        <v>92</v>
      </c>
      <c r="E113" s="194">
        <v>92</v>
      </c>
      <c r="F113" s="194">
        <v>92</v>
      </c>
    </row>
    <row r="114" spans="1:6">
      <c r="A114" s="160">
        <v>105</v>
      </c>
      <c r="B114" s="161" t="s">
        <v>223</v>
      </c>
      <c r="C114" s="162" t="s">
        <v>224</v>
      </c>
      <c r="D114" s="193">
        <v>96</v>
      </c>
      <c r="E114" s="193">
        <v>96</v>
      </c>
      <c r="F114" s="193">
        <v>96</v>
      </c>
    </row>
    <row r="115" spans="1:6">
      <c r="A115" s="160">
        <v>106</v>
      </c>
      <c r="B115" s="161" t="s">
        <v>225</v>
      </c>
      <c r="C115" s="162" t="s">
        <v>226</v>
      </c>
      <c r="D115" s="193">
        <v>90</v>
      </c>
      <c r="E115" s="193">
        <v>90</v>
      </c>
      <c r="F115" s="193">
        <v>90</v>
      </c>
    </row>
    <row r="116" spans="1:6">
      <c r="A116" s="160">
        <v>107</v>
      </c>
      <c r="B116" s="161" t="s">
        <v>227</v>
      </c>
      <c r="C116" s="162" t="s">
        <v>228</v>
      </c>
      <c r="D116" s="193">
        <v>92</v>
      </c>
      <c r="E116" s="193">
        <v>92</v>
      </c>
      <c r="F116" s="193">
        <v>92</v>
      </c>
    </row>
    <row r="117" spans="1:6">
      <c r="A117" s="160">
        <v>108</v>
      </c>
      <c r="B117" s="161" t="s">
        <v>229</v>
      </c>
      <c r="C117" s="162" t="s">
        <v>230</v>
      </c>
      <c r="D117" s="193">
        <v>92</v>
      </c>
      <c r="E117" s="193">
        <v>92</v>
      </c>
      <c r="F117" s="193">
        <v>92</v>
      </c>
    </row>
    <row r="118" spans="1:6">
      <c r="A118" s="160">
        <v>109</v>
      </c>
      <c r="B118" s="161" t="s">
        <v>231</v>
      </c>
      <c r="C118" s="162" t="s">
        <v>232</v>
      </c>
      <c r="D118" s="193">
        <v>90</v>
      </c>
      <c r="E118" s="193">
        <v>90</v>
      </c>
      <c r="F118" s="193">
        <v>90</v>
      </c>
    </row>
    <row r="119" spans="1:6">
      <c r="A119" s="160">
        <v>110</v>
      </c>
      <c r="B119" s="161" t="s">
        <v>233</v>
      </c>
      <c r="C119" s="162" t="s">
        <v>234</v>
      </c>
      <c r="D119" s="193">
        <v>94</v>
      </c>
      <c r="E119" s="193">
        <v>94</v>
      </c>
      <c r="F119" s="193">
        <v>94</v>
      </c>
    </row>
    <row r="120" spans="1:6">
      <c r="A120" s="160">
        <v>111</v>
      </c>
      <c r="B120" s="161" t="s">
        <v>235</v>
      </c>
      <c r="C120" s="162" t="s">
        <v>236</v>
      </c>
      <c r="D120" s="193">
        <v>90</v>
      </c>
      <c r="E120" s="193">
        <v>90</v>
      </c>
      <c r="F120" s="193">
        <v>90</v>
      </c>
    </row>
    <row r="121" spans="1:6">
      <c r="A121" s="160">
        <v>112</v>
      </c>
      <c r="B121" s="161" t="s">
        <v>237</v>
      </c>
      <c r="C121" s="162" t="s">
        <v>238</v>
      </c>
      <c r="D121" s="193">
        <v>92</v>
      </c>
      <c r="E121" s="193">
        <v>92</v>
      </c>
      <c r="F121" s="193">
        <v>92</v>
      </c>
    </row>
    <row r="122" spans="1:6">
      <c r="A122" s="160">
        <v>113</v>
      </c>
      <c r="B122" s="161" t="s">
        <v>239</v>
      </c>
      <c r="C122" s="162" t="s">
        <v>240</v>
      </c>
      <c r="D122" s="193">
        <v>96</v>
      </c>
      <c r="E122" s="193">
        <v>96</v>
      </c>
      <c r="F122" s="193">
        <v>96</v>
      </c>
    </row>
    <row r="123" spans="1:6">
      <c r="D123" s="200"/>
    </row>
    <row r="124" spans="1:6">
      <c r="D124" s="200"/>
    </row>
    <row r="125" spans="1:6">
      <c r="D125" s="200"/>
    </row>
    <row r="126" spans="1:6">
      <c r="D126" s="200"/>
    </row>
    <row r="127" spans="1:6">
      <c r="D127" s="200"/>
    </row>
    <row r="128" spans="1:6">
      <c r="D128" s="200"/>
    </row>
    <row r="129" spans="4:4">
      <c r="D129" s="200"/>
    </row>
    <row r="130" spans="4:4">
      <c r="D130" s="200"/>
    </row>
    <row r="131" spans="4:4">
      <c r="D131" s="200"/>
    </row>
    <row r="132" spans="4:4">
      <c r="D132" s="200"/>
    </row>
    <row r="133" spans="4:4">
      <c r="D133" s="200"/>
    </row>
    <row r="134" spans="4:4">
      <c r="D134" s="200"/>
    </row>
    <row r="135" spans="4:4">
      <c r="D135" s="200"/>
    </row>
    <row r="136" spans="4:4">
      <c r="D136" s="200"/>
    </row>
    <row r="137" spans="4:4">
      <c r="D137" s="200"/>
    </row>
    <row r="138" spans="4:4">
      <c r="D138" s="200"/>
    </row>
    <row r="139" spans="4:4">
      <c r="D139" s="200"/>
    </row>
    <row r="140" spans="4:4">
      <c r="D140" s="200"/>
    </row>
    <row r="141" spans="4:4">
      <c r="D141" s="200"/>
    </row>
    <row r="142" spans="4:4">
      <c r="D142" s="200"/>
    </row>
    <row r="143" spans="4:4">
      <c r="D143" s="200"/>
    </row>
    <row r="144" spans="4:4">
      <c r="D144" s="200"/>
    </row>
    <row r="145" spans="4:4">
      <c r="D145" s="200"/>
    </row>
    <row r="146" spans="4:4">
      <c r="D146" s="200"/>
    </row>
    <row r="147" spans="4:4">
      <c r="D147" s="200"/>
    </row>
    <row r="148" spans="4:4">
      <c r="D148" s="200"/>
    </row>
    <row r="149" spans="4:4">
      <c r="D149" s="200"/>
    </row>
    <row r="150" spans="4:4">
      <c r="D150" s="200"/>
    </row>
    <row r="151" spans="4:4">
      <c r="D151" s="200"/>
    </row>
    <row r="152" spans="4:4">
      <c r="D152" s="200"/>
    </row>
    <row r="153" spans="4:4">
      <c r="D153" s="200"/>
    </row>
    <row r="154" spans="4:4">
      <c r="D154" s="200"/>
    </row>
    <row r="155" spans="4:4">
      <c r="D155" s="200"/>
    </row>
    <row r="156" spans="4:4">
      <c r="D156" s="200"/>
    </row>
    <row r="157" spans="4:4">
      <c r="D157" s="200"/>
    </row>
    <row r="158" spans="4:4">
      <c r="D158" s="200"/>
    </row>
    <row r="159" spans="4:4">
      <c r="D159" s="200"/>
    </row>
    <row r="160" spans="4:4">
      <c r="D160" s="200"/>
    </row>
    <row r="161" spans="4:4">
      <c r="D161" s="200"/>
    </row>
    <row r="162" spans="4:4">
      <c r="D162" s="200"/>
    </row>
    <row r="163" spans="4:4">
      <c r="D163" s="200"/>
    </row>
    <row r="164" spans="4:4">
      <c r="D164" s="200"/>
    </row>
    <row r="165" spans="4:4">
      <c r="D165" s="200"/>
    </row>
    <row r="166" spans="4:4">
      <c r="D166" s="200"/>
    </row>
    <row r="167" spans="4:4">
      <c r="D167" s="200"/>
    </row>
    <row r="168" spans="4:4">
      <c r="D168" s="200"/>
    </row>
    <row r="169" spans="4:4">
      <c r="D169" s="200"/>
    </row>
    <row r="170" spans="4:4">
      <c r="D170" s="200"/>
    </row>
    <row r="171" spans="4:4">
      <c r="D171" s="200"/>
    </row>
    <row r="172" spans="4:4">
      <c r="D172" s="200"/>
    </row>
    <row r="173" spans="4:4">
      <c r="D173" s="200"/>
    </row>
    <row r="174" spans="4:4">
      <c r="D174" s="200"/>
    </row>
    <row r="175" spans="4:4">
      <c r="D175" s="200"/>
    </row>
    <row r="176" spans="4:4">
      <c r="D176" s="200"/>
    </row>
    <row r="177" spans="4:4">
      <c r="D177" s="200"/>
    </row>
    <row r="178" spans="4:4">
      <c r="D178" s="200"/>
    </row>
    <row r="179" spans="4:4">
      <c r="D179" s="200"/>
    </row>
    <row r="180" spans="4:4">
      <c r="D180" s="200"/>
    </row>
    <row r="181" spans="4:4">
      <c r="D181" s="200"/>
    </row>
    <row r="182" spans="4:4">
      <c r="D182" s="200"/>
    </row>
    <row r="183" spans="4:4">
      <c r="D183" s="200"/>
    </row>
    <row r="184" spans="4:4">
      <c r="D184" s="200"/>
    </row>
    <row r="185" spans="4:4">
      <c r="D185" s="200"/>
    </row>
    <row r="186" spans="4:4">
      <c r="D186" s="200"/>
    </row>
    <row r="187" spans="4:4">
      <c r="D187" s="200"/>
    </row>
    <row r="188" spans="4:4">
      <c r="D188" s="200"/>
    </row>
    <row r="189" spans="4:4">
      <c r="D189" s="200"/>
    </row>
    <row r="190" spans="4:4">
      <c r="D190" s="200"/>
    </row>
    <row r="191" spans="4:4">
      <c r="D191" s="200"/>
    </row>
    <row r="192" spans="4:4">
      <c r="D192" s="200"/>
    </row>
    <row r="193" spans="4:4">
      <c r="D193" s="200"/>
    </row>
    <row r="194" spans="4:4">
      <c r="D194" s="200"/>
    </row>
    <row r="195" spans="4:4">
      <c r="D195" s="200"/>
    </row>
    <row r="196" spans="4:4">
      <c r="D196" s="200"/>
    </row>
    <row r="197" spans="4:4">
      <c r="D197" s="200"/>
    </row>
    <row r="198" spans="4:4">
      <c r="D198" s="200"/>
    </row>
    <row r="199" spans="4:4">
      <c r="D199" s="200"/>
    </row>
    <row r="200" spans="4:4">
      <c r="D200" s="200"/>
    </row>
    <row r="201" spans="4:4">
      <c r="D201" s="200"/>
    </row>
    <row r="202" spans="4:4">
      <c r="D202" s="200"/>
    </row>
    <row r="203" spans="4:4">
      <c r="D203" s="200"/>
    </row>
    <row r="204" spans="4:4">
      <c r="D204" s="200"/>
    </row>
    <row r="205" spans="4:4">
      <c r="D205" s="200"/>
    </row>
    <row r="206" spans="4:4">
      <c r="D206" s="200"/>
    </row>
    <row r="207" spans="4:4">
      <c r="D207" s="200"/>
    </row>
    <row r="208" spans="4:4">
      <c r="D208" s="200"/>
    </row>
    <row r="209" spans="4:4">
      <c r="D209" s="200"/>
    </row>
    <row r="210" spans="4:4">
      <c r="D210" s="200"/>
    </row>
    <row r="211" spans="4:4">
      <c r="D211" s="200"/>
    </row>
    <row r="212" spans="4:4">
      <c r="D212" s="200"/>
    </row>
    <row r="213" spans="4:4">
      <c r="D213" s="200"/>
    </row>
    <row r="214" spans="4:4">
      <c r="D214" s="200"/>
    </row>
    <row r="215" spans="4:4">
      <c r="D215" s="200"/>
    </row>
    <row r="216" spans="4:4">
      <c r="D216" s="200"/>
    </row>
    <row r="217" spans="4:4">
      <c r="D217" s="200"/>
    </row>
    <row r="218" spans="4:4">
      <c r="D218" s="200"/>
    </row>
    <row r="219" spans="4:4">
      <c r="D219" s="200"/>
    </row>
    <row r="220" spans="4:4">
      <c r="D220" s="200"/>
    </row>
    <row r="221" spans="4:4">
      <c r="D221" s="200"/>
    </row>
    <row r="222" spans="4:4">
      <c r="D222" s="200"/>
    </row>
    <row r="223" spans="4:4">
      <c r="D223" s="200"/>
    </row>
    <row r="224" spans="4:4">
      <c r="D224" s="200"/>
    </row>
    <row r="225" spans="4:4">
      <c r="D225" s="200"/>
    </row>
    <row r="226" spans="4:4">
      <c r="D226" s="200"/>
    </row>
    <row r="227" spans="4:4">
      <c r="D227" s="200"/>
    </row>
    <row r="228" spans="4:4">
      <c r="D228" s="200"/>
    </row>
    <row r="229" spans="4:4">
      <c r="D229" s="200"/>
    </row>
    <row r="230" spans="4:4">
      <c r="D230" s="200"/>
    </row>
    <row r="231" spans="4:4">
      <c r="D231" s="200"/>
    </row>
    <row r="232" spans="4:4">
      <c r="D232" s="200"/>
    </row>
    <row r="233" spans="4:4">
      <c r="D233" s="200"/>
    </row>
    <row r="234" spans="4:4">
      <c r="D234" s="200"/>
    </row>
    <row r="235" spans="4:4">
      <c r="D235" s="200"/>
    </row>
    <row r="236" spans="4:4">
      <c r="D236" s="200"/>
    </row>
    <row r="237" spans="4:4">
      <c r="D237" s="200"/>
    </row>
    <row r="238" spans="4:4">
      <c r="D238" s="200"/>
    </row>
    <row r="239" spans="4:4">
      <c r="D239" s="200"/>
    </row>
    <row r="240" spans="4:4">
      <c r="D240" s="200"/>
    </row>
    <row r="241" spans="4:4">
      <c r="D241" s="200"/>
    </row>
    <row r="242" spans="4:4">
      <c r="D242" s="200"/>
    </row>
    <row r="243" spans="4:4">
      <c r="D243" s="200"/>
    </row>
    <row r="244" spans="4:4">
      <c r="D244" s="200"/>
    </row>
    <row r="245" spans="4:4">
      <c r="D245" s="200"/>
    </row>
    <row r="246" spans="4:4">
      <c r="D246" s="200"/>
    </row>
    <row r="247" spans="4:4">
      <c r="D247" s="200"/>
    </row>
    <row r="248" spans="4:4">
      <c r="D248" s="200"/>
    </row>
    <row r="249" spans="4:4">
      <c r="D249" s="200"/>
    </row>
    <row r="250" spans="4:4">
      <c r="D250" s="200"/>
    </row>
    <row r="251" spans="4:4">
      <c r="D251" s="200"/>
    </row>
    <row r="252" spans="4:4">
      <c r="D252" s="200"/>
    </row>
    <row r="253" spans="4:4">
      <c r="D253" s="200"/>
    </row>
    <row r="254" spans="4:4">
      <c r="D254" s="200"/>
    </row>
    <row r="255" spans="4:4">
      <c r="D255" s="200"/>
    </row>
    <row r="256" spans="4:4">
      <c r="D256" s="200"/>
    </row>
    <row r="257" spans="4:4">
      <c r="D257" s="200"/>
    </row>
    <row r="258" spans="4:4">
      <c r="D258" s="200"/>
    </row>
    <row r="259" spans="4:4">
      <c r="D259" s="200"/>
    </row>
    <row r="260" spans="4:4">
      <c r="D260" s="200"/>
    </row>
    <row r="261" spans="4:4">
      <c r="D261" s="200"/>
    </row>
    <row r="262" spans="4:4">
      <c r="D262" s="200"/>
    </row>
    <row r="263" spans="4:4">
      <c r="D263" s="200"/>
    </row>
    <row r="264" spans="4:4">
      <c r="D264" s="200"/>
    </row>
    <row r="265" spans="4:4">
      <c r="D265" s="200"/>
    </row>
    <row r="266" spans="4:4">
      <c r="D266" s="200"/>
    </row>
    <row r="267" spans="4:4">
      <c r="D267" s="200"/>
    </row>
    <row r="268" spans="4:4">
      <c r="D268" s="200"/>
    </row>
    <row r="269" spans="4:4">
      <c r="D269" s="200"/>
    </row>
    <row r="270" spans="4:4">
      <c r="D270" s="200"/>
    </row>
    <row r="271" spans="4:4">
      <c r="D271" s="200"/>
    </row>
    <row r="272" spans="4:4">
      <c r="D272" s="200"/>
    </row>
    <row r="273" spans="4:4">
      <c r="D273" s="200"/>
    </row>
    <row r="274" spans="4:4">
      <c r="D274" s="200"/>
    </row>
    <row r="275" spans="4:4">
      <c r="D275" s="200"/>
    </row>
    <row r="276" spans="4:4">
      <c r="D276" s="200"/>
    </row>
    <row r="277" spans="4:4">
      <c r="D277" s="200"/>
    </row>
    <row r="278" spans="4:4">
      <c r="D278" s="200"/>
    </row>
    <row r="279" spans="4:4">
      <c r="D279" s="200"/>
    </row>
    <row r="280" spans="4:4">
      <c r="D280" s="200"/>
    </row>
    <row r="281" spans="4:4">
      <c r="D281" s="200"/>
    </row>
    <row r="282" spans="4:4">
      <c r="D282" s="200"/>
    </row>
    <row r="283" spans="4:4">
      <c r="D283" s="200"/>
    </row>
    <row r="284" spans="4:4">
      <c r="D284" s="200"/>
    </row>
    <row r="285" spans="4:4">
      <c r="D285" s="200"/>
    </row>
    <row r="286" spans="4:4">
      <c r="D286" s="200"/>
    </row>
    <row r="287" spans="4:4">
      <c r="D287" s="200"/>
    </row>
    <row r="288" spans="4:4">
      <c r="D288" s="200"/>
    </row>
    <row r="289" spans="4:4">
      <c r="D289" s="200"/>
    </row>
    <row r="290" spans="4:4">
      <c r="D290" s="200"/>
    </row>
    <row r="291" spans="4:4">
      <c r="D291" s="200"/>
    </row>
    <row r="292" spans="4:4">
      <c r="D292" s="200"/>
    </row>
    <row r="293" spans="4:4">
      <c r="D293" s="200"/>
    </row>
    <row r="294" spans="4:4">
      <c r="D294" s="200"/>
    </row>
    <row r="295" spans="4:4">
      <c r="D295" s="200"/>
    </row>
    <row r="296" spans="4:4">
      <c r="D296" s="200"/>
    </row>
    <row r="297" spans="4:4">
      <c r="D297" s="200"/>
    </row>
    <row r="298" spans="4:4">
      <c r="D298" s="200"/>
    </row>
    <row r="299" spans="4:4">
      <c r="D299" s="200"/>
    </row>
    <row r="300" spans="4:4">
      <c r="D300" s="200"/>
    </row>
    <row r="301" spans="4:4">
      <c r="D301" s="200"/>
    </row>
    <row r="302" spans="4:4">
      <c r="D302" s="200"/>
    </row>
    <row r="303" spans="4:4">
      <c r="D303" s="200"/>
    </row>
    <row r="304" spans="4:4">
      <c r="D304" s="200"/>
    </row>
    <row r="305" spans="4:4">
      <c r="D305" s="200"/>
    </row>
    <row r="306" spans="4:4">
      <c r="D306" s="200"/>
    </row>
    <row r="307" spans="4:4">
      <c r="D307" s="200"/>
    </row>
    <row r="308" spans="4:4">
      <c r="D308" s="200"/>
    </row>
    <row r="309" spans="4:4">
      <c r="D309" s="200"/>
    </row>
    <row r="310" spans="4:4">
      <c r="D310" s="200"/>
    </row>
    <row r="311" spans="4:4">
      <c r="D311" s="200"/>
    </row>
    <row r="312" spans="4:4">
      <c r="D312" s="200"/>
    </row>
    <row r="313" spans="4:4">
      <c r="D313" s="200"/>
    </row>
    <row r="314" spans="4:4">
      <c r="D314" s="200"/>
    </row>
    <row r="315" spans="4:4">
      <c r="D315" s="200"/>
    </row>
    <row r="316" spans="4:4">
      <c r="D316" s="200"/>
    </row>
    <row r="317" spans="4:4">
      <c r="D317" s="200"/>
    </row>
    <row r="318" spans="4:4">
      <c r="D318" s="200"/>
    </row>
    <row r="319" spans="4:4">
      <c r="D319" s="200"/>
    </row>
    <row r="320" spans="4:4">
      <c r="D320" s="200"/>
    </row>
    <row r="321" spans="4:4">
      <c r="D321" s="200"/>
    </row>
    <row r="322" spans="4:4">
      <c r="D322" s="200"/>
    </row>
    <row r="323" spans="4:4">
      <c r="D323" s="200"/>
    </row>
    <row r="324" spans="4:4">
      <c r="D324" s="200"/>
    </row>
    <row r="325" spans="4:4">
      <c r="D325" s="200"/>
    </row>
    <row r="326" spans="4:4">
      <c r="D326" s="200"/>
    </row>
    <row r="327" spans="4:4">
      <c r="D327" s="200"/>
    </row>
    <row r="328" spans="4:4">
      <c r="D328" s="200"/>
    </row>
    <row r="329" spans="4:4">
      <c r="D329" s="200"/>
    </row>
    <row r="330" spans="4:4">
      <c r="D330" s="200"/>
    </row>
    <row r="331" spans="4:4">
      <c r="D331" s="200"/>
    </row>
    <row r="332" spans="4:4">
      <c r="D332" s="200"/>
    </row>
    <row r="333" spans="4:4">
      <c r="D333" s="200"/>
    </row>
    <row r="334" spans="4:4">
      <c r="D334" s="200"/>
    </row>
    <row r="335" spans="4:4">
      <c r="D335" s="200"/>
    </row>
    <row r="336" spans="4:4">
      <c r="D336" s="200"/>
    </row>
    <row r="337" spans="4:4">
      <c r="D337" s="200"/>
    </row>
    <row r="338" spans="4:4">
      <c r="D338" s="200"/>
    </row>
    <row r="339" spans="4:4">
      <c r="D339" s="200"/>
    </row>
    <row r="340" spans="4:4">
      <c r="D340" s="200"/>
    </row>
    <row r="341" spans="4:4">
      <c r="D341" s="200"/>
    </row>
    <row r="342" spans="4:4">
      <c r="D342" s="200"/>
    </row>
    <row r="343" spans="4:4">
      <c r="D343" s="200"/>
    </row>
    <row r="344" spans="4:4">
      <c r="D344" s="200"/>
    </row>
    <row r="345" spans="4:4">
      <c r="D345" s="200"/>
    </row>
    <row r="346" spans="4:4">
      <c r="D346" s="200"/>
    </row>
    <row r="347" spans="4:4">
      <c r="D347" s="200"/>
    </row>
    <row r="348" spans="4:4">
      <c r="D348" s="200"/>
    </row>
    <row r="349" spans="4:4">
      <c r="D349" s="200"/>
    </row>
    <row r="350" spans="4:4">
      <c r="D350" s="200"/>
    </row>
    <row r="351" spans="4:4">
      <c r="D351" s="200"/>
    </row>
    <row r="352" spans="4:4">
      <c r="D352" s="200"/>
    </row>
    <row r="353" spans="4:4">
      <c r="D353" s="200"/>
    </row>
    <row r="354" spans="4:4">
      <c r="D354" s="200"/>
    </row>
    <row r="355" spans="4:4">
      <c r="D355" s="200"/>
    </row>
    <row r="356" spans="4:4">
      <c r="D356" s="200"/>
    </row>
    <row r="357" spans="4:4">
      <c r="D357" s="200"/>
    </row>
    <row r="358" spans="4:4">
      <c r="D358" s="200"/>
    </row>
    <row r="359" spans="4:4">
      <c r="D359" s="200"/>
    </row>
    <row r="360" spans="4:4">
      <c r="D360" s="200"/>
    </row>
    <row r="361" spans="4:4">
      <c r="D361" s="200"/>
    </row>
    <row r="362" spans="4:4">
      <c r="D362" s="200"/>
    </row>
    <row r="363" spans="4:4">
      <c r="D363" s="200"/>
    </row>
    <row r="364" spans="4:4">
      <c r="D364" s="200"/>
    </row>
    <row r="365" spans="4:4">
      <c r="D365" s="200"/>
    </row>
    <row r="366" spans="4:4">
      <c r="D366" s="200"/>
    </row>
    <row r="367" spans="4:4">
      <c r="D367" s="200"/>
    </row>
    <row r="368" spans="4:4">
      <c r="D368" s="200"/>
    </row>
    <row r="369" spans="4:4">
      <c r="D369" s="200"/>
    </row>
    <row r="370" spans="4:4">
      <c r="D370" s="200"/>
    </row>
    <row r="371" spans="4:4">
      <c r="D371" s="200"/>
    </row>
    <row r="372" spans="4:4">
      <c r="D372" s="200"/>
    </row>
    <row r="373" spans="4:4">
      <c r="D373" s="200"/>
    </row>
    <row r="374" spans="4:4">
      <c r="D374" s="200"/>
    </row>
    <row r="375" spans="4:4">
      <c r="D375" s="200"/>
    </row>
    <row r="376" spans="4:4">
      <c r="D376" s="200"/>
    </row>
    <row r="377" spans="4:4">
      <c r="D377" s="200"/>
    </row>
    <row r="378" spans="4:4">
      <c r="D378" s="200"/>
    </row>
    <row r="379" spans="4:4">
      <c r="D379" s="200"/>
    </row>
    <row r="380" spans="4:4">
      <c r="D380" s="200"/>
    </row>
    <row r="381" spans="4:4">
      <c r="D381" s="200"/>
    </row>
    <row r="382" spans="4:4">
      <c r="D382" s="200"/>
    </row>
    <row r="383" spans="4:4">
      <c r="D383" s="200"/>
    </row>
    <row r="384" spans="4:4">
      <c r="D384" s="200"/>
    </row>
    <row r="385" spans="4:4">
      <c r="D385" s="200"/>
    </row>
    <row r="386" spans="4:4">
      <c r="D386" s="200"/>
    </row>
    <row r="387" spans="4:4">
      <c r="D387" s="200"/>
    </row>
    <row r="388" spans="4:4">
      <c r="D388" s="200"/>
    </row>
    <row r="389" spans="4:4">
      <c r="D389" s="200"/>
    </row>
    <row r="390" spans="4:4">
      <c r="D390" s="200"/>
    </row>
    <row r="391" spans="4:4">
      <c r="D391" s="200"/>
    </row>
    <row r="392" spans="4:4">
      <c r="D392" s="200"/>
    </row>
    <row r="393" spans="4:4">
      <c r="D393" s="200"/>
    </row>
    <row r="394" spans="4:4">
      <c r="D394" s="200"/>
    </row>
    <row r="395" spans="4:4">
      <c r="D395" s="200"/>
    </row>
    <row r="396" spans="4:4">
      <c r="D396" s="200"/>
    </row>
    <row r="397" spans="4:4">
      <c r="D397" s="200"/>
    </row>
    <row r="398" spans="4:4">
      <c r="D398" s="200"/>
    </row>
    <row r="399" spans="4:4">
      <c r="D399" s="200"/>
    </row>
    <row r="400" spans="4:4">
      <c r="D400" s="200"/>
    </row>
    <row r="401" spans="4:4">
      <c r="D401" s="200"/>
    </row>
    <row r="402" spans="4:4">
      <c r="D402" s="200"/>
    </row>
    <row r="403" spans="4:4">
      <c r="D403" s="200"/>
    </row>
    <row r="404" spans="4:4">
      <c r="D404" s="200"/>
    </row>
    <row r="405" spans="4:4">
      <c r="D405" s="200"/>
    </row>
    <row r="406" spans="4:4">
      <c r="D406" s="200"/>
    </row>
    <row r="407" spans="4:4">
      <c r="D407" s="200"/>
    </row>
    <row r="408" spans="4:4">
      <c r="D408" s="200"/>
    </row>
    <row r="409" spans="4:4">
      <c r="D409" s="200"/>
    </row>
    <row r="410" spans="4:4">
      <c r="D410" s="200"/>
    </row>
    <row r="411" spans="4:4">
      <c r="D411" s="200"/>
    </row>
    <row r="412" spans="4:4">
      <c r="D412" s="200"/>
    </row>
    <row r="413" spans="4:4">
      <c r="D413" s="200"/>
    </row>
    <row r="414" spans="4:4">
      <c r="D414" s="200"/>
    </row>
    <row r="415" spans="4:4">
      <c r="D415" s="200"/>
    </row>
    <row r="416" spans="4:4">
      <c r="D416" s="200"/>
    </row>
    <row r="417" spans="4:4">
      <c r="D417" s="200"/>
    </row>
    <row r="418" spans="4:4">
      <c r="D418" s="200"/>
    </row>
    <row r="419" spans="4:4">
      <c r="D419" s="200"/>
    </row>
    <row r="420" spans="4:4">
      <c r="D420" s="200"/>
    </row>
    <row r="421" spans="4:4">
      <c r="D421" s="200"/>
    </row>
    <row r="422" spans="4:4">
      <c r="D422" s="200"/>
    </row>
    <row r="423" spans="4:4">
      <c r="D423" s="200"/>
    </row>
    <row r="424" spans="4:4">
      <c r="D424" s="200"/>
    </row>
    <row r="425" spans="4:4">
      <c r="D425" s="200"/>
    </row>
    <row r="426" spans="4:4">
      <c r="D426" s="200"/>
    </row>
    <row r="427" spans="4:4">
      <c r="D427" s="200"/>
    </row>
    <row r="428" spans="4:4">
      <c r="D428" s="200"/>
    </row>
    <row r="429" spans="4:4">
      <c r="D429" s="200"/>
    </row>
    <row r="430" spans="4:4">
      <c r="D430" s="200"/>
    </row>
    <row r="431" spans="4:4">
      <c r="D431" s="200"/>
    </row>
    <row r="432" spans="4:4">
      <c r="D432" s="200"/>
    </row>
    <row r="433" spans="4:4">
      <c r="D433" s="200"/>
    </row>
    <row r="434" spans="4:4">
      <c r="D434" s="200"/>
    </row>
    <row r="435" spans="4:4">
      <c r="D435" s="200"/>
    </row>
    <row r="436" spans="4:4">
      <c r="D436" s="200"/>
    </row>
    <row r="437" spans="4:4">
      <c r="D437" s="200"/>
    </row>
    <row r="438" spans="4:4">
      <c r="D438" s="200"/>
    </row>
    <row r="439" spans="4:4">
      <c r="D439" s="200"/>
    </row>
    <row r="440" spans="4:4">
      <c r="D440" s="200"/>
    </row>
    <row r="441" spans="4:4">
      <c r="D441" s="200"/>
    </row>
    <row r="442" spans="4:4">
      <c r="D442" s="200"/>
    </row>
    <row r="443" spans="4:4">
      <c r="D443" s="200"/>
    </row>
    <row r="444" spans="4:4">
      <c r="D444" s="200"/>
    </row>
    <row r="445" spans="4:4">
      <c r="D445" s="200"/>
    </row>
    <row r="446" spans="4:4">
      <c r="D446" s="200"/>
    </row>
    <row r="447" spans="4:4">
      <c r="D447" s="200"/>
    </row>
    <row r="448" spans="4:4">
      <c r="D448" s="200"/>
    </row>
    <row r="449" spans="4:4">
      <c r="D449" s="200"/>
    </row>
    <row r="450" spans="4:4">
      <c r="D450" s="200"/>
    </row>
    <row r="451" spans="4:4">
      <c r="D451" s="200"/>
    </row>
    <row r="452" spans="4:4">
      <c r="D452" s="200"/>
    </row>
    <row r="453" spans="4:4">
      <c r="D453" s="200"/>
    </row>
    <row r="454" spans="4:4">
      <c r="D454" s="200"/>
    </row>
    <row r="455" spans="4:4">
      <c r="D455" s="200"/>
    </row>
    <row r="456" spans="4:4">
      <c r="D456" s="200"/>
    </row>
    <row r="457" spans="4:4">
      <c r="D457" s="200"/>
    </row>
    <row r="458" spans="4:4">
      <c r="D458" s="200"/>
    </row>
    <row r="459" spans="4:4">
      <c r="D459" s="200"/>
    </row>
    <row r="460" spans="4:4">
      <c r="D460" s="200"/>
    </row>
    <row r="461" spans="4:4">
      <c r="D461" s="200"/>
    </row>
    <row r="462" spans="4:4">
      <c r="D462" s="200"/>
    </row>
    <row r="463" spans="4:4">
      <c r="D463" s="200"/>
    </row>
    <row r="464" spans="4:4">
      <c r="D464" s="200"/>
    </row>
    <row r="465" spans="4:4">
      <c r="D465" s="200"/>
    </row>
    <row r="466" spans="4:4">
      <c r="D466" s="200"/>
    </row>
    <row r="467" spans="4:4">
      <c r="D467" s="200"/>
    </row>
    <row r="468" spans="4:4">
      <c r="D468" s="200"/>
    </row>
    <row r="469" spans="4:4">
      <c r="D469" s="200"/>
    </row>
    <row r="470" spans="4:4">
      <c r="D470" s="200"/>
    </row>
    <row r="471" spans="4:4">
      <c r="D471" s="200"/>
    </row>
    <row r="472" spans="4:4">
      <c r="D472" s="200"/>
    </row>
    <row r="473" spans="4:4">
      <c r="D473" s="200"/>
    </row>
    <row r="474" spans="4:4">
      <c r="D474" s="200"/>
    </row>
    <row r="475" spans="4:4">
      <c r="D475" s="200"/>
    </row>
    <row r="476" spans="4:4">
      <c r="D476" s="200"/>
    </row>
    <row r="477" spans="4:4">
      <c r="D477" s="200"/>
    </row>
    <row r="478" spans="4:4">
      <c r="D478" s="200"/>
    </row>
    <row r="479" spans="4:4">
      <c r="D479" s="200"/>
    </row>
    <row r="480" spans="4:4">
      <c r="D480" s="200"/>
    </row>
    <row r="481" spans="4:4">
      <c r="D481" s="200"/>
    </row>
    <row r="482" spans="4:4">
      <c r="D482" s="200"/>
    </row>
    <row r="483" spans="4:4">
      <c r="D483" s="200"/>
    </row>
    <row r="484" spans="4:4">
      <c r="D484" s="200"/>
    </row>
    <row r="485" spans="4:4">
      <c r="D485" s="200"/>
    </row>
    <row r="486" spans="4:4">
      <c r="D486" s="200"/>
    </row>
    <row r="487" spans="4:4">
      <c r="D487" s="200"/>
    </row>
    <row r="488" spans="4:4">
      <c r="D488" s="200"/>
    </row>
    <row r="489" spans="4:4">
      <c r="D489" s="200"/>
    </row>
    <row r="490" spans="4:4">
      <c r="D490" s="200"/>
    </row>
    <row r="491" spans="4:4">
      <c r="D491" s="200"/>
    </row>
    <row r="492" spans="4:4">
      <c r="D492" s="200"/>
    </row>
    <row r="493" spans="4:4">
      <c r="D493" s="200"/>
    </row>
    <row r="494" spans="4:4">
      <c r="D494" s="200"/>
    </row>
    <row r="495" spans="4:4">
      <c r="D495" s="200"/>
    </row>
    <row r="496" spans="4:4">
      <c r="D496" s="200"/>
    </row>
    <row r="497" spans="4:4">
      <c r="D497" s="200"/>
    </row>
    <row r="498" spans="4:4">
      <c r="D498" s="200"/>
    </row>
    <row r="499" spans="4:4">
      <c r="D499" s="200"/>
    </row>
    <row r="500" spans="4:4">
      <c r="D500" s="200"/>
    </row>
    <row r="501" spans="4:4">
      <c r="D501" s="200"/>
    </row>
    <row r="502" spans="4:4">
      <c r="D502" s="200"/>
    </row>
    <row r="503" spans="4:4">
      <c r="D503" s="200"/>
    </row>
    <row r="504" spans="4:4">
      <c r="D504" s="200"/>
    </row>
    <row r="505" spans="4:4">
      <c r="D505" s="200"/>
    </row>
    <row r="506" spans="4:4">
      <c r="D506" s="200"/>
    </row>
    <row r="507" spans="4:4">
      <c r="D507" s="200"/>
    </row>
    <row r="508" spans="4:4">
      <c r="D508" s="200"/>
    </row>
    <row r="509" spans="4:4">
      <c r="D509" s="200"/>
    </row>
    <row r="510" spans="4:4">
      <c r="D510" s="200"/>
    </row>
    <row r="511" spans="4:4">
      <c r="D511" s="200"/>
    </row>
    <row r="512" spans="4:4">
      <c r="D512" s="200"/>
    </row>
    <row r="513" spans="4:4">
      <c r="D513" s="200"/>
    </row>
    <row r="514" spans="4:4">
      <c r="D514" s="200"/>
    </row>
    <row r="515" spans="4:4">
      <c r="D515" s="200"/>
    </row>
    <row r="516" spans="4:4">
      <c r="D516" s="200"/>
    </row>
    <row r="517" spans="4:4">
      <c r="D517" s="200"/>
    </row>
    <row r="518" spans="4:4">
      <c r="D518" s="200"/>
    </row>
    <row r="519" spans="4:4">
      <c r="D519" s="200"/>
    </row>
    <row r="520" spans="4:4">
      <c r="D520" s="200"/>
    </row>
    <row r="521" spans="4:4">
      <c r="D521" s="200"/>
    </row>
    <row r="522" spans="4:4">
      <c r="D522" s="200"/>
    </row>
    <row r="523" spans="4:4">
      <c r="D523" s="200"/>
    </row>
    <row r="524" spans="4:4">
      <c r="D524" s="200"/>
    </row>
    <row r="525" spans="4:4">
      <c r="D525" s="200"/>
    </row>
    <row r="526" spans="4:4">
      <c r="D526" s="200"/>
    </row>
    <row r="527" spans="4:4">
      <c r="D527" s="200"/>
    </row>
    <row r="528" spans="4:4">
      <c r="D528" s="200"/>
    </row>
    <row r="529" spans="4:4">
      <c r="D529" s="200"/>
    </row>
    <row r="530" spans="4:4">
      <c r="D530" s="200"/>
    </row>
    <row r="531" spans="4:4">
      <c r="D531" s="200"/>
    </row>
    <row r="532" spans="4:4">
      <c r="D532" s="200"/>
    </row>
    <row r="533" spans="4:4">
      <c r="D533" s="200"/>
    </row>
    <row r="534" spans="4:4">
      <c r="D534" s="200"/>
    </row>
    <row r="535" spans="4:4">
      <c r="D535" s="200"/>
    </row>
    <row r="536" spans="4:4">
      <c r="D536" s="200"/>
    </row>
    <row r="537" spans="4:4">
      <c r="D537" s="200"/>
    </row>
    <row r="538" spans="4:4">
      <c r="D538" s="200"/>
    </row>
    <row r="539" spans="4:4">
      <c r="D539" s="200"/>
    </row>
    <row r="540" spans="4:4">
      <c r="D540" s="200"/>
    </row>
    <row r="541" spans="4:4">
      <c r="D541" s="200"/>
    </row>
    <row r="542" spans="4:4">
      <c r="D542" s="200"/>
    </row>
    <row r="543" spans="4:4">
      <c r="D543" s="200"/>
    </row>
    <row r="544" spans="4:4">
      <c r="D544" s="200"/>
    </row>
    <row r="545" spans="4:4">
      <c r="D545" s="200"/>
    </row>
    <row r="546" spans="4:4">
      <c r="D546" s="200"/>
    </row>
    <row r="547" spans="4:4">
      <c r="D547" s="200"/>
    </row>
    <row r="548" spans="4:4">
      <c r="D548" s="200"/>
    </row>
    <row r="549" spans="4:4">
      <c r="D549" s="200"/>
    </row>
    <row r="550" spans="4:4">
      <c r="D550" s="200"/>
    </row>
    <row r="551" spans="4:4">
      <c r="D551" s="200"/>
    </row>
    <row r="552" spans="4:4">
      <c r="D552" s="200"/>
    </row>
    <row r="553" spans="4:4">
      <c r="D553" s="200"/>
    </row>
    <row r="554" spans="4:4">
      <c r="D554" s="200"/>
    </row>
    <row r="555" spans="4:4">
      <c r="D555" s="200"/>
    </row>
    <row r="556" spans="4:4">
      <c r="D556" s="200"/>
    </row>
    <row r="557" spans="4:4">
      <c r="D557" s="200"/>
    </row>
    <row r="558" spans="4:4">
      <c r="D558" s="200"/>
    </row>
    <row r="559" spans="4:4">
      <c r="D559" s="200"/>
    </row>
    <row r="560" spans="4:4">
      <c r="D560" s="200"/>
    </row>
    <row r="561" spans="4:4">
      <c r="D561" s="200"/>
    </row>
    <row r="562" spans="4:4">
      <c r="D562" s="200"/>
    </row>
    <row r="563" spans="4:4">
      <c r="D563" s="200"/>
    </row>
    <row r="564" spans="4:4">
      <c r="D564" s="200"/>
    </row>
    <row r="565" spans="4:4">
      <c r="D565" s="200"/>
    </row>
    <row r="566" spans="4:4">
      <c r="D566" s="200"/>
    </row>
    <row r="567" spans="4:4">
      <c r="D567" s="200"/>
    </row>
    <row r="568" spans="4:4">
      <c r="D568" s="200"/>
    </row>
    <row r="569" spans="4:4">
      <c r="D569" s="200"/>
    </row>
    <row r="570" spans="4:4">
      <c r="D570" s="200"/>
    </row>
    <row r="571" spans="4:4">
      <c r="D571" s="200"/>
    </row>
    <row r="572" spans="4:4">
      <c r="D572" s="200"/>
    </row>
    <row r="573" spans="4:4">
      <c r="D573" s="200"/>
    </row>
    <row r="574" spans="4:4">
      <c r="D574" s="200"/>
    </row>
    <row r="575" spans="4:4">
      <c r="D575" s="200"/>
    </row>
    <row r="576" spans="4:4">
      <c r="D576" s="200"/>
    </row>
    <row r="577" spans="4:4">
      <c r="D577" s="200"/>
    </row>
    <row r="578" spans="4:4">
      <c r="D578" s="200"/>
    </row>
    <row r="579" spans="4:4">
      <c r="D579" s="200"/>
    </row>
    <row r="580" spans="4:4">
      <c r="D580" s="200"/>
    </row>
    <row r="581" spans="4:4">
      <c r="D581" s="200"/>
    </row>
    <row r="582" spans="4:4">
      <c r="D582" s="200"/>
    </row>
    <row r="583" spans="4:4">
      <c r="D583" s="200"/>
    </row>
    <row r="584" spans="4:4">
      <c r="D584" s="200"/>
    </row>
    <row r="585" spans="4:4">
      <c r="D585" s="200"/>
    </row>
    <row r="586" spans="4:4">
      <c r="D586" s="200"/>
    </row>
    <row r="587" spans="4:4">
      <c r="D587" s="200"/>
    </row>
    <row r="588" spans="4:4">
      <c r="D588" s="200"/>
    </row>
    <row r="589" spans="4:4">
      <c r="D589" s="200"/>
    </row>
    <row r="590" spans="4:4">
      <c r="D590" s="200"/>
    </row>
    <row r="591" spans="4:4">
      <c r="D591" s="200"/>
    </row>
    <row r="592" spans="4:4">
      <c r="D592" s="200"/>
    </row>
    <row r="593" spans="4:4">
      <c r="D593" s="200"/>
    </row>
    <row r="594" spans="4:4">
      <c r="D594" s="200"/>
    </row>
    <row r="595" spans="4:4">
      <c r="D595" s="200"/>
    </row>
    <row r="596" spans="4:4">
      <c r="D596" s="200"/>
    </row>
    <row r="597" spans="4:4">
      <c r="D597" s="200"/>
    </row>
    <row r="598" spans="4:4">
      <c r="D598" s="200"/>
    </row>
    <row r="599" spans="4:4">
      <c r="D599" s="200"/>
    </row>
    <row r="600" spans="4:4">
      <c r="D600" s="200"/>
    </row>
    <row r="601" spans="4:4">
      <c r="D601" s="200"/>
    </row>
    <row r="602" spans="4:4">
      <c r="D602" s="200"/>
    </row>
    <row r="603" spans="4:4">
      <c r="D603" s="200"/>
    </row>
    <row r="604" spans="4:4">
      <c r="D604" s="200"/>
    </row>
    <row r="605" spans="4:4">
      <c r="D605" s="200"/>
    </row>
    <row r="606" spans="4:4">
      <c r="D606" s="200"/>
    </row>
    <row r="607" spans="4:4">
      <c r="D607" s="200"/>
    </row>
    <row r="608" spans="4:4">
      <c r="D608" s="200"/>
    </row>
    <row r="609" spans="4:4">
      <c r="D609" s="200"/>
    </row>
    <row r="610" spans="4:4">
      <c r="D610" s="200"/>
    </row>
    <row r="611" spans="4:4">
      <c r="D611" s="200"/>
    </row>
    <row r="612" spans="4:4">
      <c r="D612" s="200"/>
    </row>
    <row r="613" spans="4:4">
      <c r="D613" s="200"/>
    </row>
    <row r="614" spans="4:4">
      <c r="D614" s="200"/>
    </row>
    <row r="615" spans="4:4">
      <c r="D615" s="200"/>
    </row>
    <row r="616" spans="4:4">
      <c r="D616" s="200"/>
    </row>
    <row r="617" spans="4:4">
      <c r="D617" s="200"/>
    </row>
    <row r="618" spans="4:4">
      <c r="D618" s="200"/>
    </row>
    <row r="619" spans="4:4">
      <c r="D619" s="200"/>
    </row>
    <row r="620" spans="4:4">
      <c r="D620" s="200"/>
    </row>
    <row r="621" spans="4:4">
      <c r="D621" s="200"/>
    </row>
    <row r="622" spans="4:4">
      <c r="D622" s="200"/>
    </row>
    <row r="623" spans="4:4">
      <c r="D623" s="200"/>
    </row>
    <row r="624" spans="4:4">
      <c r="D624" s="200"/>
    </row>
    <row r="625" spans="4:4">
      <c r="D625" s="200"/>
    </row>
    <row r="626" spans="4:4">
      <c r="D626" s="200"/>
    </row>
    <row r="627" spans="4:4">
      <c r="D627" s="200"/>
    </row>
    <row r="628" spans="4:4">
      <c r="D628" s="200"/>
    </row>
    <row r="629" spans="4:4">
      <c r="D629" s="200"/>
    </row>
    <row r="630" spans="4:4">
      <c r="D630" s="200"/>
    </row>
    <row r="631" spans="4:4">
      <c r="D631" s="200"/>
    </row>
    <row r="632" spans="4:4">
      <c r="D632" s="200"/>
    </row>
    <row r="633" spans="4:4">
      <c r="D633" s="200"/>
    </row>
    <row r="634" spans="4:4">
      <c r="D634" s="200"/>
    </row>
    <row r="635" spans="4:4">
      <c r="D635" s="200"/>
    </row>
    <row r="636" spans="4:4">
      <c r="D636" s="200"/>
    </row>
    <row r="637" spans="4:4">
      <c r="D637" s="200"/>
    </row>
    <row r="638" spans="4:4">
      <c r="D638" s="200"/>
    </row>
    <row r="639" spans="4:4">
      <c r="D639" s="200"/>
    </row>
    <row r="640" spans="4:4">
      <c r="D640" s="200"/>
    </row>
    <row r="641" spans="4:4">
      <c r="D641" s="200"/>
    </row>
    <row r="642" spans="4:4">
      <c r="D642" s="200"/>
    </row>
    <row r="643" spans="4:4">
      <c r="D643" s="200"/>
    </row>
    <row r="644" spans="4:4">
      <c r="D644" s="200"/>
    </row>
    <row r="645" spans="4:4">
      <c r="D645" s="200"/>
    </row>
    <row r="646" spans="4:4">
      <c r="D646" s="200"/>
    </row>
    <row r="647" spans="4:4">
      <c r="D647" s="200"/>
    </row>
    <row r="648" spans="4:4">
      <c r="D648" s="200"/>
    </row>
    <row r="649" spans="4:4">
      <c r="D649" s="200"/>
    </row>
    <row r="650" spans="4:4">
      <c r="D650" s="200"/>
    </row>
    <row r="651" spans="4:4">
      <c r="D651" s="200"/>
    </row>
    <row r="652" spans="4:4">
      <c r="D652" s="200"/>
    </row>
    <row r="653" spans="4:4">
      <c r="D653" s="200"/>
    </row>
    <row r="654" spans="4:4">
      <c r="D654" s="200"/>
    </row>
    <row r="655" spans="4:4">
      <c r="D655" s="200"/>
    </row>
    <row r="656" spans="4:4">
      <c r="D656" s="200"/>
    </row>
    <row r="657" spans="4:4">
      <c r="D657" s="200"/>
    </row>
    <row r="658" spans="4:4">
      <c r="D658" s="200"/>
    </row>
    <row r="659" spans="4:4">
      <c r="D659" s="200"/>
    </row>
    <row r="660" spans="4:4">
      <c r="D660" s="200"/>
    </row>
    <row r="661" spans="4:4">
      <c r="D661" s="200"/>
    </row>
    <row r="662" spans="4:4">
      <c r="D662" s="200"/>
    </row>
    <row r="663" spans="4:4">
      <c r="D663" s="200"/>
    </row>
    <row r="664" spans="4:4">
      <c r="D664" s="200"/>
    </row>
    <row r="665" spans="4:4">
      <c r="D665" s="200"/>
    </row>
    <row r="666" spans="4:4">
      <c r="D666" s="200"/>
    </row>
    <row r="667" spans="4:4">
      <c r="D667" s="200"/>
    </row>
    <row r="668" spans="4:4">
      <c r="D668" s="200"/>
    </row>
    <row r="669" spans="4:4">
      <c r="D669" s="200"/>
    </row>
    <row r="670" spans="4:4">
      <c r="D670" s="200"/>
    </row>
    <row r="671" spans="4:4">
      <c r="D671" s="200"/>
    </row>
    <row r="672" spans="4:4">
      <c r="D672" s="200"/>
    </row>
    <row r="673" spans="4:4">
      <c r="D673" s="200"/>
    </row>
    <row r="674" spans="4:4">
      <c r="D674" s="200"/>
    </row>
    <row r="675" spans="4:4">
      <c r="D675" s="200"/>
    </row>
    <row r="676" spans="4:4">
      <c r="D676" s="200"/>
    </row>
    <row r="677" spans="4:4">
      <c r="D677" s="200"/>
    </row>
    <row r="678" spans="4:4">
      <c r="D678" s="200"/>
    </row>
    <row r="679" spans="4:4">
      <c r="D679" s="200"/>
    </row>
    <row r="680" spans="4:4">
      <c r="D680" s="200"/>
    </row>
    <row r="681" spans="4:4">
      <c r="D681" s="200"/>
    </row>
    <row r="682" spans="4:4">
      <c r="D682" s="200"/>
    </row>
    <row r="683" spans="4:4">
      <c r="D683" s="200"/>
    </row>
    <row r="684" spans="4:4">
      <c r="D684" s="200"/>
    </row>
    <row r="685" spans="4:4">
      <c r="D685" s="200"/>
    </row>
    <row r="686" spans="4:4">
      <c r="D686" s="200"/>
    </row>
    <row r="687" spans="4:4">
      <c r="D687" s="200"/>
    </row>
    <row r="688" spans="4:4">
      <c r="D688" s="200"/>
    </row>
    <row r="689" spans="4:4">
      <c r="D689" s="200"/>
    </row>
    <row r="690" spans="4:4">
      <c r="D690" s="200"/>
    </row>
    <row r="691" spans="4:4">
      <c r="D691" s="200"/>
    </row>
    <row r="692" spans="4:4">
      <c r="D692" s="200"/>
    </row>
    <row r="693" spans="4:4">
      <c r="D693" s="200"/>
    </row>
    <row r="694" spans="4:4">
      <c r="D694" s="200"/>
    </row>
    <row r="695" spans="4:4">
      <c r="D695" s="200"/>
    </row>
    <row r="696" spans="4:4">
      <c r="D696" s="200"/>
    </row>
    <row r="697" spans="4:4">
      <c r="D697" s="200"/>
    </row>
    <row r="698" spans="4:4">
      <c r="D698" s="200"/>
    </row>
    <row r="699" spans="4:4">
      <c r="D699" s="200"/>
    </row>
    <row r="700" spans="4:4">
      <c r="D700" s="200"/>
    </row>
    <row r="701" spans="4:4">
      <c r="D701" s="200"/>
    </row>
    <row r="702" spans="4:4">
      <c r="D702" s="200"/>
    </row>
    <row r="703" spans="4:4">
      <c r="D703" s="200"/>
    </row>
    <row r="704" spans="4:4">
      <c r="D704" s="200"/>
    </row>
    <row r="705" spans="4:4">
      <c r="D705" s="200"/>
    </row>
    <row r="706" spans="4:4">
      <c r="D706" s="200"/>
    </row>
    <row r="707" spans="4:4">
      <c r="D707" s="200"/>
    </row>
    <row r="708" spans="4:4">
      <c r="D708" s="200"/>
    </row>
    <row r="709" spans="4:4">
      <c r="D709" s="200"/>
    </row>
    <row r="710" spans="4:4">
      <c r="D710" s="200"/>
    </row>
    <row r="711" spans="4:4">
      <c r="D711" s="200"/>
    </row>
    <row r="712" spans="4:4">
      <c r="D712" s="200"/>
    </row>
    <row r="713" spans="4:4">
      <c r="D713" s="200"/>
    </row>
    <row r="714" spans="4:4">
      <c r="D714" s="200"/>
    </row>
    <row r="715" spans="4:4">
      <c r="D715" s="200"/>
    </row>
    <row r="716" spans="4:4">
      <c r="D716" s="200"/>
    </row>
    <row r="717" spans="4:4">
      <c r="D717" s="200"/>
    </row>
    <row r="718" spans="4:4">
      <c r="D718" s="200"/>
    </row>
    <row r="719" spans="4:4">
      <c r="D719" s="200"/>
    </row>
    <row r="720" spans="4:4">
      <c r="D720" s="200"/>
    </row>
    <row r="721" spans="4:4">
      <c r="D721" s="200"/>
    </row>
    <row r="722" spans="4:4">
      <c r="D722" s="200"/>
    </row>
    <row r="723" spans="4:4">
      <c r="D723" s="200"/>
    </row>
    <row r="724" spans="4:4">
      <c r="D724" s="200"/>
    </row>
    <row r="725" spans="4:4">
      <c r="D725" s="200"/>
    </row>
    <row r="726" spans="4:4">
      <c r="D726" s="200"/>
    </row>
    <row r="727" spans="4:4">
      <c r="D727" s="200"/>
    </row>
    <row r="728" spans="4:4">
      <c r="D728" s="200"/>
    </row>
    <row r="729" spans="4:4">
      <c r="D729" s="200"/>
    </row>
    <row r="730" spans="4:4">
      <c r="D730" s="200"/>
    </row>
    <row r="731" spans="4:4">
      <c r="D731" s="200"/>
    </row>
    <row r="732" spans="4:4">
      <c r="D732" s="200"/>
    </row>
    <row r="733" spans="4:4">
      <c r="D733" s="200"/>
    </row>
    <row r="734" spans="4:4">
      <c r="D734" s="200"/>
    </row>
    <row r="735" spans="4:4">
      <c r="D735" s="200"/>
    </row>
    <row r="736" spans="4:4">
      <c r="D736" s="200"/>
    </row>
    <row r="737" spans="4:4">
      <c r="D737" s="200"/>
    </row>
    <row r="738" spans="4:4">
      <c r="D738" s="200"/>
    </row>
    <row r="739" spans="4:4">
      <c r="D739" s="200"/>
    </row>
    <row r="740" spans="4:4">
      <c r="D740" s="200"/>
    </row>
    <row r="741" spans="4:4">
      <c r="D741" s="200"/>
    </row>
    <row r="742" spans="4:4">
      <c r="D742" s="200"/>
    </row>
    <row r="743" spans="4:4">
      <c r="D743" s="200"/>
    </row>
    <row r="744" spans="4:4">
      <c r="D744" s="200"/>
    </row>
    <row r="745" spans="4:4">
      <c r="D745" s="200"/>
    </row>
    <row r="746" spans="4:4">
      <c r="D746" s="200"/>
    </row>
    <row r="747" spans="4:4">
      <c r="D747" s="200"/>
    </row>
    <row r="748" spans="4:4">
      <c r="D748" s="200"/>
    </row>
    <row r="749" spans="4:4">
      <c r="D749" s="200"/>
    </row>
    <row r="750" spans="4:4">
      <c r="D750" s="200"/>
    </row>
    <row r="751" spans="4:4">
      <c r="D751" s="200"/>
    </row>
    <row r="752" spans="4:4">
      <c r="D752" s="200"/>
    </row>
    <row r="753" spans="4:4">
      <c r="D753" s="200"/>
    </row>
    <row r="754" spans="4:4">
      <c r="D754" s="200"/>
    </row>
    <row r="755" spans="4:4">
      <c r="D755" s="200"/>
    </row>
    <row r="756" spans="4:4">
      <c r="D756" s="200"/>
    </row>
    <row r="757" spans="4:4">
      <c r="D757" s="200"/>
    </row>
    <row r="758" spans="4:4">
      <c r="D758" s="200"/>
    </row>
    <row r="759" spans="4:4">
      <c r="D759" s="200"/>
    </row>
    <row r="760" spans="4:4">
      <c r="D760" s="200"/>
    </row>
    <row r="761" spans="4:4">
      <c r="D761" s="200"/>
    </row>
    <row r="762" spans="4:4">
      <c r="D762" s="200"/>
    </row>
    <row r="763" spans="4:4">
      <c r="D763" s="200"/>
    </row>
    <row r="764" spans="4:4">
      <c r="D764" s="200"/>
    </row>
    <row r="765" spans="4:4">
      <c r="D765" s="200"/>
    </row>
    <row r="766" spans="4:4">
      <c r="D766" s="200"/>
    </row>
    <row r="767" spans="4:4">
      <c r="D767" s="200"/>
    </row>
    <row r="768" spans="4:4">
      <c r="D768" s="200"/>
    </row>
    <row r="769" spans="4:4">
      <c r="D769" s="200"/>
    </row>
    <row r="770" spans="4:4">
      <c r="D770" s="200"/>
    </row>
    <row r="771" spans="4:4">
      <c r="D771" s="200"/>
    </row>
    <row r="772" spans="4:4">
      <c r="D772" s="200"/>
    </row>
    <row r="773" spans="4:4">
      <c r="D773" s="200"/>
    </row>
    <row r="774" spans="4:4">
      <c r="D774" s="200"/>
    </row>
    <row r="775" spans="4:4">
      <c r="D775" s="200"/>
    </row>
    <row r="776" spans="4:4">
      <c r="D776" s="200"/>
    </row>
    <row r="777" spans="4:4">
      <c r="D777" s="200"/>
    </row>
    <row r="778" spans="4:4">
      <c r="D778" s="200"/>
    </row>
    <row r="779" spans="4:4">
      <c r="D779" s="200"/>
    </row>
    <row r="780" spans="4:4">
      <c r="D780" s="200"/>
    </row>
    <row r="781" spans="4:4">
      <c r="D781" s="200"/>
    </row>
    <row r="782" spans="4:4">
      <c r="D782" s="200"/>
    </row>
    <row r="783" spans="4:4">
      <c r="D783" s="200"/>
    </row>
    <row r="784" spans="4:4">
      <c r="D784" s="200"/>
    </row>
    <row r="785" spans="4:4">
      <c r="D785" s="200"/>
    </row>
    <row r="786" spans="4:4">
      <c r="D786" s="200"/>
    </row>
    <row r="787" spans="4:4">
      <c r="D787" s="200"/>
    </row>
    <row r="788" spans="4:4">
      <c r="D788" s="200"/>
    </row>
    <row r="789" spans="4:4">
      <c r="D789" s="200"/>
    </row>
    <row r="790" spans="4:4">
      <c r="D790" s="200"/>
    </row>
    <row r="791" spans="4:4">
      <c r="D791" s="200"/>
    </row>
    <row r="792" spans="4:4">
      <c r="D792" s="200"/>
    </row>
    <row r="793" spans="4:4">
      <c r="D793" s="200"/>
    </row>
    <row r="794" spans="4:4">
      <c r="D794" s="200"/>
    </row>
    <row r="795" spans="4:4">
      <c r="D795" s="200"/>
    </row>
    <row r="796" spans="4:4">
      <c r="D796" s="200"/>
    </row>
    <row r="797" spans="4:4">
      <c r="D797" s="200"/>
    </row>
    <row r="798" spans="4:4">
      <c r="D798" s="200"/>
    </row>
    <row r="799" spans="4:4">
      <c r="D799" s="200"/>
    </row>
    <row r="800" spans="4:4">
      <c r="D800" s="200"/>
    </row>
    <row r="801" spans="4:4">
      <c r="D801" s="200"/>
    </row>
    <row r="802" spans="4:4">
      <c r="D802" s="200"/>
    </row>
    <row r="803" spans="4:4">
      <c r="D803" s="200"/>
    </row>
    <row r="804" spans="4:4">
      <c r="D804" s="200"/>
    </row>
    <row r="805" spans="4:4">
      <c r="D805" s="200"/>
    </row>
    <row r="806" spans="4:4">
      <c r="D806" s="200"/>
    </row>
    <row r="807" spans="4:4">
      <c r="D807" s="200"/>
    </row>
    <row r="808" spans="4:4">
      <c r="D808" s="200"/>
    </row>
    <row r="809" spans="4:4">
      <c r="D809" s="200"/>
    </row>
    <row r="810" spans="4:4">
      <c r="D810" s="200"/>
    </row>
    <row r="811" spans="4:4">
      <c r="D811" s="200"/>
    </row>
    <row r="812" spans="4:4">
      <c r="D812" s="200"/>
    </row>
    <row r="813" spans="4:4">
      <c r="D813" s="200"/>
    </row>
    <row r="814" spans="4:4">
      <c r="D814" s="200"/>
    </row>
    <row r="815" spans="4:4">
      <c r="D815" s="200"/>
    </row>
    <row r="816" spans="4:4">
      <c r="D816" s="200"/>
    </row>
    <row r="817" spans="4:4">
      <c r="D817" s="200"/>
    </row>
    <row r="818" spans="4:4">
      <c r="D818" s="200"/>
    </row>
    <row r="819" spans="4:4">
      <c r="D819" s="200"/>
    </row>
    <row r="820" spans="4:4">
      <c r="D820" s="200"/>
    </row>
    <row r="821" spans="4:4">
      <c r="D821" s="200"/>
    </row>
    <row r="822" spans="4:4">
      <c r="D822" s="200"/>
    </row>
    <row r="823" spans="4:4">
      <c r="D823" s="200"/>
    </row>
    <row r="824" spans="4:4">
      <c r="D824" s="200"/>
    </row>
    <row r="825" spans="4:4">
      <c r="D825" s="200"/>
    </row>
    <row r="826" spans="4:4">
      <c r="D826" s="200"/>
    </row>
    <row r="827" spans="4:4">
      <c r="D827" s="200"/>
    </row>
    <row r="828" spans="4:4">
      <c r="D828" s="200"/>
    </row>
    <row r="829" spans="4:4">
      <c r="D829" s="200"/>
    </row>
    <row r="830" spans="4:4">
      <c r="D830" s="200"/>
    </row>
    <row r="831" spans="4:4">
      <c r="D831" s="200"/>
    </row>
    <row r="832" spans="4:4">
      <c r="D832" s="200"/>
    </row>
    <row r="833" spans="4:4">
      <c r="D833" s="200"/>
    </row>
    <row r="834" spans="4:4">
      <c r="D834" s="200"/>
    </row>
    <row r="835" spans="4:4">
      <c r="D835" s="200"/>
    </row>
    <row r="836" spans="4:4">
      <c r="D836" s="200"/>
    </row>
    <row r="837" spans="4:4">
      <c r="D837" s="200"/>
    </row>
    <row r="838" spans="4:4">
      <c r="D838" s="200"/>
    </row>
    <row r="839" spans="4:4">
      <c r="D839" s="200"/>
    </row>
    <row r="840" spans="4:4">
      <c r="D840" s="200"/>
    </row>
    <row r="841" spans="4:4">
      <c r="D841" s="200"/>
    </row>
    <row r="842" spans="4:4">
      <c r="D842" s="200"/>
    </row>
    <row r="843" spans="4:4">
      <c r="D843" s="200"/>
    </row>
    <row r="844" spans="4:4">
      <c r="D844" s="200"/>
    </row>
    <row r="845" spans="4:4">
      <c r="D845" s="200"/>
    </row>
    <row r="846" spans="4:4">
      <c r="D846" s="200"/>
    </row>
    <row r="847" spans="4:4">
      <c r="D847" s="200"/>
    </row>
    <row r="848" spans="4:4">
      <c r="D848" s="200"/>
    </row>
    <row r="849" spans="4:4">
      <c r="D849" s="200"/>
    </row>
    <row r="850" spans="4:4">
      <c r="D850" s="200"/>
    </row>
    <row r="851" spans="4:4">
      <c r="D851" s="200"/>
    </row>
    <row r="852" spans="4:4">
      <c r="D852" s="200"/>
    </row>
    <row r="853" spans="4:4">
      <c r="D853" s="200"/>
    </row>
    <row r="854" spans="4:4">
      <c r="D854" s="200"/>
    </row>
    <row r="855" spans="4:4">
      <c r="D855" s="200"/>
    </row>
    <row r="856" spans="4:4">
      <c r="D856" s="200"/>
    </row>
    <row r="857" spans="4:4">
      <c r="D857" s="200"/>
    </row>
    <row r="858" spans="4:4">
      <c r="D858" s="200"/>
    </row>
    <row r="859" spans="4:4">
      <c r="D859" s="200"/>
    </row>
    <row r="860" spans="4:4">
      <c r="D860" s="200"/>
    </row>
    <row r="861" spans="4:4">
      <c r="D861" s="200"/>
    </row>
    <row r="862" spans="4:4">
      <c r="D862" s="200"/>
    </row>
    <row r="863" spans="4:4">
      <c r="D863" s="200"/>
    </row>
    <row r="864" spans="4:4">
      <c r="D864" s="200"/>
    </row>
    <row r="865" spans="4:4">
      <c r="D865" s="200"/>
    </row>
    <row r="866" spans="4:4">
      <c r="D866" s="200"/>
    </row>
    <row r="867" spans="4:4">
      <c r="D867" s="200"/>
    </row>
    <row r="868" spans="4:4">
      <c r="D868" s="200"/>
    </row>
    <row r="869" spans="4:4">
      <c r="D869" s="200"/>
    </row>
    <row r="870" spans="4:4">
      <c r="D870" s="200"/>
    </row>
    <row r="871" spans="4:4">
      <c r="D871" s="200"/>
    </row>
    <row r="872" spans="4:4">
      <c r="D872" s="200"/>
    </row>
    <row r="873" spans="4:4">
      <c r="D873" s="200"/>
    </row>
    <row r="874" spans="4:4">
      <c r="D874" s="200"/>
    </row>
    <row r="875" spans="4:4">
      <c r="D875" s="200"/>
    </row>
    <row r="876" spans="4:4">
      <c r="D876" s="200"/>
    </row>
    <row r="877" spans="4:4">
      <c r="D877" s="200"/>
    </row>
    <row r="878" spans="4:4">
      <c r="D878" s="200"/>
    </row>
    <row r="879" spans="4:4">
      <c r="D879" s="200"/>
    </row>
    <row r="880" spans="4:4">
      <c r="D880" s="200"/>
    </row>
    <row r="881" spans="4:4">
      <c r="D881" s="200"/>
    </row>
    <row r="882" spans="4:4">
      <c r="D882" s="200"/>
    </row>
    <row r="883" spans="4:4">
      <c r="D883" s="200"/>
    </row>
    <row r="884" spans="4:4">
      <c r="D884" s="200"/>
    </row>
    <row r="885" spans="4:4">
      <c r="D885" s="200"/>
    </row>
    <row r="886" spans="4:4">
      <c r="D886" s="200"/>
    </row>
    <row r="887" spans="4:4">
      <c r="D887" s="200"/>
    </row>
    <row r="888" spans="4:4">
      <c r="D888" s="200"/>
    </row>
    <row r="889" spans="4:4">
      <c r="D889" s="200"/>
    </row>
    <row r="890" spans="4:4">
      <c r="D890" s="200"/>
    </row>
    <row r="891" spans="4:4">
      <c r="D891" s="200"/>
    </row>
    <row r="892" spans="4:4">
      <c r="D892" s="200"/>
    </row>
    <row r="893" spans="4:4">
      <c r="D893" s="200"/>
    </row>
    <row r="894" spans="4:4">
      <c r="D894" s="200"/>
    </row>
    <row r="895" spans="4:4">
      <c r="D895" s="200"/>
    </row>
    <row r="896" spans="4:4">
      <c r="D896" s="200"/>
    </row>
    <row r="897" spans="4:4">
      <c r="D897" s="200"/>
    </row>
    <row r="898" spans="4:4">
      <c r="D898" s="200"/>
    </row>
    <row r="899" spans="4:4">
      <c r="D899" s="200"/>
    </row>
    <row r="900" spans="4:4">
      <c r="D900" s="200"/>
    </row>
    <row r="901" spans="4:4">
      <c r="D901" s="200"/>
    </row>
    <row r="902" spans="4:4">
      <c r="D902" s="200"/>
    </row>
    <row r="903" spans="4:4">
      <c r="D903" s="200"/>
    </row>
    <row r="904" spans="4:4">
      <c r="D904" s="200"/>
    </row>
    <row r="905" spans="4:4">
      <c r="D905" s="200"/>
    </row>
    <row r="906" spans="4:4">
      <c r="D906" s="200"/>
    </row>
    <row r="907" spans="4:4">
      <c r="D907" s="200"/>
    </row>
    <row r="908" spans="4:4">
      <c r="D908" s="200"/>
    </row>
    <row r="909" spans="4:4">
      <c r="D909" s="200"/>
    </row>
    <row r="910" spans="4:4">
      <c r="D910" s="200"/>
    </row>
    <row r="911" spans="4:4">
      <c r="D911" s="200"/>
    </row>
    <row r="912" spans="4:4">
      <c r="D912" s="200"/>
    </row>
    <row r="913" spans="4:4">
      <c r="D913" s="200"/>
    </row>
    <row r="914" spans="4:4">
      <c r="D914" s="200"/>
    </row>
    <row r="915" spans="4:4">
      <c r="D915" s="200"/>
    </row>
    <row r="916" spans="4:4">
      <c r="D916" s="200"/>
    </row>
    <row r="917" spans="4:4">
      <c r="D917" s="200"/>
    </row>
    <row r="918" spans="4:4">
      <c r="D918" s="200"/>
    </row>
    <row r="919" spans="4:4">
      <c r="D919" s="200"/>
    </row>
    <row r="920" spans="4:4">
      <c r="D920" s="200"/>
    </row>
    <row r="921" spans="4:4">
      <c r="D921" s="200"/>
    </row>
    <row r="922" spans="4:4">
      <c r="D922" s="200"/>
    </row>
    <row r="923" spans="4:4">
      <c r="D923" s="200"/>
    </row>
    <row r="924" spans="4:4">
      <c r="D924" s="200"/>
    </row>
    <row r="925" spans="4:4">
      <c r="D925" s="200"/>
    </row>
    <row r="926" spans="4:4">
      <c r="D926" s="200"/>
    </row>
    <row r="927" spans="4:4">
      <c r="D927" s="200"/>
    </row>
    <row r="928" spans="4:4">
      <c r="D928" s="200"/>
    </row>
    <row r="929" spans="4:4">
      <c r="D929" s="200"/>
    </row>
    <row r="930" spans="4:4">
      <c r="D930" s="200"/>
    </row>
    <row r="931" spans="4:4">
      <c r="D931" s="200"/>
    </row>
    <row r="932" spans="4:4">
      <c r="D932" s="200"/>
    </row>
    <row r="933" spans="4:4">
      <c r="D933" s="200"/>
    </row>
    <row r="934" spans="4:4">
      <c r="D934" s="200"/>
    </row>
    <row r="935" spans="4:4">
      <c r="D935" s="200"/>
    </row>
    <row r="936" spans="4:4">
      <c r="D936" s="200"/>
    </row>
    <row r="937" spans="4:4">
      <c r="D937" s="200"/>
    </row>
    <row r="938" spans="4:4">
      <c r="D938" s="200"/>
    </row>
    <row r="939" spans="4:4">
      <c r="D939" s="200"/>
    </row>
    <row r="940" spans="4:4">
      <c r="D940" s="200"/>
    </row>
    <row r="941" spans="4:4">
      <c r="D941" s="200"/>
    </row>
    <row r="942" spans="4:4">
      <c r="D942" s="200"/>
    </row>
    <row r="943" spans="4:4">
      <c r="D943" s="200"/>
    </row>
    <row r="944" spans="4:4">
      <c r="D944" s="200"/>
    </row>
    <row r="945" spans="4:4">
      <c r="D945" s="200"/>
    </row>
    <row r="946" spans="4:4">
      <c r="D946" s="200"/>
    </row>
    <row r="947" spans="4:4">
      <c r="D947" s="200"/>
    </row>
    <row r="948" spans="4:4">
      <c r="D948" s="200"/>
    </row>
    <row r="949" spans="4:4">
      <c r="D949" s="200"/>
    </row>
    <row r="950" spans="4:4">
      <c r="D950" s="200"/>
    </row>
    <row r="951" spans="4:4">
      <c r="D951" s="200"/>
    </row>
    <row r="952" spans="4:4">
      <c r="D952" s="200"/>
    </row>
    <row r="953" spans="4:4">
      <c r="D953" s="200"/>
    </row>
    <row r="954" spans="4:4">
      <c r="D954" s="200"/>
    </row>
    <row r="955" spans="4:4">
      <c r="D955" s="200"/>
    </row>
    <row r="956" spans="4:4">
      <c r="D956" s="200"/>
    </row>
    <row r="957" spans="4:4">
      <c r="D957" s="200"/>
    </row>
    <row r="958" spans="4:4">
      <c r="D958" s="200"/>
    </row>
    <row r="959" spans="4:4">
      <c r="D959" s="200"/>
    </row>
    <row r="960" spans="4:4">
      <c r="D960" s="200"/>
    </row>
    <row r="961" spans="4:4">
      <c r="D961" s="200"/>
    </row>
    <row r="962" spans="4:4">
      <c r="D962" s="200"/>
    </row>
    <row r="963" spans="4:4">
      <c r="D963" s="200"/>
    </row>
    <row r="964" spans="4:4">
      <c r="D964" s="200"/>
    </row>
    <row r="965" spans="4:4">
      <c r="D965" s="200"/>
    </row>
    <row r="966" spans="4:4">
      <c r="D966" s="200"/>
    </row>
    <row r="967" spans="4:4">
      <c r="D967" s="200"/>
    </row>
    <row r="968" spans="4:4">
      <c r="D968" s="200"/>
    </row>
    <row r="969" spans="4:4">
      <c r="D969" s="200"/>
    </row>
    <row r="970" spans="4:4">
      <c r="D970" s="200"/>
    </row>
    <row r="971" spans="4:4">
      <c r="D971" s="200"/>
    </row>
    <row r="972" spans="4:4">
      <c r="D972" s="200"/>
    </row>
    <row r="973" spans="4:4">
      <c r="D973" s="200"/>
    </row>
    <row r="974" spans="4:4">
      <c r="D974" s="200"/>
    </row>
    <row r="975" spans="4:4">
      <c r="D975" s="200"/>
    </row>
    <row r="976" spans="4:4">
      <c r="D976" s="200"/>
    </row>
    <row r="977" spans="4:4">
      <c r="D977" s="200"/>
    </row>
    <row r="978" spans="4:4">
      <c r="D978" s="200"/>
    </row>
    <row r="979" spans="4:4">
      <c r="D979" s="200"/>
    </row>
    <row r="980" spans="4:4">
      <c r="D980" s="200"/>
    </row>
    <row r="981" spans="4:4">
      <c r="D981" s="200"/>
    </row>
    <row r="982" spans="4:4">
      <c r="D982" s="200"/>
    </row>
    <row r="983" spans="4:4">
      <c r="D983" s="200"/>
    </row>
    <row r="984" spans="4:4">
      <c r="D984" s="200"/>
    </row>
    <row r="985" spans="4:4">
      <c r="D985" s="200"/>
    </row>
    <row r="986" spans="4:4">
      <c r="D986" s="200"/>
    </row>
    <row r="987" spans="4:4">
      <c r="D987" s="200"/>
    </row>
    <row r="988" spans="4:4">
      <c r="D988" s="200"/>
    </row>
    <row r="989" spans="4:4">
      <c r="D989" s="200"/>
    </row>
    <row r="990" spans="4:4">
      <c r="D990" s="200"/>
    </row>
    <row r="991" spans="4:4">
      <c r="D991" s="200"/>
    </row>
    <row r="992" spans="4:4">
      <c r="D992" s="200"/>
    </row>
    <row r="993" spans="4:4">
      <c r="D993" s="200"/>
    </row>
    <row r="994" spans="4:4">
      <c r="D994" s="200"/>
    </row>
    <row r="995" spans="4:4">
      <c r="D995" s="200"/>
    </row>
    <row r="996" spans="4:4">
      <c r="D996" s="200"/>
    </row>
    <row r="997" spans="4:4">
      <c r="D997" s="200"/>
    </row>
    <row r="998" spans="4:4">
      <c r="D998" s="200"/>
    </row>
    <row r="999" spans="4:4">
      <c r="D999" s="200"/>
    </row>
    <row r="1000" spans="4:4">
      <c r="D1000" s="200"/>
    </row>
    <row r="1001" spans="4:4">
      <c r="D1001" s="200"/>
    </row>
    <row r="1002" spans="4:4">
      <c r="D1002" s="200"/>
    </row>
    <row r="1003" spans="4:4">
      <c r="D1003" s="200"/>
    </row>
    <row r="1004" spans="4:4">
      <c r="D1004" s="200"/>
    </row>
    <row r="1005" spans="4:4">
      <c r="D1005" s="200"/>
    </row>
    <row r="1006" spans="4:4">
      <c r="D1006" s="200"/>
    </row>
    <row r="1007" spans="4:4">
      <c r="D1007" s="200"/>
    </row>
    <row r="1008" spans="4:4">
      <c r="D1008" s="200"/>
    </row>
    <row r="1009" spans="4:4">
      <c r="D1009" s="200"/>
    </row>
    <row r="1010" spans="4:4">
      <c r="D1010" s="200"/>
    </row>
    <row r="1011" spans="4:4">
      <c r="D1011" s="200"/>
    </row>
    <row r="1012" spans="4:4">
      <c r="D1012" s="200"/>
    </row>
    <row r="1013" spans="4:4">
      <c r="D1013" s="200"/>
    </row>
    <row r="1014" spans="4:4">
      <c r="D1014" s="200"/>
    </row>
    <row r="1015" spans="4:4">
      <c r="D1015" s="200"/>
    </row>
    <row r="1016" spans="4:4">
      <c r="D1016" s="200"/>
    </row>
    <row r="1017" spans="4:4">
      <c r="D1017" s="200"/>
    </row>
    <row r="1018" spans="4:4">
      <c r="D1018" s="200"/>
    </row>
    <row r="1019" spans="4:4">
      <c r="D1019" s="200"/>
    </row>
    <row r="1020" spans="4:4">
      <c r="D1020" s="200"/>
    </row>
    <row r="1021" spans="4:4">
      <c r="D1021" s="200"/>
    </row>
    <row r="1022" spans="4:4">
      <c r="D1022" s="200"/>
    </row>
    <row r="1023" spans="4:4">
      <c r="D1023" s="200"/>
    </row>
    <row r="1024" spans="4:4">
      <c r="D1024" s="200"/>
    </row>
    <row r="1025" spans="4:4">
      <c r="D1025" s="200"/>
    </row>
    <row r="1026" spans="4:4">
      <c r="D1026" s="200"/>
    </row>
    <row r="1027" spans="4:4">
      <c r="D1027" s="200"/>
    </row>
    <row r="1028" spans="4:4">
      <c r="D1028" s="200"/>
    </row>
    <row r="1029" spans="4:4">
      <c r="D1029" s="200"/>
    </row>
    <row r="1030" spans="4:4">
      <c r="D1030" s="200"/>
    </row>
    <row r="1031" spans="4:4">
      <c r="D1031" s="200"/>
    </row>
    <row r="1032" spans="4:4">
      <c r="D1032" s="200"/>
    </row>
    <row r="1033" spans="4:4">
      <c r="D1033" s="200"/>
    </row>
    <row r="1034" spans="4:4">
      <c r="D1034" s="200"/>
    </row>
    <row r="1035" spans="4:4">
      <c r="D1035" s="200"/>
    </row>
    <row r="1036" spans="4:4">
      <c r="D1036" s="200"/>
    </row>
    <row r="1037" spans="4:4">
      <c r="D1037" s="200"/>
    </row>
    <row r="1038" spans="4:4">
      <c r="D1038" s="200"/>
    </row>
    <row r="1039" spans="4:4">
      <c r="D1039" s="200"/>
    </row>
    <row r="1040" spans="4:4">
      <c r="D1040" s="200"/>
    </row>
    <row r="1041" spans="4:4">
      <c r="D1041" s="200"/>
    </row>
    <row r="1042" spans="4:4">
      <c r="D1042" s="200"/>
    </row>
    <row r="1043" spans="4:4">
      <c r="D1043" s="200"/>
    </row>
    <row r="1044" spans="4:4">
      <c r="D1044" s="200"/>
    </row>
    <row r="1045" spans="4:4">
      <c r="D1045" s="200"/>
    </row>
    <row r="1046" spans="4:4">
      <c r="D1046" s="200"/>
    </row>
    <row r="1047" spans="4:4">
      <c r="D1047" s="200"/>
    </row>
    <row r="1048" spans="4:4">
      <c r="D1048" s="200"/>
    </row>
    <row r="1049" spans="4:4">
      <c r="D1049" s="200"/>
    </row>
    <row r="1050" spans="4:4">
      <c r="D1050" s="200"/>
    </row>
    <row r="1051" spans="4:4">
      <c r="D1051" s="200"/>
    </row>
    <row r="1052" spans="4:4">
      <c r="D1052" s="200"/>
    </row>
    <row r="1053" spans="4:4">
      <c r="D1053" s="200"/>
    </row>
    <row r="1054" spans="4:4">
      <c r="D1054" s="200"/>
    </row>
    <row r="1055" spans="4:4">
      <c r="D1055" s="200"/>
    </row>
    <row r="1056" spans="4:4">
      <c r="D1056" s="200"/>
    </row>
    <row r="1057" spans="4:4">
      <c r="D1057" s="200"/>
    </row>
    <row r="1058" spans="4:4">
      <c r="D1058" s="200"/>
    </row>
    <row r="1059" spans="4:4">
      <c r="D1059" s="200"/>
    </row>
    <row r="1060" spans="4:4">
      <c r="D1060" s="200"/>
    </row>
    <row r="1061" spans="4:4">
      <c r="D1061" s="200"/>
    </row>
    <row r="1062" spans="4:4">
      <c r="D1062" s="200"/>
    </row>
    <row r="1063" spans="4:4">
      <c r="D1063" s="200"/>
    </row>
    <row r="1064" spans="4:4">
      <c r="D1064" s="200"/>
    </row>
    <row r="1065" spans="4:4">
      <c r="D1065" s="200"/>
    </row>
    <row r="1066" spans="4:4">
      <c r="D1066" s="200"/>
    </row>
    <row r="1067" spans="4:4">
      <c r="D1067" s="200"/>
    </row>
    <row r="1068" spans="4:4">
      <c r="D1068" s="200"/>
    </row>
    <row r="1069" spans="4:4">
      <c r="D1069" s="200"/>
    </row>
    <row r="1070" spans="4:4">
      <c r="D1070" s="200"/>
    </row>
    <row r="1071" spans="4:4">
      <c r="D1071" s="200"/>
    </row>
    <row r="1072" spans="4:4">
      <c r="D1072" s="200"/>
    </row>
    <row r="1073" spans="4:4">
      <c r="D1073" s="200"/>
    </row>
    <row r="1074" spans="4:4">
      <c r="D1074" s="200"/>
    </row>
    <row r="1075" spans="4:4">
      <c r="D1075" s="200"/>
    </row>
    <row r="1076" spans="4:4">
      <c r="D1076" s="200"/>
    </row>
    <row r="1077" spans="4:4">
      <c r="D1077" s="200"/>
    </row>
    <row r="1078" spans="4:4">
      <c r="D1078" s="200"/>
    </row>
    <row r="1079" spans="4:4">
      <c r="D1079" s="200"/>
    </row>
    <row r="1080" spans="4:4">
      <c r="D1080" s="200"/>
    </row>
    <row r="1081" spans="4:4">
      <c r="D1081" s="200"/>
    </row>
    <row r="1082" spans="4:4">
      <c r="D1082" s="200"/>
    </row>
    <row r="1083" spans="4:4">
      <c r="D1083" s="200"/>
    </row>
    <row r="1084" spans="4:4">
      <c r="D1084" s="200"/>
    </row>
    <row r="1085" spans="4:4">
      <c r="D1085" s="200"/>
    </row>
    <row r="1086" spans="4:4">
      <c r="D1086" s="200"/>
    </row>
    <row r="1087" spans="4:4">
      <c r="D1087" s="200"/>
    </row>
    <row r="1088" spans="4:4">
      <c r="D1088" s="200"/>
    </row>
    <row r="1089" spans="4:4">
      <c r="D1089" s="200"/>
    </row>
    <row r="1090" spans="4:4">
      <c r="D1090" s="200"/>
    </row>
    <row r="1091" spans="4:4">
      <c r="D1091" s="200"/>
    </row>
    <row r="1092" spans="4:4">
      <c r="D1092" s="200"/>
    </row>
    <row r="1093" spans="4:4">
      <c r="D1093" s="200"/>
    </row>
    <row r="1094" spans="4:4">
      <c r="D1094" s="200"/>
    </row>
    <row r="1095" spans="4:4">
      <c r="D1095" s="200"/>
    </row>
    <row r="1096" spans="4:4">
      <c r="D1096" s="200"/>
    </row>
    <row r="1097" spans="4:4">
      <c r="D1097" s="200"/>
    </row>
    <row r="1098" spans="4:4">
      <c r="D1098" s="200"/>
    </row>
    <row r="1099" spans="4:4">
      <c r="D1099" s="200"/>
    </row>
    <row r="1100" spans="4:4">
      <c r="D1100" s="200"/>
    </row>
    <row r="1101" spans="4:4">
      <c r="D1101" s="200"/>
    </row>
    <row r="1102" spans="4:4">
      <c r="D1102" s="200"/>
    </row>
    <row r="1103" spans="4:4">
      <c r="D1103" s="200"/>
    </row>
    <row r="1104" spans="4:4">
      <c r="D1104" s="200"/>
    </row>
    <row r="1105" spans="4:4">
      <c r="D1105" s="200"/>
    </row>
    <row r="1106" spans="4:4">
      <c r="D1106" s="200"/>
    </row>
    <row r="1107" spans="4:4">
      <c r="D1107" s="200"/>
    </row>
    <row r="1108" spans="4:4">
      <c r="D1108" s="200"/>
    </row>
    <row r="1109" spans="4:4">
      <c r="D1109" s="200"/>
    </row>
    <row r="1110" spans="4:4">
      <c r="D1110" s="200"/>
    </row>
    <row r="1111" spans="4:4">
      <c r="D1111" s="200"/>
    </row>
    <row r="1112" spans="4:4">
      <c r="D1112" s="200"/>
    </row>
    <row r="1113" spans="4:4">
      <c r="D1113" s="200"/>
    </row>
    <row r="1114" spans="4:4">
      <c r="D1114" s="200"/>
    </row>
    <row r="1115" spans="4:4">
      <c r="D1115" s="200"/>
    </row>
    <row r="1116" spans="4:4">
      <c r="D1116" s="200"/>
    </row>
    <row r="1117" spans="4:4">
      <c r="D1117" s="200"/>
    </row>
    <row r="1118" spans="4:4">
      <c r="D1118" s="200"/>
    </row>
    <row r="1119" spans="4:4">
      <c r="D1119" s="200"/>
    </row>
    <row r="1120" spans="4:4">
      <c r="D1120" s="200"/>
    </row>
    <row r="1121" spans="4:4">
      <c r="D1121" s="200"/>
    </row>
    <row r="1122" spans="4:4">
      <c r="D1122" s="200"/>
    </row>
    <row r="1123" spans="4:4">
      <c r="D1123" s="200"/>
    </row>
    <row r="1124" spans="4:4">
      <c r="D1124" s="200"/>
    </row>
    <row r="1125" spans="4:4">
      <c r="D1125" s="200"/>
    </row>
    <row r="1126" spans="4:4">
      <c r="D1126" s="200"/>
    </row>
    <row r="1127" spans="4:4">
      <c r="D1127" s="200"/>
    </row>
    <row r="1128" spans="4:4">
      <c r="D1128" s="200"/>
    </row>
    <row r="1129" spans="4:4">
      <c r="D1129" s="200"/>
    </row>
    <row r="1130" spans="4:4">
      <c r="D1130" s="200"/>
    </row>
    <row r="1131" spans="4:4">
      <c r="D1131" s="200"/>
    </row>
    <row r="1132" spans="4:4">
      <c r="D1132" s="200"/>
    </row>
    <row r="1133" spans="4:4">
      <c r="D1133" s="200"/>
    </row>
    <row r="1134" spans="4:4">
      <c r="D1134" s="200"/>
    </row>
    <row r="1135" spans="4:4">
      <c r="D1135" s="200"/>
    </row>
    <row r="1136" spans="4:4">
      <c r="D1136" s="200"/>
    </row>
    <row r="1137" spans="4:4">
      <c r="D1137" s="200"/>
    </row>
    <row r="1138" spans="4:4">
      <c r="D1138" s="200"/>
    </row>
    <row r="1139" spans="4:4">
      <c r="D1139" s="200"/>
    </row>
    <row r="1140" spans="4:4">
      <c r="D1140" s="200"/>
    </row>
    <row r="1141" spans="4:4">
      <c r="D1141" s="200"/>
    </row>
    <row r="1142" spans="4:4">
      <c r="D1142" s="200"/>
    </row>
    <row r="1143" spans="4:4">
      <c r="D1143" s="200"/>
    </row>
    <row r="1144" spans="4:4">
      <c r="D1144" s="200"/>
    </row>
    <row r="1145" spans="4:4">
      <c r="D1145" s="200"/>
    </row>
    <row r="1146" spans="4:4">
      <c r="D1146" s="200"/>
    </row>
    <row r="1147" spans="4:4">
      <c r="D1147" s="200"/>
    </row>
    <row r="1148" spans="4:4">
      <c r="D1148" s="200"/>
    </row>
    <row r="1149" spans="4:4">
      <c r="D1149" s="200"/>
    </row>
    <row r="1150" spans="4:4">
      <c r="D1150" s="200"/>
    </row>
    <row r="1151" spans="4:4">
      <c r="D1151" s="200"/>
    </row>
    <row r="1152" spans="4:4">
      <c r="D1152" s="200"/>
    </row>
    <row r="1153" spans="4:4">
      <c r="D1153" s="200"/>
    </row>
    <row r="1154" spans="4:4">
      <c r="D1154" s="200"/>
    </row>
    <row r="1155" spans="4:4">
      <c r="D1155" s="200"/>
    </row>
    <row r="1156" spans="4:4">
      <c r="D1156" s="200"/>
    </row>
    <row r="1157" spans="4:4">
      <c r="D1157" s="200"/>
    </row>
    <row r="1158" spans="4:4">
      <c r="D1158" s="200"/>
    </row>
    <row r="1159" spans="4:4">
      <c r="D1159" s="200"/>
    </row>
    <row r="1160" spans="4:4">
      <c r="D1160" s="200"/>
    </row>
    <row r="1161" spans="4:4">
      <c r="D1161" s="200"/>
    </row>
    <row r="1162" spans="4:4">
      <c r="D1162" s="200"/>
    </row>
    <row r="1163" spans="4:4">
      <c r="D1163" s="200"/>
    </row>
    <row r="1164" spans="4:4">
      <c r="D1164" s="200"/>
    </row>
    <row r="1165" spans="4:4">
      <c r="D1165" s="200"/>
    </row>
    <row r="1166" spans="4:4">
      <c r="D1166" s="200"/>
    </row>
    <row r="1167" spans="4:4">
      <c r="D1167" s="200"/>
    </row>
    <row r="1168" spans="4:4">
      <c r="D1168" s="200"/>
    </row>
    <row r="1169" spans="4:4">
      <c r="D1169" s="200"/>
    </row>
    <row r="1170" spans="4:4">
      <c r="D1170" s="200"/>
    </row>
    <row r="1171" spans="4:4">
      <c r="D1171" s="200"/>
    </row>
    <row r="1172" spans="4:4">
      <c r="D1172" s="200"/>
    </row>
    <row r="1173" spans="4:4">
      <c r="D1173" s="200"/>
    </row>
    <row r="1174" spans="4:4">
      <c r="D1174" s="200"/>
    </row>
    <row r="1175" spans="4:4">
      <c r="D1175" s="200"/>
    </row>
    <row r="1176" spans="4:4">
      <c r="D1176" s="200"/>
    </row>
    <row r="1177" spans="4:4">
      <c r="D1177" s="200"/>
    </row>
    <row r="1178" spans="4:4">
      <c r="D1178" s="200"/>
    </row>
    <row r="1179" spans="4:4">
      <c r="D1179" s="200"/>
    </row>
    <row r="1180" spans="4:4">
      <c r="D1180" s="200"/>
    </row>
    <row r="1181" spans="4:4">
      <c r="D1181" s="200"/>
    </row>
    <row r="1182" spans="4:4">
      <c r="D1182" s="200"/>
    </row>
    <row r="1183" spans="4:4">
      <c r="D1183" s="200"/>
    </row>
    <row r="1184" spans="4:4">
      <c r="D1184" s="200"/>
    </row>
    <row r="1185" spans="4:4">
      <c r="D1185" s="200"/>
    </row>
    <row r="1186" spans="4:4">
      <c r="D1186" s="200"/>
    </row>
    <row r="1187" spans="4:4">
      <c r="D1187" s="200"/>
    </row>
    <row r="1188" spans="4:4">
      <c r="D1188" s="200"/>
    </row>
    <row r="1189" spans="4:4">
      <c r="D1189" s="200"/>
    </row>
    <row r="1190" spans="4:4">
      <c r="D1190" s="200"/>
    </row>
    <row r="1191" spans="4:4">
      <c r="D1191" s="200"/>
    </row>
    <row r="1192" spans="4:4">
      <c r="D1192" s="200"/>
    </row>
    <row r="1193" spans="4:4">
      <c r="D1193" s="200"/>
    </row>
    <row r="1194" spans="4:4">
      <c r="D1194" s="200"/>
    </row>
    <row r="1195" spans="4:4">
      <c r="D1195" s="200"/>
    </row>
    <row r="1196" spans="4:4">
      <c r="D1196" s="200"/>
    </row>
    <row r="1197" spans="4:4">
      <c r="D1197" s="200"/>
    </row>
    <row r="1198" spans="4:4">
      <c r="D1198" s="200"/>
    </row>
    <row r="1199" spans="4:4">
      <c r="D1199" s="200"/>
    </row>
    <row r="1200" spans="4:4">
      <c r="D1200" s="200"/>
    </row>
    <row r="1201" spans="4:4">
      <c r="D1201" s="200"/>
    </row>
    <row r="1202" spans="4:4">
      <c r="D1202" s="200"/>
    </row>
    <row r="1203" spans="4:4">
      <c r="D1203" s="200"/>
    </row>
    <row r="1204" spans="4:4">
      <c r="D1204" s="200"/>
    </row>
    <row r="1205" spans="4:4">
      <c r="D1205" s="200"/>
    </row>
    <row r="1206" spans="4:4">
      <c r="D1206" s="200"/>
    </row>
    <row r="1207" spans="4:4">
      <c r="D1207" s="200"/>
    </row>
    <row r="1208" spans="4:4">
      <c r="D1208" s="200"/>
    </row>
    <row r="1209" spans="4:4">
      <c r="D1209" s="200"/>
    </row>
    <row r="1210" spans="4:4">
      <c r="D1210" s="200"/>
    </row>
    <row r="1211" spans="4:4">
      <c r="D1211" s="200"/>
    </row>
    <row r="1212" spans="4:4">
      <c r="D1212" s="200"/>
    </row>
    <row r="1213" spans="4:4">
      <c r="D1213" s="200"/>
    </row>
    <row r="1214" spans="4:4">
      <c r="D1214" s="200"/>
    </row>
    <row r="1215" spans="4:4">
      <c r="D1215" s="200"/>
    </row>
    <row r="1216" spans="4:4">
      <c r="D1216" s="200"/>
    </row>
    <row r="1217" spans="4:4">
      <c r="D1217" s="200"/>
    </row>
    <row r="1218" spans="4:4">
      <c r="D1218" s="200"/>
    </row>
    <row r="1219" spans="4:4">
      <c r="D1219" s="200"/>
    </row>
    <row r="1220" spans="4:4">
      <c r="D1220" s="200"/>
    </row>
    <row r="1221" spans="4:4">
      <c r="D1221" s="200"/>
    </row>
    <row r="1222" spans="4:4">
      <c r="D1222" s="200"/>
    </row>
    <row r="1223" spans="4:4">
      <c r="D1223" s="200"/>
    </row>
    <row r="1224" spans="4:4">
      <c r="D1224" s="200"/>
    </row>
    <row r="1225" spans="4:4">
      <c r="D1225" s="200"/>
    </row>
    <row r="1226" spans="4:4">
      <c r="D1226" s="200"/>
    </row>
    <row r="1227" spans="4:4">
      <c r="D1227" s="200"/>
    </row>
    <row r="1228" spans="4:4">
      <c r="D1228" s="200"/>
    </row>
    <row r="1229" spans="4:4">
      <c r="D1229" s="200"/>
    </row>
    <row r="1230" spans="4:4">
      <c r="D1230" s="200"/>
    </row>
    <row r="1231" spans="4:4">
      <c r="D1231" s="200"/>
    </row>
    <row r="1232" spans="4:4">
      <c r="D1232" s="200"/>
    </row>
    <row r="1233" spans="4:4">
      <c r="D1233" s="200"/>
    </row>
    <row r="1234" spans="4:4">
      <c r="D1234" s="200"/>
    </row>
    <row r="1235" spans="4:4">
      <c r="D1235" s="200"/>
    </row>
    <row r="1236" spans="4:4">
      <c r="D1236" s="200"/>
    </row>
    <row r="1237" spans="4:4">
      <c r="D1237" s="200"/>
    </row>
    <row r="1238" spans="4:4">
      <c r="D1238" s="200"/>
    </row>
    <row r="1239" spans="4:4">
      <c r="D1239" s="200"/>
    </row>
    <row r="1240" spans="4:4">
      <c r="D1240" s="200"/>
    </row>
    <row r="1241" spans="4:4">
      <c r="D1241" s="200"/>
    </row>
    <row r="1242" spans="4:4">
      <c r="D1242" s="200"/>
    </row>
    <row r="1243" spans="4:4">
      <c r="D1243" s="200"/>
    </row>
    <row r="1244" spans="4:4">
      <c r="D1244" s="200"/>
    </row>
    <row r="1245" spans="4:4">
      <c r="D1245" s="200"/>
    </row>
    <row r="1246" spans="4:4">
      <c r="D1246" s="200"/>
    </row>
    <row r="1247" spans="4:4">
      <c r="D1247" s="200"/>
    </row>
    <row r="1248" spans="4:4">
      <c r="D1248" s="200"/>
    </row>
    <row r="1249" spans="4:4">
      <c r="D1249" s="200"/>
    </row>
    <row r="1250" spans="4:4">
      <c r="D1250" s="200"/>
    </row>
    <row r="1251" spans="4:4">
      <c r="D1251" s="200"/>
    </row>
    <row r="1252" spans="4:4">
      <c r="D1252" s="200"/>
    </row>
    <row r="1253" spans="4:4">
      <c r="D1253" s="200"/>
    </row>
    <row r="1254" spans="4:4">
      <c r="D1254" s="200"/>
    </row>
    <row r="1255" spans="4:4">
      <c r="D1255" s="200"/>
    </row>
    <row r="1256" spans="4:4">
      <c r="D1256" s="200"/>
    </row>
    <row r="1257" spans="4:4">
      <c r="D1257" s="200"/>
    </row>
    <row r="1258" spans="4:4">
      <c r="D1258" s="200"/>
    </row>
    <row r="1259" spans="4:4">
      <c r="D1259" s="200"/>
    </row>
    <row r="1260" spans="4:4">
      <c r="D1260" s="200"/>
    </row>
    <row r="1261" spans="4:4">
      <c r="D1261" s="200"/>
    </row>
    <row r="1262" spans="4:4">
      <c r="D1262" s="200"/>
    </row>
    <row r="1263" spans="4:4">
      <c r="D1263" s="200"/>
    </row>
    <row r="1264" spans="4:4">
      <c r="D1264" s="200"/>
    </row>
    <row r="1265" spans="4:4">
      <c r="D1265" s="200"/>
    </row>
    <row r="1266" spans="4:4">
      <c r="D1266" s="200"/>
    </row>
    <row r="1267" spans="4:4">
      <c r="D1267" s="200"/>
    </row>
    <row r="1268" spans="4:4">
      <c r="D1268" s="200"/>
    </row>
    <row r="1269" spans="4:4">
      <c r="D1269" s="200"/>
    </row>
    <row r="1270" spans="4:4">
      <c r="D1270" s="200"/>
    </row>
    <row r="1271" spans="4:4">
      <c r="D1271" s="200"/>
    </row>
    <row r="1272" spans="4:4">
      <c r="D1272" s="200"/>
    </row>
    <row r="1273" spans="4:4">
      <c r="D1273" s="200"/>
    </row>
    <row r="1274" spans="4:4">
      <c r="D1274" s="200"/>
    </row>
    <row r="1275" spans="4:4">
      <c r="D1275" s="200"/>
    </row>
    <row r="1276" spans="4:4">
      <c r="D1276" s="200"/>
    </row>
    <row r="1277" spans="4:4">
      <c r="D1277" s="200"/>
    </row>
    <row r="1278" spans="4:4">
      <c r="D1278" s="200"/>
    </row>
    <row r="1279" spans="4:4">
      <c r="D1279" s="200"/>
    </row>
    <row r="1280" spans="4:4">
      <c r="D1280" s="200"/>
    </row>
    <row r="1281" spans="4:4">
      <c r="D1281" s="200"/>
    </row>
    <row r="1282" spans="4:4">
      <c r="D1282" s="200"/>
    </row>
    <row r="1283" spans="4:4">
      <c r="D1283" s="200"/>
    </row>
    <row r="1284" spans="4:4">
      <c r="D1284" s="200"/>
    </row>
    <row r="1285" spans="4:4">
      <c r="D1285" s="200"/>
    </row>
    <row r="1286" spans="4:4">
      <c r="D1286" s="200"/>
    </row>
    <row r="1287" spans="4:4">
      <c r="D1287" s="200"/>
    </row>
    <row r="1288" spans="4:4">
      <c r="D1288" s="200"/>
    </row>
    <row r="1289" spans="4:4">
      <c r="D1289" s="200"/>
    </row>
    <row r="1290" spans="4:4">
      <c r="D1290" s="200"/>
    </row>
    <row r="1291" spans="4:4">
      <c r="D1291" s="200"/>
    </row>
    <row r="1292" spans="4:4">
      <c r="D1292" s="200"/>
    </row>
    <row r="1293" spans="4:4">
      <c r="D1293" s="200"/>
    </row>
    <row r="1294" spans="4:4">
      <c r="D1294" s="200"/>
    </row>
    <row r="1295" spans="4:4">
      <c r="D1295" s="200"/>
    </row>
    <row r="1296" spans="4:4">
      <c r="D1296" s="200"/>
    </row>
    <row r="1297" spans="4:4">
      <c r="D1297" s="200"/>
    </row>
    <row r="1298" spans="4:4">
      <c r="D1298" s="200"/>
    </row>
    <row r="1299" spans="4:4">
      <c r="D1299" s="200"/>
    </row>
    <row r="1300" spans="4:4">
      <c r="D1300" s="200"/>
    </row>
    <row r="1301" spans="4:4">
      <c r="D1301" s="200"/>
    </row>
    <row r="1302" spans="4:4">
      <c r="D1302" s="200"/>
    </row>
    <row r="1303" spans="4:4">
      <c r="D1303" s="200"/>
    </row>
    <row r="1304" spans="4:4">
      <c r="D1304" s="200"/>
    </row>
    <row r="1305" spans="4:4">
      <c r="D1305" s="200"/>
    </row>
    <row r="1306" spans="4:4">
      <c r="D1306" s="200"/>
    </row>
    <row r="1307" spans="4:4">
      <c r="D1307" s="200"/>
    </row>
    <row r="1308" spans="4:4">
      <c r="D1308" s="200"/>
    </row>
    <row r="1309" spans="4:4">
      <c r="D1309" s="200"/>
    </row>
    <row r="1310" spans="4:4">
      <c r="D1310" s="200"/>
    </row>
    <row r="1311" spans="4:4">
      <c r="D1311" s="200"/>
    </row>
    <row r="1312" spans="4:4">
      <c r="D1312" s="200"/>
    </row>
    <row r="1313" spans="4:4">
      <c r="D1313" s="200"/>
    </row>
    <row r="1314" spans="4:4">
      <c r="D1314" s="200"/>
    </row>
    <row r="1315" spans="4:4">
      <c r="D1315" s="200"/>
    </row>
    <row r="1316" spans="4:4">
      <c r="D1316" s="200"/>
    </row>
    <row r="1317" spans="4:4">
      <c r="D1317" s="200"/>
    </row>
    <row r="1318" spans="4:4">
      <c r="D1318" s="200"/>
    </row>
    <row r="1319" spans="4:4">
      <c r="D1319" s="200"/>
    </row>
    <row r="1320" spans="4:4">
      <c r="D1320" s="200"/>
    </row>
    <row r="1321" spans="4:4">
      <c r="D1321" s="200"/>
    </row>
    <row r="1322" spans="4:4">
      <c r="D1322" s="200"/>
    </row>
    <row r="1323" spans="4:4">
      <c r="D1323" s="200"/>
    </row>
    <row r="1324" spans="4:4">
      <c r="D1324" s="200"/>
    </row>
    <row r="1325" spans="4:4">
      <c r="D1325" s="200"/>
    </row>
    <row r="1326" spans="4:4">
      <c r="D1326" s="200"/>
    </row>
    <row r="1327" spans="4:4">
      <c r="D1327" s="200"/>
    </row>
    <row r="1328" spans="4:4">
      <c r="D1328" s="200"/>
    </row>
    <row r="1329" spans="4:4">
      <c r="D1329" s="200"/>
    </row>
    <row r="1330" spans="4:4">
      <c r="D1330" s="200"/>
    </row>
    <row r="1331" spans="4:4">
      <c r="D1331" s="200"/>
    </row>
    <row r="1332" spans="4:4">
      <c r="D1332" s="200"/>
    </row>
    <row r="1333" spans="4:4">
      <c r="D1333" s="200"/>
    </row>
    <row r="1334" spans="4:4">
      <c r="D1334" s="200"/>
    </row>
    <row r="1335" spans="4:4">
      <c r="D1335" s="200"/>
    </row>
    <row r="1336" spans="4:4">
      <c r="D1336" s="200"/>
    </row>
    <row r="1337" spans="4:4">
      <c r="D1337" s="200"/>
    </row>
    <row r="1338" spans="4:4">
      <c r="D1338" s="200"/>
    </row>
    <row r="1339" spans="4:4">
      <c r="D1339" s="200"/>
    </row>
    <row r="1340" spans="4:4">
      <c r="D1340" s="200"/>
    </row>
    <row r="1341" spans="4:4">
      <c r="D1341" s="200"/>
    </row>
    <row r="1342" spans="4:4">
      <c r="D1342" s="200"/>
    </row>
    <row r="1343" spans="4:4">
      <c r="D1343" s="200"/>
    </row>
    <row r="1344" spans="4:4">
      <c r="D1344" s="200"/>
    </row>
    <row r="1345" spans="4:4">
      <c r="D1345" s="200"/>
    </row>
    <row r="1346" spans="4:4">
      <c r="D1346" s="200"/>
    </row>
    <row r="1347" spans="4:4">
      <c r="D1347" s="200"/>
    </row>
    <row r="1348" spans="4:4">
      <c r="D1348" s="200"/>
    </row>
    <row r="1349" spans="4:4">
      <c r="D1349" s="200"/>
    </row>
    <row r="1350" spans="4:4">
      <c r="D1350" s="200"/>
    </row>
    <row r="1351" spans="4:4">
      <c r="D1351" s="200"/>
    </row>
    <row r="1352" spans="4:4">
      <c r="D1352" s="200"/>
    </row>
    <row r="1353" spans="4:4">
      <c r="D1353" s="200"/>
    </row>
    <row r="1354" spans="4:4">
      <c r="D1354" s="200"/>
    </row>
    <row r="1355" spans="4:4">
      <c r="D1355" s="200"/>
    </row>
    <row r="1356" spans="4:4">
      <c r="D1356" s="200"/>
    </row>
    <row r="1357" spans="4:4">
      <c r="D1357" s="200"/>
    </row>
    <row r="1358" spans="4:4">
      <c r="D1358" s="200"/>
    </row>
    <row r="1359" spans="4:4">
      <c r="D1359" s="200"/>
    </row>
    <row r="1360" spans="4:4">
      <c r="D1360" s="200"/>
    </row>
    <row r="1361" spans="4:4">
      <c r="D1361" s="200"/>
    </row>
    <row r="1362" spans="4:4">
      <c r="D1362" s="200"/>
    </row>
    <row r="1363" spans="4:4">
      <c r="D1363" s="200"/>
    </row>
    <row r="1364" spans="4:4">
      <c r="D1364" s="200"/>
    </row>
    <row r="1365" spans="4:4">
      <c r="D1365" s="200"/>
    </row>
    <row r="1366" spans="4:4">
      <c r="D1366" s="200"/>
    </row>
    <row r="1367" spans="4:4">
      <c r="D1367" s="200"/>
    </row>
    <row r="1368" spans="4:4">
      <c r="D1368" s="200"/>
    </row>
    <row r="1369" spans="4:4">
      <c r="D1369" s="200"/>
    </row>
    <row r="1370" spans="4:4">
      <c r="D1370" s="200"/>
    </row>
    <row r="1371" spans="4:4">
      <c r="D1371" s="200"/>
    </row>
    <row r="1372" spans="4:4">
      <c r="D1372" s="200"/>
    </row>
    <row r="1373" spans="4:4">
      <c r="D1373" s="200"/>
    </row>
    <row r="1374" spans="4:4">
      <c r="D1374" s="200"/>
    </row>
    <row r="1375" spans="4:4">
      <c r="D1375" s="200"/>
    </row>
    <row r="1376" spans="4:4">
      <c r="D1376" s="200"/>
    </row>
    <row r="1377" spans="4:4">
      <c r="D1377" s="200"/>
    </row>
    <row r="1378" spans="4:4">
      <c r="D1378" s="200"/>
    </row>
    <row r="1379" spans="4:4">
      <c r="D1379" s="200"/>
    </row>
    <row r="1380" spans="4:4">
      <c r="D1380" s="200"/>
    </row>
    <row r="1381" spans="4:4">
      <c r="D1381" s="200"/>
    </row>
    <row r="1382" spans="4:4">
      <c r="D1382" s="200"/>
    </row>
    <row r="1383" spans="4:4">
      <c r="D1383" s="200"/>
    </row>
    <row r="1384" spans="4:4">
      <c r="D1384" s="200"/>
    </row>
    <row r="1385" spans="4:4">
      <c r="D1385" s="200"/>
    </row>
    <row r="1386" spans="4:4">
      <c r="D1386" s="200"/>
    </row>
    <row r="1387" spans="4:4">
      <c r="D1387" s="200"/>
    </row>
    <row r="1388" spans="4:4">
      <c r="D1388" s="200"/>
    </row>
    <row r="1389" spans="4:4">
      <c r="D1389" s="200"/>
    </row>
    <row r="1390" spans="4:4">
      <c r="D1390" s="200"/>
    </row>
    <row r="1391" spans="4:4">
      <c r="D1391" s="200"/>
    </row>
    <row r="1392" spans="4:4">
      <c r="D1392" s="200"/>
    </row>
    <row r="1393" spans="4:4">
      <c r="D1393" s="200"/>
    </row>
    <row r="1394" spans="4:4">
      <c r="D1394" s="200"/>
    </row>
    <row r="1395" spans="4:4">
      <c r="D1395" s="200"/>
    </row>
    <row r="1396" spans="4:4">
      <c r="D1396" s="200"/>
    </row>
    <row r="1397" spans="4:4">
      <c r="D1397" s="200"/>
    </row>
    <row r="1398" spans="4:4">
      <c r="D1398" s="200"/>
    </row>
    <row r="1399" spans="4:4">
      <c r="D1399" s="200"/>
    </row>
    <row r="1400" spans="4:4">
      <c r="D1400" s="200"/>
    </row>
    <row r="1401" spans="4:4">
      <c r="D1401" s="200"/>
    </row>
    <row r="1402" spans="4:4">
      <c r="D1402" s="200"/>
    </row>
    <row r="1403" spans="4:4">
      <c r="D1403" s="200"/>
    </row>
    <row r="1404" spans="4:4">
      <c r="D1404" s="200"/>
    </row>
    <row r="1405" spans="4:4">
      <c r="D1405" s="200"/>
    </row>
    <row r="1406" spans="4:4">
      <c r="D1406" s="200"/>
    </row>
    <row r="1407" spans="4:4">
      <c r="D1407" s="200"/>
    </row>
    <row r="1408" spans="4:4">
      <c r="D1408" s="200"/>
    </row>
    <row r="1409" spans="4:4">
      <c r="D1409" s="200"/>
    </row>
    <row r="1410" spans="4:4">
      <c r="D1410" s="200"/>
    </row>
    <row r="1411" spans="4:4">
      <c r="D1411" s="200"/>
    </row>
    <row r="1412" spans="4:4">
      <c r="D1412" s="200"/>
    </row>
    <row r="1413" spans="4:4">
      <c r="D1413" s="200"/>
    </row>
    <row r="1414" spans="4:4">
      <c r="D1414" s="200"/>
    </row>
    <row r="1415" spans="4:4">
      <c r="D1415" s="200"/>
    </row>
    <row r="1416" spans="4:4">
      <c r="D1416" s="200"/>
    </row>
    <row r="1417" spans="4:4">
      <c r="D1417" s="200"/>
    </row>
    <row r="1418" spans="4:4">
      <c r="D1418" s="200"/>
    </row>
    <row r="1419" spans="4:4">
      <c r="D1419" s="200"/>
    </row>
    <row r="1420" spans="4:4">
      <c r="D1420" s="200"/>
    </row>
    <row r="1421" spans="4:4">
      <c r="D1421" s="200"/>
    </row>
    <row r="1422" spans="4:4">
      <c r="D1422" s="200"/>
    </row>
    <row r="1423" spans="4:4">
      <c r="D1423" s="200"/>
    </row>
    <row r="1424" spans="4:4">
      <c r="D1424" s="200"/>
    </row>
    <row r="1425" spans="4:4">
      <c r="D1425" s="200"/>
    </row>
    <row r="1426" spans="4:4">
      <c r="D1426" s="200"/>
    </row>
    <row r="1427" spans="4:4">
      <c r="D1427" s="200"/>
    </row>
    <row r="1428" spans="4:4">
      <c r="D1428" s="200"/>
    </row>
    <row r="1429" spans="4:4">
      <c r="D1429" s="200"/>
    </row>
    <row r="1430" spans="4:4">
      <c r="D1430" s="200"/>
    </row>
    <row r="1431" spans="4:4">
      <c r="D1431" s="200"/>
    </row>
    <row r="1432" spans="4:4">
      <c r="D1432" s="200"/>
    </row>
    <row r="1433" spans="4:4">
      <c r="D1433" s="200"/>
    </row>
    <row r="1434" spans="4:4">
      <c r="D1434" s="200"/>
    </row>
    <row r="1435" spans="4:4">
      <c r="D1435" s="200"/>
    </row>
    <row r="1436" spans="4:4">
      <c r="D1436" s="200"/>
    </row>
    <row r="1437" spans="4:4">
      <c r="D1437" s="200"/>
    </row>
    <row r="1438" spans="4:4">
      <c r="D1438" s="200"/>
    </row>
    <row r="1439" spans="4:4">
      <c r="D1439" s="200"/>
    </row>
    <row r="1440" spans="4:4">
      <c r="D1440" s="200"/>
    </row>
    <row r="1441" spans="4:4">
      <c r="D1441" s="200"/>
    </row>
    <row r="1442" spans="4:4">
      <c r="D1442" s="200"/>
    </row>
    <row r="1443" spans="4:4">
      <c r="D1443" s="200"/>
    </row>
    <row r="1444" spans="4:4">
      <c r="D1444" s="200"/>
    </row>
    <row r="1445" spans="4:4">
      <c r="D1445" s="200"/>
    </row>
    <row r="1446" spans="4:4">
      <c r="D1446" s="200"/>
    </row>
    <row r="1447" spans="4:4">
      <c r="D1447" s="200"/>
    </row>
    <row r="1448" spans="4:4">
      <c r="D1448" s="200"/>
    </row>
    <row r="1449" spans="4:4">
      <c r="D1449" s="200"/>
    </row>
    <row r="1450" spans="4:4">
      <c r="D1450" s="200"/>
    </row>
    <row r="1451" spans="4:4">
      <c r="D1451" s="200"/>
    </row>
    <row r="1452" spans="4:4">
      <c r="D1452" s="200"/>
    </row>
    <row r="1453" spans="4:4">
      <c r="D1453" s="200"/>
    </row>
    <row r="1454" spans="4:4">
      <c r="D1454" s="200"/>
    </row>
    <row r="1455" spans="4:4">
      <c r="D1455" s="200"/>
    </row>
    <row r="1456" spans="4:4">
      <c r="D1456" s="200"/>
    </row>
    <row r="1457" spans="4:4">
      <c r="D1457" s="200"/>
    </row>
    <row r="1458" spans="4:4">
      <c r="D1458" s="200"/>
    </row>
    <row r="1459" spans="4:4">
      <c r="D1459" s="200"/>
    </row>
    <row r="1460" spans="4:4">
      <c r="D1460" s="200"/>
    </row>
    <row r="1461" spans="4:4">
      <c r="D1461" s="200"/>
    </row>
    <row r="1462" spans="4:4">
      <c r="D1462" s="200"/>
    </row>
    <row r="1463" spans="4:4">
      <c r="D1463" s="200"/>
    </row>
    <row r="1464" spans="4:4">
      <c r="D1464" s="200"/>
    </row>
    <row r="1465" spans="4:4">
      <c r="D1465" s="200"/>
    </row>
    <row r="1466" spans="4:4">
      <c r="D1466" s="200"/>
    </row>
    <row r="1467" spans="4:4">
      <c r="D1467" s="200"/>
    </row>
    <row r="1468" spans="4:4">
      <c r="D1468" s="200"/>
    </row>
    <row r="1469" spans="4:4">
      <c r="D1469" s="200"/>
    </row>
    <row r="1470" spans="4:4">
      <c r="D1470" s="200"/>
    </row>
    <row r="1471" spans="4:4">
      <c r="D1471" s="200"/>
    </row>
    <row r="1472" spans="4:4">
      <c r="D1472" s="200"/>
    </row>
    <row r="1473" spans="4:4">
      <c r="D1473" s="200"/>
    </row>
    <row r="1474" spans="4:4">
      <c r="D1474" s="200"/>
    </row>
    <row r="1475" spans="4:4">
      <c r="D1475" s="200"/>
    </row>
    <row r="1476" spans="4:4">
      <c r="D1476" s="200"/>
    </row>
    <row r="1477" spans="4:4">
      <c r="D1477" s="200"/>
    </row>
    <row r="1478" spans="4:4">
      <c r="D1478" s="200"/>
    </row>
    <row r="1479" spans="4:4">
      <c r="D1479" s="200"/>
    </row>
    <row r="1480" spans="4:4">
      <c r="D1480" s="200"/>
    </row>
    <row r="1481" spans="4:4">
      <c r="D1481" s="200"/>
    </row>
    <row r="1482" spans="4:4">
      <c r="D1482" s="200"/>
    </row>
    <row r="1483" spans="4:4">
      <c r="D1483" s="200"/>
    </row>
    <row r="1484" spans="4:4">
      <c r="D1484" s="200"/>
    </row>
    <row r="1485" spans="4:4">
      <c r="D1485" s="200"/>
    </row>
    <row r="1486" spans="4:4">
      <c r="D1486" s="200"/>
    </row>
    <row r="1487" spans="4:4">
      <c r="D1487" s="200"/>
    </row>
    <row r="1488" spans="4:4">
      <c r="D1488" s="200"/>
    </row>
    <row r="1489" spans="4:4">
      <c r="D1489" s="200"/>
    </row>
    <row r="1490" spans="4:4">
      <c r="D1490" s="200"/>
    </row>
    <row r="1491" spans="4:4">
      <c r="D1491" s="200"/>
    </row>
    <row r="1492" spans="4:4">
      <c r="D1492" s="200"/>
    </row>
    <row r="1493" spans="4:4">
      <c r="D1493" s="200"/>
    </row>
    <row r="1494" spans="4:4">
      <c r="D1494" s="200"/>
    </row>
    <row r="1495" spans="4:4">
      <c r="D1495" s="200"/>
    </row>
    <row r="1496" spans="4:4">
      <c r="D1496" s="200"/>
    </row>
    <row r="1497" spans="4:4">
      <c r="D1497" s="200"/>
    </row>
    <row r="1498" spans="4:4">
      <c r="D1498" s="200"/>
    </row>
    <row r="1499" spans="4:4">
      <c r="D1499" s="200"/>
    </row>
    <row r="1500" spans="4:4">
      <c r="D1500" s="200"/>
    </row>
    <row r="1501" spans="4:4">
      <c r="D1501" s="200"/>
    </row>
    <row r="1502" spans="4:4">
      <c r="D1502" s="200"/>
    </row>
    <row r="1503" spans="4:4">
      <c r="D1503" s="200"/>
    </row>
    <row r="1504" spans="4:4">
      <c r="D1504" s="200"/>
    </row>
    <row r="1505" spans="4:4">
      <c r="D1505" s="200"/>
    </row>
    <row r="1506" spans="4:4">
      <c r="D1506" s="200"/>
    </row>
    <row r="1507" spans="4:4">
      <c r="D1507" s="200"/>
    </row>
    <row r="1508" spans="4:4">
      <c r="D1508" s="200"/>
    </row>
    <row r="1509" spans="4:4">
      <c r="D1509" s="200"/>
    </row>
    <row r="1510" spans="4:4">
      <c r="D1510" s="200"/>
    </row>
    <row r="1511" spans="4:4">
      <c r="D1511" s="200"/>
    </row>
    <row r="1512" spans="4:4">
      <c r="D1512" s="200"/>
    </row>
    <row r="1513" spans="4:4">
      <c r="D1513" s="200"/>
    </row>
    <row r="1514" spans="4:4">
      <c r="D1514" s="200"/>
    </row>
    <row r="1515" spans="4:4">
      <c r="D1515" s="200"/>
    </row>
    <row r="1516" spans="4:4">
      <c r="D1516" s="200"/>
    </row>
    <row r="1517" spans="4:4">
      <c r="D1517" s="200"/>
    </row>
    <row r="1518" spans="4:4">
      <c r="D1518" s="200"/>
    </row>
    <row r="1519" spans="4:4">
      <c r="D1519" s="200"/>
    </row>
    <row r="1520" spans="4:4">
      <c r="D1520" s="200"/>
    </row>
    <row r="1521" spans="4:4">
      <c r="D1521" s="200"/>
    </row>
    <row r="1522" spans="4:4">
      <c r="D1522" s="200"/>
    </row>
    <row r="1523" spans="4:4">
      <c r="D1523" s="200"/>
    </row>
    <row r="1524" spans="4:4">
      <c r="D1524" s="200"/>
    </row>
    <row r="1525" spans="4:4">
      <c r="D1525" s="200"/>
    </row>
    <row r="1526" spans="4:4">
      <c r="D1526" s="200"/>
    </row>
    <row r="1527" spans="4:4">
      <c r="D1527" s="200"/>
    </row>
    <row r="1528" spans="4:4">
      <c r="D1528" s="200"/>
    </row>
    <row r="1529" spans="4:4">
      <c r="D1529" s="200"/>
    </row>
    <row r="1530" spans="4:4">
      <c r="D1530" s="200"/>
    </row>
    <row r="1531" spans="4:4">
      <c r="D1531" s="200"/>
    </row>
    <row r="1532" spans="4:4">
      <c r="D1532" s="200"/>
    </row>
    <row r="1533" spans="4:4">
      <c r="D1533" s="200"/>
    </row>
    <row r="1534" spans="4:4">
      <c r="D1534" s="200"/>
    </row>
    <row r="1535" spans="4:4">
      <c r="D1535" s="200"/>
    </row>
    <row r="1536" spans="4:4">
      <c r="D1536" s="200"/>
    </row>
    <row r="1537" spans="4:4">
      <c r="D1537" s="200"/>
    </row>
    <row r="1538" spans="4:4">
      <c r="D1538" s="200"/>
    </row>
    <row r="1539" spans="4:4">
      <c r="D1539" s="200"/>
    </row>
    <row r="1540" spans="4:4">
      <c r="D1540" s="200"/>
    </row>
    <row r="1541" spans="4:4">
      <c r="D1541" s="200"/>
    </row>
    <row r="1542" spans="4:4">
      <c r="D1542" s="200"/>
    </row>
    <row r="1543" spans="4:4">
      <c r="D1543" s="200"/>
    </row>
    <row r="1544" spans="4:4">
      <c r="D1544" s="200"/>
    </row>
    <row r="1545" spans="4:4">
      <c r="D1545" s="200"/>
    </row>
    <row r="1546" spans="4:4">
      <c r="D1546" s="200"/>
    </row>
    <row r="1547" spans="4:4">
      <c r="D1547" s="200"/>
    </row>
    <row r="1548" spans="4:4">
      <c r="D1548" s="200"/>
    </row>
    <row r="1549" spans="4:4">
      <c r="D1549" s="200"/>
    </row>
    <row r="1550" spans="4:4">
      <c r="D1550" s="200"/>
    </row>
    <row r="1551" spans="4:4">
      <c r="D1551" s="200"/>
    </row>
    <row r="1552" spans="4:4">
      <c r="D1552" s="200"/>
    </row>
    <row r="1553" spans="4:4">
      <c r="D1553" s="200"/>
    </row>
    <row r="1554" spans="4:4">
      <c r="D1554" s="200"/>
    </row>
    <row r="1555" spans="4:4">
      <c r="D1555" s="200"/>
    </row>
    <row r="1556" spans="4:4">
      <c r="D1556" s="200"/>
    </row>
    <row r="1557" spans="4:4">
      <c r="D1557" s="200"/>
    </row>
    <row r="1558" spans="4:4">
      <c r="D1558" s="200"/>
    </row>
    <row r="1559" spans="4:4">
      <c r="D1559" s="200"/>
    </row>
    <row r="1560" spans="4:4">
      <c r="D1560" s="200"/>
    </row>
    <row r="1561" spans="4:4">
      <c r="D1561" s="200"/>
    </row>
    <row r="1562" spans="4:4">
      <c r="D1562" s="200"/>
    </row>
    <row r="1563" spans="4:4">
      <c r="D1563" s="200"/>
    </row>
    <row r="1564" spans="4:4">
      <c r="D1564" s="200"/>
    </row>
    <row r="1565" spans="4:4">
      <c r="D1565" s="200"/>
    </row>
    <row r="1566" spans="4:4">
      <c r="D1566" s="200"/>
    </row>
    <row r="1567" spans="4:4">
      <c r="D1567" s="200"/>
    </row>
    <row r="1568" spans="4:4">
      <c r="D1568" s="200"/>
    </row>
    <row r="1569" spans="4:4">
      <c r="D1569" s="200"/>
    </row>
    <row r="1570" spans="4:4">
      <c r="D1570" s="200"/>
    </row>
    <row r="1571" spans="4:4">
      <c r="D1571" s="200"/>
    </row>
    <row r="1572" spans="4:4">
      <c r="D1572" s="200"/>
    </row>
    <row r="1573" spans="4:4">
      <c r="D1573" s="200"/>
    </row>
    <row r="1574" spans="4:4">
      <c r="D1574" s="200"/>
    </row>
    <row r="1575" spans="4:4">
      <c r="D1575" s="200"/>
    </row>
    <row r="1576" spans="4:4">
      <c r="D1576" s="200"/>
    </row>
    <row r="1577" spans="4:4">
      <c r="D1577" s="200"/>
    </row>
    <row r="1578" spans="4:4">
      <c r="D1578" s="200"/>
    </row>
    <row r="1579" spans="4:4">
      <c r="D1579" s="200"/>
    </row>
    <row r="1580" spans="4:4">
      <c r="D1580" s="200"/>
    </row>
    <row r="1581" spans="4:4">
      <c r="D1581" s="200"/>
    </row>
    <row r="1582" spans="4:4">
      <c r="D1582" s="200"/>
    </row>
    <row r="1583" spans="4:4">
      <c r="D1583" s="200"/>
    </row>
    <row r="1584" spans="4:4">
      <c r="D1584" s="200"/>
    </row>
    <row r="1585" spans="4:4">
      <c r="D1585" s="200"/>
    </row>
    <row r="1586" spans="4:4">
      <c r="D1586" s="200"/>
    </row>
    <row r="1587" spans="4:4">
      <c r="D1587" s="200"/>
    </row>
    <row r="1588" spans="4:4">
      <c r="D1588" s="200"/>
    </row>
    <row r="1589" spans="4:4">
      <c r="D1589" s="200"/>
    </row>
    <row r="1590" spans="4:4">
      <c r="D1590" s="200"/>
    </row>
    <row r="1591" spans="4:4">
      <c r="D1591" s="200"/>
    </row>
    <row r="1592" spans="4:4">
      <c r="D1592" s="200"/>
    </row>
    <row r="1593" spans="4:4">
      <c r="D1593" s="200"/>
    </row>
    <row r="1594" spans="4:4">
      <c r="D1594" s="200"/>
    </row>
    <row r="1595" spans="4:4">
      <c r="D1595" s="200"/>
    </row>
    <row r="1596" spans="4:4">
      <c r="D1596" s="200"/>
    </row>
    <row r="1597" spans="4:4">
      <c r="D1597" s="200"/>
    </row>
    <row r="1598" spans="4:4">
      <c r="D1598" s="200"/>
    </row>
    <row r="1599" spans="4:4">
      <c r="D1599" s="200"/>
    </row>
    <row r="1600" spans="4:4">
      <c r="D1600" s="200"/>
    </row>
    <row r="1601" spans="4:4">
      <c r="D1601" s="200"/>
    </row>
    <row r="1602" spans="4:4">
      <c r="D1602" s="200"/>
    </row>
    <row r="1603" spans="4:4">
      <c r="D1603" s="200"/>
    </row>
    <row r="1604" spans="4:4">
      <c r="D1604" s="200"/>
    </row>
    <row r="1605" spans="4:4">
      <c r="D1605" s="200"/>
    </row>
    <row r="1606" spans="4:4">
      <c r="D1606" s="200"/>
    </row>
    <row r="1607" spans="4:4">
      <c r="D1607" s="200"/>
    </row>
    <row r="1608" spans="4:4">
      <c r="D1608" s="200"/>
    </row>
    <row r="1609" spans="4:4">
      <c r="D1609" s="200"/>
    </row>
    <row r="1610" spans="4:4">
      <c r="D1610" s="200"/>
    </row>
    <row r="1611" spans="4:4">
      <c r="D1611" s="200"/>
    </row>
    <row r="1612" spans="4:4">
      <c r="D1612" s="200"/>
    </row>
    <row r="1613" spans="4:4">
      <c r="D1613" s="200"/>
    </row>
    <row r="1614" spans="4:4">
      <c r="D1614" s="200"/>
    </row>
    <row r="1615" spans="4:4">
      <c r="D1615" s="200"/>
    </row>
    <row r="1616" spans="4:4">
      <c r="D1616" s="200"/>
    </row>
    <row r="1617" spans="4:4">
      <c r="D1617" s="200"/>
    </row>
    <row r="1618" spans="4:4">
      <c r="D1618" s="200"/>
    </row>
    <row r="1619" spans="4:4">
      <c r="D1619" s="200"/>
    </row>
    <row r="1620" spans="4:4">
      <c r="D1620" s="200"/>
    </row>
    <row r="1621" spans="4:4">
      <c r="D1621" s="200"/>
    </row>
    <row r="1622" spans="4:4">
      <c r="D1622" s="200"/>
    </row>
    <row r="1623" spans="4:4">
      <c r="D1623" s="200"/>
    </row>
    <row r="1624" spans="4:4">
      <c r="D1624" s="200"/>
    </row>
    <row r="1625" spans="4:4">
      <c r="D1625" s="200"/>
    </row>
    <row r="1626" spans="4:4">
      <c r="D1626" s="200"/>
    </row>
    <row r="1627" spans="4:4">
      <c r="D1627" s="200"/>
    </row>
    <row r="1628" spans="4:4">
      <c r="D1628" s="200"/>
    </row>
    <row r="1629" spans="4:4">
      <c r="D1629" s="200"/>
    </row>
    <row r="1630" spans="4:4">
      <c r="D1630" s="200"/>
    </row>
    <row r="1631" spans="4:4">
      <c r="D1631" s="200"/>
    </row>
    <row r="1632" spans="4:4">
      <c r="D1632" s="200"/>
    </row>
    <row r="1633" spans="4:4">
      <c r="D1633" s="200"/>
    </row>
    <row r="1634" spans="4:4">
      <c r="D1634" s="200"/>
    </row>
    <row r="1635" spans="4:4">
      <c r="D1635" s="200"/>
    </row>
    <row r="1636" spans="4:4">
      <c r="D1636" s="200"/>
    </row>
    <row r="1637" spans="4:4">
      <c r="D1637" s="200"/>
    </row>
    <row r="1638" spans="4:4">
      <c r="D1638" s="200"/>
    </row>
    <row r="1639" spans="4:4">
      <c r="D1639" s="200"/>
    </row>
    <row r="1640" spans="4:4">
      <c r="D1640" s="200"/>
    </row>
    <row r="1641" spans="4:4">
      <c r="D1641" s="200"/>
    </row>
    <row r="1642" spans="4:4">
      <c r="D1642" s="200"/>
    </row>
    <row r="1643" spans="4:4">
      <c r="D1643" s="200"/>
    </row>
    <row r="1644" spans="4:4">
      <c r="D1644" s="200"/>
    </row>
    <row r="1645" spans="4:4">
      <c r="D1645" s="200"/>
    </row>
    <row r="1646" spans="4:4">
      <c r="D1646" s="200"/>
    </row>
    <row r="1647" spans="4:4">
      <c r="D1647" s="200"/>
    </row>
    <row r="1648" spans="4:4">
      <c r="D1648" s="200"/>
    </row>
    <row r="1649" spans="4:4">
      <c r="D1649" s="200"/>
    </row>
    <row r="1650" spans="4:4">
      <c r="D1650" s="200"/>
    </row>
    <row r="1651" spans="4:4">
      <c r="D1651" s="200"/>
    </row>
    <row r="1652" spans="4:4">
      <c r="D1652" s="200"/>
    </row>
    <row r="1653" spans="4:4">
      <c r="D1653" s="200"/>
    </row>
    <row r="1654" spans="4:4">
      <c r="D1654" s="200"/>
    </row>
    <row r="1655" spans="4:4">
      <c r="D1655" s="200"/>
    </row>
    <row r="1656" spans="4:4">
      <c r="D1656" s="200"/>
    </row>
    <row r="1657" spans="4:4">
      <c r="D1657" s="200"/>
    </row>
    <row r="1658" spans="4:4">
      <c r="D1658" s="200"/>
    </row>
    <row r="1659" spans="4:4">
      <c r="D1659" s="200"/>
    </row>
    <row r="1660" spans="4:4">
      <c r="D1660" s="200"/>
    </row>
    <row r="1661" spans="4:4">
      <c r="D1661" s="200"/>
    </row>
    <row r="1662" spans="4:4">
      <c r="D1662" s="200"/>
    </row>
    <row r="1663" spans="4:4">
      <c r="D1663" s="200"/>
    </row>
    <row r="1664" spans="4:4">
      <c r="D1664" s="200"/>
    </row>
    <row r="1665" spans="4:4">
      <c r="D1665" s="200"/>
    </row>
    <row r="1666" spans="4:4">
      <c r="D1666" s="200"/>
    </row>
    <row r="1667" spans="4:4">
      <c r="D1667" s="200"/>
    </row>
    <row r="1668" spans="4:4">
      <c r="D1668" s="200"/>
    </row>
    <row r="1669" spans="4:4">
      <c r="D1669" s="200"/>
    </row>
    <row r="1670" spans="4:4">
      <c r="D1670" s="200"/>
    </row>
    <row r="1671" spans="4:4">
      <c r="D1671" s="200"/>
    </row>
    <row r="1672" spans="4:4">
      <c r="D1672" s="200"/>
    </row>
    <row r="1673" spans="4:4">
      <c r="D1673" s="200"/>
    </row>
    <row r="1674" spans="4:4">
      <c r="D1674" s="200"/>
    </row>
    <row r="1675" spans="4:4">
      <c r="D1675" s="200"/>
    </row>
    <row r="1676" spans="4:4">
      <c r="D1676" s="200"/>
    </row>
    <row r="1677" spans="4:4">
      <c r="D1677" s="200"/>
    </row>
    <row r="1678" spans="4:4">
      <c r="D1678" s="200"/>
    </row>
    <row r="1679" spans="4:4">
      <c r="D1679" s="200"/>
    </row>
    <row r="1680" spans="4:4">
      <c r="D1680" s="200"/>
    </row>
    <row r="1681" spans="4:4">
      <c r="D1681" s="200"/>
    </row>
    <row r="1682" spans="4:4">
      <c r="D1682" s="200"/>
    </row>
    <row r="1683" spans="4:4">
      <c r="D1683" s="200"/>
    </row>
    <row r="1684" spans="4:4">
      <c r="D1684" s="200"/>
    </row>
    <row r="1685" spans="4:4">
      <c r="D1685" s="200"/>
    </row>
    <row r="1686" spans="4:4">
      <c r="D1686" s="200"/>
    </row>
    <row r="1687" spans="4:4">
      <c r="D1687" s="200"/>
    </row>
    <row r="1688" spans="4:4">
      <c r="D1688" s="200"/>
    </row>
    <row r="1689" spans="4:4">
      <c r="D1689" s="200"/>
    </row>
    <row r="1690" spans="4:4">
      <c r="D1690" s="200"/>
    </row>
    <row r="1691" spans="4:4">
      <c r="D1691" s="200"/>
    </row>
    <row r="1692" spans="4:4">
      <c r="D1692" s="200"/>
    </row>
    <row r="1693" spans="4:4">
      <c r="D1693" s="200"/>
    </row>
    <row r="1694" spans="4:4">
      <c r="D1694" s="200"/>
    </row>
    <row r="1695" spans="4:4">
      <c r="D1695" s="200"/>
    </row>
    <row r="1696" spans="4:4">
      <c r="D1696" s="200"/>
    </row>
    <row r="1697" spans="4:4">
      <c r="D1697" s="200"/>
    </row>
    <row r="1698" spans="4:4">
      <c r="D1698" s="200"/>
    </row>
    <row r="1699" spans="4:4">
      <c r="D1699" s="200"/>
    </row>
    <row r="1700" spans="4:4">
      <c r="D1700" s="200"/>
    </row>
    <row r="1701" spans="4:4">
      <c r="D1701" s="200"/>
    </row>
    <row r="1702" spans="4:4">
      <c r="D1702" s="200"/>
    </row>
    <row r="1703" spans="4:4">
      <c r="D1703" s="200"/>
    </row>
    <row r="1704" spans="4:4">
      <c r="D1704" s="200"/>
    </row>
    <row r="1705" spans="4:4">
      <c r="D1705" s="200"/>
    </row>
    <row r="1706" spans="4:4">
      <c r="D1706" s="200"/>
    </row>
    <row r="1707" spans="4:4">
      <c r="D1707" s="200"/>
    </row>
    <row r="1708" spans="4:4">
      <c r="D1708" s="200"/>
    </row>
    <row r="1709" spans="4:4">
      <c r="D1709" s="200"/>
    </row>
    <row r="1710" spans="4:4">
      <c r="D1710" s="200"/>
    </row>
    <row r="1711" spans="4:4">
      <c r="D1711" s="200"/>
    </row>
    <row r="1712" spans="4:4">
      <c r="D1712" s="200"/>
    </row>
    <row r="1713" spans="4:4">
      <c r="D1713" s="200"/>
    </row>
    <row r="1714" spans="4:4">
      <c r="D1714" s="200"/>
    </row>
    <row r="1715" spans="4:4">
      <c r="D1715" s="200"/>
    </row>
    <row r="1716" spans="4:4">
      <c r="D1716" s="200"/>
    </row>
    <row r="1717" spans="4:4">
      <c r="D1717" s="200"/>
    </row>
    <row r="1718" spans="4:4">
      <c r="D1718" s="200"/>
    </row>
    <row r="1719" spans="4:4">
      <c r="D1719" s="200"/>
    </row>
    <row r="1720" spans="4:4">
      <c r="D1720" s="200"/>
    </row>
    <row r="1721" spans="4:4">
      <c r="D1721" s="200"/>
    </row>
    <row r="1722" spans="4:4">
      <c r="D1722" s="200"/>
    </row>
    <row r="1723" spans="4:4">
      <c r="D1723" s="200"/>
    </row>
    <row r="1724" spans="4:4">
      <c r="D1724" s="200"/>
    </row>
    <row r="1725" spans="4:4">
      <c r="D1725" s="200"/>
    </row>
    <row r="1726" spans="4:4">
      <c r="D1726" s="200"/>
    </row>
    <row r="1727" spans="4:4">
      <c r="D1727" s="200"/>
    </row>
    <row r="1728" spans="4:4">
      <c r="D1728" s="200"/>
    </row>
    <row r="1729" spans="4:4">
      <c r="D1729" s="200"/>
    </row>
    <row r="1730" spans="4:4">
      <c r="D1730" s="200"/>
    </row>
    <row r="1731" spans="4:4">
      <c r="D1731" s="200"/>
    </row>
    <row r="1732" spans="4:4">
      <c r="D1732" s="200"/>
    </row>
    <row r="1733" spans="4:4">
      <c r="D1733" s="200"/>
    </row>
    <row r="1734" spans="4:4">
      <c r="D1734" s="200"/>
    </row>
    <row r="1735" spans="4:4">
      <c r="D1735" s="200"/>
    </row>
    <row r="1736" spans="4:4">
      <c r="D1736" s="200"/>
    </row>
    <row r="1737" spans="4:4">
      <c r="D1737" s="200"/>
    </row>
    <row r="1738" spans="4:4">
      <c r="D1738" s="200"/>
    </row>
    <row r="1739" spans="4:4">
      <c r="D1739" s="200"/>
    </row>
    <row r="1740" spans="4:4">
      <c r="D1740" s="200"/>
    </row>
    <row r="1741" spans="4:4">
      <c r="D1741" s="200"/>
    </row>
    <row r="1742" spans="4:4">
      <c r="D1742" s="200"/>
    </row>
    <row r="1743" spans="4:4">
      <c r="D1743" s="200"/>
    </row>
    <row r="1744" spans="4:4">
      <c r="D1744" s="200"/>
    </row>
    <row r="1745" spans="4:4">
      <c r="D1745" s="200"/>
    </row>
    <row r="1746" spans="4:4">
      <c r="D1746" s="200"/>
    </row>
    <row r="1747" spans="4:4">
      <c r="D1747" s="200"/>
    </row>
    <row r="1748" spans="4:4">
      <c r="D1748" s="200"/>
    </row>
    <row r="1749" spans="4:4">
      <c r="D1749" s="200"/>
    </row>
    <row r="1750" spans="4:4">
      <c r="D1750" s="200"/>
    </row>
    <row r="1751" spans="4:4">
      <c r="D1751" s="200"/>
    </row>
    <row r="1752" spans="4:4">
      <c r="D1752" s="200"/>
    </row>
    <row r="1753" spans="4:4">
      <c r="D1753" s="200"/>
    </row>
    <row r="1754" spans="4:4">
      <c r="D1754" s="200"/>
    </row>
    <row r="1755" spans="4:4">
      <c r="D1755" s="200"/>
    </row>
    <row r="1756" spans="4:4">
      <c r="D1756" s="200"/>
    </row>
    <row r="1757" spans="4:4">
      <c r="D1757" s="200"/>
    </row>
    <row r="1758" spans="4:4">
      <c r="D1758" s="200"/>
    </row>
    <row r="1759" spans="4:4">
      <c r="D1759" s="200"/>
    </row>
    <row r="1760" spans="4:4">
      <c r="D1760" s="200"/>
    </row>
    <row r="1761" spans="4:4">
      <c r="D1761" s="200"/>
    </row>
    <row r="1762" spans="4:4">
      <c r="D1762" s="200"/>
    </row>
    <row r="1763" spans="4:4">
      <c r="D1763" s="200"/>
    </row>
    <row r="1764" spans="4:4">
      <c r="D1764" s="200"/>
    </row>
    <row r="1765" spans="4:4">
      <c r="D1765" s="200"/>
    </row>
    <row r="1766" spans="4:4">
      <c r="D1766" s="200"/>
    </row>
    <row r="1767" spans="4:4">
      <c r="D1767" s="200"/>
    </row>
    <row r="1768" spans="4:4">
      <c r="D1768" s="200"/>
    </row>
    <row r="1769" spans="4:4">
      <c r="D1769" s="200"/>
    </row>
    <row r="1770" spans="4:4">
      <c r="D1770" s="200"/>
    </row>
    <row r="1771" spans="4:4">
      <c r="D1771" s="200"/>
    </row>
    <row r="1772" spans="4:4">
      <c r="D1772" s="200"/>
    </row>
    <row r="1773" spans="4:4">
      <c r="D1773" s="200"/>
    </row>
    <row r="1774" spans="4:4">
      <c r="D1774" s="200"/>
    </row>
    <row r="1775" spans="4:4">
      <c r="D1775" s="200"/>
    </row>
    <row r="1776" spans="4:4">
      <c r="D1776" s="200"/>
    </row>
    <row r="1777" spans="4:4">
      <c r="D1777" s="200"/>
    </row>
    <row r="1778" spans="4:4">
      <c r="D1778" s="200"/>
    </row>
    <row r="1779" spans="4:4">
      <c r="D1779" s="200"/>
    </row>
    <row r="1780" spans="4:4">
      <c r="D1780" s="200"/>
    </row>
    <row r="1781" spans="4:4">
      <c r="D1781" s="200"/>
    </row>
    <row r="1782" spans="4:4">
      <c r="D1782" s="200"/>
    </row>
    <row r="1783" spans="4:4">
      <c r="D1783" s="200"/>
    </row>
    <row r="1784" spans="4:4">
      <c r="D1784" s="200"/>
    </row>
    <row r="1785" spans="4:4">
      <c r="D1785" s="200"/>
    </row>
    <row r="1786" spans="4:4">
      <c r="D1786" s="200"/>
    </row>
    <row r="1787" spans="4:4">
      <c r="D1787" s="200"/>
    </row>
    <row r="1788" spans="4:4">
      <c r="D1788" s="200"/>
    </row>
    <row r="1789" spans="4:4">
      <c r="D1789" s="200"/>
    </row>
    <row r="1790" spans="4:4">
      <c r="D1790" s="200"/>
    </row>
    <row r="1791" spans="4:4">
      <c r="D1791" s="200"/>
    </row>
    <row r="1792" spans="4:4">
      <c r="D1792" s="200"/>
    </row>
    <row r="1793" spans="4:4">
      <c r="D1793" s="200"/>
    </row>
    <row r="1794" spans="4:4">
      <c r="D1794" s="200"/>
    </row>
    <row r="1795" spans="4:4">
      <c r="D1795" s="200"/>
    </row>
    <row r="1796" spans="4:4">
      <c r="D1796" s="200"/>
    </row>
    <row r="1797" spans="4:4">
      <c r="D1797" s="200"/>
    </row>
    <row r="1798" spans="4:4">
      <c r="D1798" s="200"/>
    </row>
    <row r="1799" spans="4:4">
      <c r="D1799" s="200"/>
    </row>
    <row r="1800" spans="4:4">
      <c r="D1800" s="200"/>
    </row>
    <row r="1801" spans="4:4">
      <c r="D1801" s="200"/>
    </row>
    <row r="1802" spans="4:4">
      <c r="D1802" s="200"/>
    </row>
    <row r="1803" spans="4:4">
      <c r="D1803" s="200"/>
    </row>
    <row r="1804" spans="4:4">
      <c r="D1804" s="200"/>
    </row>
    <row r="1805" spans="4:4">
      <c r="D1805" s="200"/>
    </row>
    <row r="1806" spans="4:4">
      <c r="D1806" s="200"/>
    </row>
    <row r="1807" spans="4:4">
      <c r="D1807" s="200"/>
    </row>
    <row r="1808" spans="4:4">
      <c r="D1808" s="200"/>
    </row>
    <row r="1809" spans="4:4">
      <c r="D1809" s="200"/>
    </row>
    <row r="1810" spans="4:4">
      <c r="D1810" s="200"/>
    </row>
    <row r="1811" spans="4:4">
      <c r="D1811" s="200"/>
    </row>
    <row r="1812" spans="4:4">
      <c r="D1812" s="200"/>
    </row>
    <row r="1813" spans="4:4">
      <c r="D1813" s="200"/>
    </row>
    <row r="1814" spans="4:4">
      <c r="D1814" s="200"/>
    </row>
    <row r="1815" spans="4:4">
      <c r="D1815" s="200"/>
    </row>
    <row r="1816" spans="4:4">
      <c r="D1816" s="200"/>
    </row>
    <row r="1817" spans="4:4">
      <c r="D1817" s="200"/>
    </row>
    <row r="1818" spans="4:4">
      <c r="D1818" s="200"/>
    </row>
    <row r="1819" spans="4:4">
      <c r="D1819" s="200"/>
    </row>
    <row r="1820" spans="4:4">
      <c r="D1820" s="200"/>
    </row>
    <row r="1821" spans="4:4">
      <c r="D1821" s="200"/>
    </row>
    <row r="1822" spans="4:4">
      <c r="D1822" s="200"/>
    </row>
    <row r="1823" spans="4:4">
      <c r="D1823" s="200"/>
    </row>
    <row r="1824" spans="4:4">
      <c r="D1824" s="200"/>
    </row>
    <row r="1825" spans="4:4">
      <c r="D1825" s="200"/>
    </row>
    <row r="1826" spans="4:4">
      <c r="D1826" s="200"/>
    </row>
    <row r="1827" spans="4:4">
      <c r="D1827" s="200"/>
    </row>
    <row r="1828" spans="4:4">
      <c r="D1828" s="200"/>
    </row>
    <row r="1829" spans="4:4">
      <c r="D1829" s="200"/>
    </row>
    <row r="1830" spans="4:4">
      <c r="D1830" s="200"/>
    </row>
    <row r="1831" spans="4:4">
      <c r="D1831" s="200"/>
    </row>
    <row r="1832" spans="4:4">
      <c r="D1832" s="200"/>
    </row>
    <row r="1833" spans="4:4">
      <c r="D1833" s="200"/>
    </row>
    <row r="1834" spans="4:4">
      <c r="D1834" s="200"/>
    </row>
    <row r="1835" spans="4:4">
      <c r="D1835" s="200"/>
    </row>
    <row r="1836" spans="4:4">
      <c r="D1836" s="200"/>
    </row>
    <row r="1837" spans="4:4">
      <c r="D1837" s="200"/>
    </row>
    <row r="1838" spans="4:4">
      <c r="D1838" s="200"/>
    </row>
    <row r="1839" spans="4:4">
      <c r="D1839" s="200"/>
    </row>
    <row r="1840" spans="4:4">
      <c r="D1840" s="200"/>
    </row>
    <row r="1841" spans="4:4">
      <c r="D1841" s="200"/>
    </row>
    <row r="1842" spans="4:4">
      <c r="D1842" s="200"/>
    </row>
    <row r="1843" spans="4:4">
      <c r="D1843" s="200"/>
    </row>
    <row r="1844" spans="4:4">
      <c r="D1844" s="200"/>
    </row>
    <row r="1845" spans="4:4">
      <c r="D1845" s="200"/>
    </row>
    <row r="1846" spans="4:4">
      <c r="D1846" s="200"/>
    </row>
    <row r="1847" spans="4:4">
      <c r="D1847" s="200"/>
    </row>
    <row r="1848" spans="4:4">
      <c r="D1848" s="200"/>
    </row>
    <row r="1849" spans="4:4">
      <c r="D1849" s="200"/>
    </row>
    <row r="1850" spans="4:4">
      <c r="D1850" s="200"/>
    </row>
    <row r="1851" spans="4:4">
      <c r="D1851" s="200"/>
    </row>
    <row r="1852" spans="4:4">
      <c r="D1852" s="200"/>
    </row>
    <row r="1853" spans="4:4">
      <c r="D1853" s="200"/>
    </row>
    <row r="1854" spans="4:4">
      <c r="D1854" s="200"/>
    </row>
    <row r="1855" spans="4:4">
      <c r="D1855" s="200"/>
    </row>
    <row r="1856" spans="4:4">
      <c r="D1856" s="200"/>
    </row>
    <row r="1857" spans="4:4">
      <c r="D1857" s="200"/>
    </row>
    <row r="1858" spans="4:4">
      <c r="D1858" s="200"/>
    </row>
    <row r="1859" spans="4:4">
      <c r="D1859" s="200"/>
    </row>
    <row r="1860" spans="4:4">
      <c r="D1860" s="200"/>
    </row>
    <row r="1861" spans="4:4">
      <c r="D1861" s="200"/>
    </row>
    <row r="1862" spans="4:4">
      <c r="D1862" s="200"/>
    </row>
    <row r="1863" spans="4:4">
      <c r="D1863" s="200"/>
    </row>
    <row r="1864" spans="4:4">
      <c r="D1864" s="200"/>
    </row>
    <row r="1865" spans="4:4">
      <c r="D1865" s="200"/>
    </row>
    <row r="1866" spans="4:4">
      <c r="D1866" s="200"/>
    </row>
    <row r="1867" spans="4:4">
      <c r="D1867" s="200"/>
    </row>
    <row r="1868" spans="4:4">
      <c r="D1868" s="200"/>
    </row>
    <row r="1869" spans="4:4">
      <c r="D1869" s="200"/>
    </row>
    <row r="1870" spans="4:4">
      <c r="D1870" s="200"/>
    </row>
    <row r="1871" spans="4:4">
      <c r="D1871" s="200"/>
    </row>
    <row r="1872" spans="4:4">
      <c r="D1872" s="200"/>
    </row>
    <row r="1873" spans="4:4">
      <c r="D1873" s="200"/>
    </row>
    <row r="1874" spans="4:4">
      <c r="D1874" s="200"/>
    </row>
    <row r="1875" spans="4:4">
      <c r="D1875" s="200"/>
    </row>
    <row r="1876" spans="4:4">
      <c r="D1876" s="200"/>
    </row>
    <row r="1877" spans="4:4">
      <c r="D1877" s="200"/>
    </row>
    <row r="1878" spans="4:4">
      <c r="D1878" s="200"/>
    </row>
    <row r="1879" spans="4:4">
      <c r="D1879" s="200"/>
    </row>
    <row r="1880" spans="4:4">
      <c r="D1880" s="200"/>
    </row>
    <row r="1881" spans="4:4">
      <c r="D1881" s="200"/>
    </row>
    <row r="1882" spans="4:4">
      <c r="D1882" s="200"/>
    </row>
    <row r="1883" spans="4:4">
      <c r="D1883" s="200"/>
    </row>
    <row r="1884" spans="4:4">
      <c r="D1884" s="200"/>
    </row>
    <row r="1885" spans="4:4">
      <c r="D1885" s="200"/>
    </row>
    <row r="1886" spans="4:4">
      <c r="D1886" s="200"/>
    </row>
    <row r="1887" spans="4:4">
      <c r="D1887" s="200"/>
    </row>
    <row r="1888" spans="4:4">
      <c r="D1888" s="200"/>
    </row>
    <row r="1889" spans="4:4">
      <c r="D1889" s="200"/>
    </row>
    <row r="1890" spans="4:4">
      <c r="D1890" s="200"/>
    </row>
    <row r="1891" spans="4:4">
      <c r="D1891" s="200"/>
    </row>
    <row r="1892" spans="4:4">
      <c r="D1892" s="200"/>
    </row>
    <row r="1893" spans="4:4">
      <c r="D1893" s="200"/>
    </row>
    <row r="1894" spans="4:4">
      <c r="D1894" s="200"/>
    </row>
    <row r="1895" spans="4:4">
      <c r="D1895" s="200"/>
    </row>
    <row r="1896" spans="4:4">
      <c r="D1896" s="200"/>
    </row>
    <row r="1897" spans="4:4">
      <c r="D1897" s="200"/>
    </row>
    <row r="1898" spans="4:4">
      <c r="D1898" s="200"/>
    </row>
    <row r="1899" spans="4:4">
      <c r="D1899" s="200"/>
    </row>
    <row r="1900" spans="4:4">
      <c r="D1900" s="200"/>
    </row>
    <row r="1901" spans="4:4">
      <c r="D1901" s="200"/>
    </row>
    <row r="1902" spans="4:4">
      <c r="D1902" s="200"/>
    </row>
    <row r="1903" spans="4:4">
      <c r="D1903" s="200"/>
    </row>
    <row r="1904" spans="4:4">
      <c r="D1904" s="200"/>
    </row>
    <row r="1905" spans="4:4">
      <c r="D1905" s="200"/>
    </row>
    <row r="1906" spans="4:4">
      <c r="D1906" s="200"/>
    </row>
    <row r="1907" spans="4:4">
      <c r="D1907" s="200"/>
    </row>
    <row r="1908" spans="4:4">
      <c r="D1908" s="200"/>
    </row>
    <row r="1909" spans="4:4">
      <c r="D1909" s="200"/>
    </row>
    <row r="1910" spans="4:4">
      <c r="D1910" s="200"/>
    </row>
    <row r="1911" spans="4:4">
      <c r="D1911" s="200"/>
    </row>
    <row r="1912" spans="4:4">
      <c r="D1912" s="200"/>
    </row>
    <row r="1913" spans="4:4">
      <c r="D1913" s="200"/>
    </row>
    <row r="1914" spans="4:4">
      <c r="D1914" s="200"/>
    </row>
    <row r="1915" spans="4:4">
      <c r="D1915" s="200"/>
    </row>
    <row r="1916" spans="4:4">
      <c r="D1916" s="200"/>
    </row>
    <row r="1917" spans="4:4">
      <c r="D1917" s="200"/>
    </row>
    <row r="1918" spans="4:4">
      <c r="D1918" s="200"/>
    </row>
    <row r="1919" spans="4:4">
      <c r="D1919" s="200"/>
    </row>
    <row r="1920" spans="4:4">
      <c r="D1920" s="200"/>
    </row>
    <row r="1921" spans="4:4">
      <c r="D1921" s="200"/>
    </row>
    <row r="1922" spans="4:4">
      <c r="D1922" s="200"/>
    </row>
    <row r="1923" spans="4:4">
      <c r="D1923" s="200"/>
    </row>
    <row r="1924" spans="4:4">
      <c r="D1924" s="200"/>
    </row>
    <row r="1925" spans="4:4">
      <c r="D1925" s="200"/>
    </row>
    <row r="1926" spans="4:4">
      <c r="D1926" s="200"/>
    </row>
    <row r="1927" spans="4:4">
      <c r="D1927" s="200"/>
    </row>
    <row r="1928" spans="4:4">
      <c r="D1928" s="200"/>
    </row>
    <row r="1929" spans="4:4">
      <c r="D1929" s="200"/>
    </row>
    <row r="1930" spans="4:4">
      <c r="D1930" s="200"/>
    </row>
    <row r="1931" spans="4:4">
      <c r="D1931" s="200"/>
    </row>
    <row r="1932" spans="4:4">
      <c r="D1932" s="200"/>
    </row>
    <row r="1933" spans="4:4">
      <c r="D1933" s="200"/>
    </row>
    <row r="1934" spans="4:4">
      <c r="D1934" s="200"/>
    </row>
    <row r="1935" spans="4:4">
      <c r="D1935" s="200"/>
    </row>
    <row r="1936" spans="4:4">
      <c r="D1936" s="200"/>
    </row>
    <row r="1937" spans="4:4">
      <c r="D1937" s="200"/>
    </row>
    <row r="1938" spans="4:4">
      <c r="D1938" s="200"/>
    </row>
    <row r="1939" spans="4:4">
      <c r="D1939" s="200"/>
    </row>
    <row r="1940" spans="4:4">
      <c r="D1940" s="200"/>
    </row>
    <row r="1941" spans="4:4">
      <c r="D1941" s="200"/>
    </row>
    <row r="1942" spans="4:4">
      <c r="D1942" s="200"/>
    </row>
    <row r="1943" spans="4:4">
      <c r="D1943" s="200"/>
    </row>
    <row r="1944" spans="4:4">
      <c r="D1944" s="200"/>
    </row>
    <row r="1945" spans="4:4">
      <c r="D1945" s="200"/>
    </row>
    <row r="1946" spans="4:4">
      <c r="D1946" s="200"/>
    </row>
    <row r="1947" spans="4:4">
      <c r="D1947" s="200"/>
    </row>
    <row r="1948" spans="4:4">
      <c r="D1948" s="200"/>
    </row>
    <row r="1949" spans="4:4">
      <c r="D1949" s="200"/>
    </row>
    <row r="1950" spans="4:4">
      <c r="D1950" s="200"/>
    </row>
    <row r="1951" spans="4:4">
      <c r="D1951" s="200"/>
    </row>
    <row r="1952" spans="4:4">
      <c r="D1952" s="200"/>
    </row>
    <row r="1953" spans="4:4">
      <c r="D1953" s="200"/>
    </row>
    <row r="1954" spans="4:4">
      <c r="D1954" s="200"/>
    </row>
    <row r="1955" spans="4:4">
      <c r="D1955" s="200"/>
    </row>
    <row r="1956" spans="4:4">
      <c r="D1956" s="200"/>
    </row>
    <row r="1957" spans="4:4">
      <c r="D1957" s="200"/>
    </row>
    <row r="1958" spans="4:4">
      <c r="D1958" s="200"/>
    </row>
    <row r="1959" spans="4:4">
      <c r="D1959" s="200"/>
    </row>
    <row r="1960" spans="4:4">
      <c r="D1960" s="200"/>
    </row>
    <row r="1961" spans="4:4">
      <c r="D1961" s="200"/>
    </row>
    <row r="1962" spans="4:4">
      <c r="D1962" s="200"/>
    </row>
    <row r="1963" spans="4:4">
      <c r="D1963" s="200"/>
    </row>
    <row r="1964" spans="4:4">
      <c r="D1964" s="200"/>
    </row>
    <row r="1965" spans="4:4">
      <c r="D1965" s="200"/>
    </row>
    <row r="1966" spans="4:4">
      <c r="D1966" s="200"/>
    </row>
    <row r="1967" spans="4:4">
      <c r="D1967" s="200"/>
    </row>
    <row r="1968" spans="4:4">
      <c r="D1968" s="200"/>
    </row>
    <row r="1969" spans="4:4">
      <c r="D1969" s="200"/>
    </row>
    <row r="1970" spans="4:4">
      <c r="D1970" s="200"/>
    </row>
    <row r="1971" spans="4:4">
      <c r="D1971" s="200"/>
    </row>
    <row r="1972" spans="4:4">
      <c r="D1972" s="200"/>
    </row>
    <row r="1973" spans="4:4">
      <c r="D1973" s="200"/>
    </row>
    <row r="1974" spans="4:4">
      <c r="D1974" s="200"/>
    </row>
    <row r="1975" spans="4:4">
      <c r="D1975" s="200"/>
    </row>
    <row r="1976" spans="4:4">
      <c r="D1976" s="200"/>
    </row>
    <row r="1977" spans="4:4">
      <c r="D1977" s="200"/>
    </row>
    <row r="1978" spans="4:4">
      <c r="D1978" s="200"/>
    </row>
    <row r="1979" spans="4:4">
      <c r="D1979" s="200"/>
    </row>
    <row r="1980" spans="4:4">
      <c r="D1980" s="200"/>
    </row>
    <row r="1981" spans="4:4">
      <c r="D1981" s="200"/>
    </row>
    <row r="1982" spans="4:4">
      <c r="D1982" s="200"/>
    </row>
  </sheetData>
  <mergeCells count="10">
    <mergeCell ref="A1:F1"/>
    <mergeCell ref="A2:F2"/>
    <mergeCell ref="A3:F3"/>
    <mergeCell ref="A4:F4"/>
    <mergeCell ref="A5:A8"/>
    <mergeCell ref="B5:B8"/>
    <mergeCell ref="C5:C8"/>
    <mergeCell ref="D5:D6"/>
    <mergeCell ref="E5:E6"/>
    <mergeCell ref="F5:F6"/>
  </mergeCells>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sheetPr>
    <tabColor theme="2" tint="-0.499984740745262"/>
  </sheetPr>
  <dimension ref="A1:L2017"/>
  <sheetViews>
    <sheetView zoomScale="85" zoomScaleNormal="85" workbookViewId="0">
      <selection activeCell="M15" sqref="M15"/>
    </sheetView>
  </sheetViews>
  <sheetFormatPr defaultColWidth="17.140625" defaultRowHeight="15.75"/>
  <cols>
    <col min="1" max="1" width="7.7109375" style="26" customWidth="1"/>
    <col min="2" max="2" width="32.42578125" style="27" customWidth="1"/>
    <col min="3" max="3" width="14.28515625" style="144" customWidth="1"/>
    <col min="4" max="4" width="10.140625" style="26" customWidth="1"/>
    <col min="5" max="5" width="12.28515625" style="144" customWidth="1"/>
    <col min="6" max="6" width="12" style="26" customWidth="1"/>
    <col min="7" max="10" width="17.140625" style="26" customWidth="1"/>
    <col min="11" max="13" width="17.140625" style="27" customWidth="1"/>
    <col min="14" max="16384" width="17.140625" style="27"/>
  </cols>
  <sheetData>
    <row r="1" spans="1:12" ht="30">
      <c r="B1" s="211" t="s">
        <v>241</v>
      </c>
      <c r="C1" s="211"/>
      <c r="D1" s="211"/>
      <c r="E1" s="211"/>
      <c r="F1" s="211"/>
    </row>
    <row r="2" spans="1:12" ht="20.25">
      <c r="B2" s="212" t="s">
        <v>242</v>
      </c>
      <c r="C2" s="212"/>
      <c r="D2" s="212"/>
      <c r="E2" s="212"/>
      <c r="F2" s="212"/>
    </row>
    <row r="3" spans="1:12" ht="33.75" customHeight="1">
      <c r="B3" s="28"/>
      <c r="C3" s="28"/>
      <c r="D3" s="213" t="s">
        <v>2</v>
      </c>
      <c r="E3" s="213"/>
      <c r="F3" s="213"/>
      <c r="G3" s="213"/>
    </row>
    <row r="4" spans="1:12" ht="20.25" customHeight="1">
      <c r="B4" s="214" t="s">
        <v>243</v>
      </c>
      <c r="C4" s="214"/>
      <c r="D4" s="214"/>
      <c r="E4" s="214"/>
      <c r="F4" s="214"/>
      <c r="J4" s="215" t="s">
        <v>951</v>
      </c>
      <c r="K4" s="215"/>
      <c r="L4" s="215"/>
    </row>
    <row r="5" spans="1:12" ht="15.75" customHeight="1">
      <c r="A5" s="204" t="s">
        <v>4</v>
      </c>
      <c r="B5" s="204" t="s">
        <v>5</v>
      </c>
      <c r="C5" s="207" t="s">
        <v>6</v>
      </c>
      <c r="D5" s="222"/>
      <c r="E5" s="222"/>
      <c r="F5" s="224"/>
      <c r="G5" s="216" t="s">
        <v>244</v>
      </c>
      <c r="H5" s="217"/>
      <c r="I5" s="217"/>
      <c r="J5" s="220" t="s">
        <v>245</v>
      </c>
      <c r="K5" s="220"/>
      <c r="L5" s="220"/>
    </row>
    <row r="6" spans="1:12" ht="15.75" customHeight="1">
      <c r="A6" s="205"/>
      <c r="B6" s="205"/>
      <c r="C6" s="208"/>
      <c r="D6" s="223"/>
      <c r="E6" s="223"/>
      <c r="F6" s="225"/>
      <c r="G6" s="218"/>
      <c r="H6" s="219"/>
      <c r="I6" s="219"/>
      <c r="J6" s="221"/>
      <c r="K6" s="221"/>
      <c r="L6" s="221"/>
    </row>
    <row r="7" spans="1:12" ht="15.75" customHeight="1">
      <c r="A7" s="205"/>
      <c r="B7" s="205"/>
      <c r="C7" s="208"/>
      <c r="D7" s="150" t="s">
        <v>10</v>
      </c>
      <c r="E7" s="150" t="s">
        <v>11</v>
      </c>
      <c r="F7" s="150" t="s">
        <v>11</v>
      </c>
      <c r="G7" s="150" t="s">
        <v>10</v>
      </c>
      <c r="H7" s="150" t="s">
        <v>11</v>
      </c>
      <c r="I7" s="150" t="s">
        <v>11</v>
      </c>
      <c r="J7" s="150" t="s">
        <v>10</v>
      </c>
      <c r="K7" s="150" t="s">
        <v>10</v>
      </c>
      <c r="L7" s="150" t="s">
        <v>11</v>
      </c>
    </row>
    <row r="8" spans="1:12">
      <c r="A8" s="206"/>
      <c r="B8" s="206"/>
      <c r="C8" s="209"/>
      <c r="D8" s="186" t="s">
        <v>13</v>
      </c>
      <c r="E8" s="187" t="s">
        <v>246</v>
      </c>
      <c r="F8" s="187" t="s">
        <v>15</v>
      </c>
      <c r="G8" s="186" t="s">
        <v>13</v>
      </c>
      <c r="H8" s="186" t="s">
        <v>247</v>
      </c>
      <c r="I8" s="186" t="s">
        <v>15</v>
      </c>
      <c r="J8" s="191" t="s">
        <v>13</v>
      </c>
      <c r="K8" s="187" t="s">
        <v>247</v>
      </c>
      <c r="L8" s="187" t="s">
        <v>248</v>
      </c>
    </row>
    <row r="9" spans="1:12">
      <c r="A9" s="31"/>
      <c r="B9" s="31"/>
      <c r="C9" s="152"/>
      <c r="D9" s="158">
        <v>100</v>
      </c>
      <c r="E9" s="158">
        <v>100</v>
      </c>
      <c r="F9" s="158">
        <v>100</v>
      </c>
      <c r="G9" s="168"/>
      <c r="H9" s="168"/>
      <c r="I9" s="168"/>
    </row>
    <row r="10" spans="1:12">
      <c r="A10" s="160">
        <v>1</v>
      </c>
      <c r="B10" s="165" t="s">
        <v>16</v>
      </c>
      <c r="C10" s="165" t="s">
        <v>17</v>
      </c>
      <c r="D10" s="188">
        <v>86</v>
      </c>
      <c r="E10" s="188">
        <v>86</v>
      </c>
      <c r="F10" s="188">
        <v>86</v>
      </c>
      <c r="G10" s="188">
        <v>86</v>
      </c>
      <c r="H10" s="188">
        <v>86</v>
      </c>
      <c r="I10" s="188">
        <v>86</v>
      </c>
      <c r="J10" s="192" t="str">
        <f>IF(G10&lt;50,"N","Y")</f>
        <v>Y</v>
      </c>
      <c r="K10" s="168" t="str">
        <f t="shared" ref="K10:L25" si="0">IF(H10&lt;50,"N","Y")</f>
        <v>Y</v>
      </c>
      <c r="L10" s="168" t="str">
        <f t="shared" si="0"/>
        <v>Y</v>
      </c>
    </row>
    <row r="11" spans="1:12">
      <c r="A11" s="160">
        <v>2</v>
      </c>
      <c r="B11" s="161" t="s">
        <v>18</v>
      </c>
      <c r="C11" s="161" t="s">
        <v>19</v>
      </c>
      <c r="D11" s="188">
        <v>93</v>
      </c>
      <c r="E11" s="188">
        <v>93</v>
      </c>
      <c r="F11" s="188">
        <v>93</v>
      </c>
      <c r="G11" s="188">
        <v>93</v>
      </c>
      <c r="H11" s="188">
        <v>93</v>
      </c>
      <c r="I11" s="188">
        <v>93</v>
      </c>
      <c r="J11" s="192" t="str">
        <f t="shared" ref="J11:L74" si="1">IF(G11&lt;50,"N","Y")</f>
        <v>Y</v>
      </c>
      <c r="K11" s="168" t="str">
        <f t="shared" si="0"/>
        <v>Y</v>
      </c>
      <c r="L11" s="168" t="str">
        <f t="shared" si="0"/>
        <v>Y</v>
      </c>
    </row>
    <row r="12" spans="1:12">
      <c r="A12" s="160">
        <v>3</v>
      </c>
      <c r="B12" s="161" t="s">
        <v>20</v>
      </c>
      <c r="C12" s="161" t="s">
        <v>21</v>
      </c>
      <c r="D12" s="189">
        <v>86</v>
      </c>
      <c r="E12" s="189">
        <v>86</v>
      </c>
      <c r="F12" s="189">
        <v>86</v>
      </c>
      <c r="G12" s="189">
        <v>86</v>
      </c>
      <c r="H12" s="189">
        <v>86</v>
      </c>
      <c r="I12" s="189">
        <v>86</v>
      </c>
      <c r="J12" s="192" t="str">
        <f t="shared" si="1"/>
        <v>Y</v>
      </c>
      <c r="K12" s="168" t="str">
        <f t="shared" si="0"/>
        <v>Y</v>
      </c>
      <c r="L12" s="168" t="str">
        <f t="shared" si="0"/>
        <v>Y</v>
      </c>
    </row>
    <row r="13" spans="1:12">
      <c r="A13" s="160">
        <v>4</v>
      </c>
      <c r="B13" s="161" t="s">
        <v>22</v>
      </c>
      <c r="C13" s="161" t="s">
        <v>23</v>
      </c>
      <c r="D13" s="188">
        <v>80</v>
      </c>
      <c r="E13" s="188">
        <v>80</v>
      </c>
      <c r="F13" s="188">
        <v>80</v>
      </c>
      <c r="G13" s="188">
        <v>80</v>
      </c>
      <c r="H13" s="188">
        <v>80</v>
      </c>
      <c r="I13" s="188">
        <v>80</v>
      </c>
      <c r="J13" s="192" t="str">
        <f t="shared" si="1"/>
        <v>Y</v>
      </c>
      <c r="K13" s="168" t="str">
        <f t="shared" si="0"/>
        <v>Y</v>
      </c>
      <c r="L13" s="168" t="str">
        <f t="shared" si="0"/>
        <v>Y</v>
      </c>
    </row>
    <row r="14" spans="1:12">
      <c r="A14" s="160">
        <v>5</v>
      </c>
      <c r="B14" s="161" t="s">
        <v>24</v>
      </c>
      <c r="C14" s="161" t="s">
        <v>25</v>
      </c>
      <c r="D14" s="188">
        <v>97</v>
      </c>
      <c r="E14" s="188">
        <v>97</v>
      </c>
      <c r="F14" s="188">
        <v>97</v>
      </c>
      <c r="G14" s="188">
        <v>97</v>
      </c>
      <c r="H14" s="188">
        <v>97</v>
      </c>
      <c r="I14" s="188">
        <v>97</v>
      </c>
      <c r="J14" s="192" t="str">
        <f t="shared" si="1"/>
        <v>Y</v>
      </c>
      <c r="K14" s="168" t="str">
        <f t="shared" si="0"/>
        <v>Y</v>
      </c>
      <c r="L14" s="168" t="str">
        <f t="shared" si="0"/>
        <v>Y</v>
      </c>
    </row>
    <row r="15" spans="1:12">
      <c r="A15" s="160">
        <v>6</v>
      </c>
      <c r="B15" s="161" t="s">
        <v>26</v>
      </c>
      <c r="C15" s="161" t="s">
        <v>27</v>
      </c>
      <c r="D15" s="188">
        <v>84</v>
      </c>
      <c r="E15" s="188">
        <v>84</v>
      </c>
      <c r="F15" s="188">
        <v>84</v>
      </c>
      <c r="G15" s="188">
        <v>84</v>
      </c>
      <c r="H15" s="188">
        <v>84</v>
      </c>
      <c r="I15" s="188">
        <v>84</v>
      </c>
      <c r="J15" s="192" t="str">
        <f t="shared" si="1"/>
        <v>Y</v>
      </c>
      <c r="K15" s="168" t="str">
        <f t="shared" si="0"/>
        <v>Y</v>
      </c>
      <c r="L15" s="168" t="str">
        <f t="shared" si="0"/>
        <v>Y</v>
      </c>
    </row>
    <row r="16" spans="1:12">
      <c r="A16" s="160">
        <v>7</v>
      </c>
      <c r="B16" s="161" t="s">
        <v>28</v>
      </c>
      <c r="C16" s="161" t="s">
        <v>29</v>
      </c>
      <c r="D16" s="188">
        <v>97</v>
      </c>
      <c r="E16" s="188">
        <v>97</v>
      </c>
      <c r="F16" s="188">
        <v>97</v>
      </c>
      <c r="G16" s="188">
        <v>97</v>
      </c>
      <c r="H16" s="188">
        <v>97</v>
      </c>
      <c r="I16" s="188">
        <v>97</v>
      </c>
      <c r="J16" s="192" t="str">
        <f t="shared" si="1"/>
        <v>Y</v>
      </c>
      <c r="K16" s="168" t="str">
        <f t="shared" si="0"/>
        <v>Y</v>
      </c>
      <c r="L16" s="168" t="str">
        <f t="shared" si="0"/>
        <v>Y</v>
      </c>
    </row>
    <row r="17" spans="1:12">
      <c r="A17" s="160">
        <v>8</v>
      </c>
      <c r="B17" s="161" t="s">
        <v>30</v>
      </c>
      <c r="C17" s="161" t="s">
        <v>31</v>
      </c>
      <c r="D17" s="188">
        <v>90</v>
      </c>
      <c r="E17" s="188">
        <v>90</v>
      </c>
      <c r="F17" s="188">
        <v>90</v>
      </c>
      <c r="G17" s="188">
        <v>90</v>
      </c>
      <c r="H17" s="188">
        <v>90</v>
      </c>
      <c r="I17" s="188">
        <v>90</v>
      </c>
      <c r="J17" s="192" t="str">
        <f t="shared" si="1"/>
        <v>Y</v>
      </c>
      <c r="K17" s="168" t="str">
        <f t="shared" si="0"/>
        <v>Y</v>
      </c>
      <c r="L17" s="168" t="str">
        <f t="shared" si="0"/>
        <v>Y</v>
      </c>
    </row>
    <row r="18" spans="1:12">
      <c r="A18" s="160">
        <v>9</v>
      </c>
      <c r="B18" s="161" t="s">
        <v>32</v>
      </c>
      <c r="C18" s="161" t="s">
        <v>33</v>
      </c>
      <c r="D18" s="188">
        <v>94</v>
      </c>
      <c r="E18" s="188">
        <v>94</v>
      </c>
      <c r="F18" s="188">
        <v>94</v>
      </c>
      <c r="G18" s="188">
        <v>94</v>
      </c>
      <c r="H18" s="188">
        <v>94</v>
      </c>
      <c r="I18" s="188">
        <v>94</v>
      </c>
      <c r="J18" s="192" t="str">
        <f t="shared" si="1"/>
        <v>Y</v>
      </c>
      <c r="K18" s="168" t="str">
        <f t="shared" si="0"/>
        <v>Y</v>
      </c>
      <c r="L18" s="168" t="str">
        <f t="shared" si="0"/>
        <v>Y</v>
      </c>
    </row>
    <row r="19" spans="1:12">
      <c r="A19" s="160">
        <v>10</v>
      </c>
      <c r="B19" s="161" t="s">
        <v>34</v>
      </c>
      <c r="C19" s="161" t="s">
        <v>35</v>
      </c>
      <c r="D19" s="188">
        <v>98</v>
      </c>
      <c r="E19" s="188">
        <v>98</v>
      </c>
      <c r="F19" s="188">
        <v>98</v>
      </c>
      <c r="G19" s="188">
        <v>98</v>
      </c>
      <c r="H19" s="188">
        <v>98</v>
      </c>
      <c r="I19" s="188">
        <v>98</v>
      </c>
      <c r="J19" s="192" t="str">
        <f t="shared" si="1"/>
        <v>Y</v>
      </c>
      <c r="K19" s="168" t="str">
        <f t="shared" si="0"/>
        <v>Y</v>
      </c>
      <c r="L19" s="168" t="str">
        <f t="shared" si="0"/>
        <v>Y</v>
      </c>
    </row>
    <row r="20" spans="1:12">
      <c r="A20" s="160">
        <v>11</v>
      </c>
      <c r="B20" s="161" t="s">
        <v>36</v>
      </c>
      <c r="C20" s="161" t="s">
        <v>37</v>
      </c>
      <c r="D20" s="188">
        <v>97</v>
      </c>
      <c r="E20" s="188">
        <v>97</v>
      </c>
      <c r="F20" s="188">
        <v>97</v>
      </c>
      <c r="G20" s="188">
        <v>97</v>
      </c>
      <c r="H20" s="188">
        <v>97</v>
      </c>
      <c r="I20" s="188">
        <v>97</v>
      </c>
      <c r="J20" s="192" t="str">
        <f t="shared" si="1"/>
        <v>Y</v>
      </c>
      <c r="K20" s="168" t="str">
        <f t="shared" si="0"/>
        <v>Y</v>
      </c>
      <c r="L20" s="168" t="str">
        <f t="shared" si="0"/>
        <v>Y</v>
      </c>
    </row>
    <row r="21" spans="1:12">
      <c r="A21" s="160">
        <v>12</v>
      </c>
      <c r="B21" s="161" t="s">
        <v>38</v>
      </c>
      <c r="C21" s="161" t="s">
        <v>39</v>
      </c>
      <c r="D21" s="188">
        <v>94</v>
      </c>
      <c r="E21" s="188">
        <v>94</v>
      </c>
      <c r="F21" s="188">
        <v>94</v>
      </c>
      <c r="G21" s="188">
        <v>94</v>
      </c>
      <c r="H21" s="188">
        <v>94</v>
      </c>
      <c r="I21" s="188">
        <v>94</v>
      </c>
      <c r="J21" s="192" t="str">
        <f t="shared" si="1"/>
        <v>Y</v>
      </c>
      <c r="K21" s="168" t="str">
        <f t="shared" si="0"/>
        <v>Y</v>
      </c>
      <c r="L21" s="168" t="str">
        <f t="shared" si="0"/>
        <v>Y</v>
      </c>
    </row>
    <row r="22" spans="1:12">
      <c r="A22" s="160">
        <v>13</v>
      </c>
      <c r="B22" s="161" t="s">
        <v>40</v>
      </c>
      <c r="C22" s="161" t="s">
        <v>41</v>
      </c>
      <c r="D22" s="188">
        <v>94</v>
      </c>
      <c r="E22" s="188">
        <v>94</v>
      </c>
      <c r="F22" s="188">
        <v>94</v>
      </c>
      <c r="G22" s="188">
        <v>94</v>
      </c>
      <c r="H22" s="188">
        <v>94</v>
      </c>
      <c r="I22" s="188">
        <v>94</v>
      </c>
      <c r="J22" s="192" t="str">
        <f t="shared" si="1"/>
        <v>Y</v>
      </c>
      <c r="K22" s="168" t="str">
        <f t="shared" si="0"/>
        <v>Y</v>
      </c>
      <c r="L22" s="168" t="str">
        <f t="shared" si="0"/>
        <v>Y</v>
      </c>
    </row>
    <row r="23" spans="1:12">
      <c r="A23" s="160">
        <v>14</v>
      </c>
      <c r="B23" s="161" t="s">
        <v>42</v>
      </c>
      <c r="C23" s="161" t="s">
        <v>43</v>
      </c>
      <c r="D23" s="188">
        <v>90</v>
      </c>
      <c r="E23" s="188">
        <v>90</v>
      </c>
      <c r="F23" s="188">
        <v>90</v>
      </c>
      <c r="G23" s="188">
        <v>90</v>
      </c>
      <c r="H23" s="188">
        <v>90</v>
      </c>
      <c r="I23" s="188">
        <v>90</v>
      </c>
      <c r="J23" s="192" t="str">
        <f t="shared" si="1"/>
        <v>Y</v>
      </c>
      <c r="K23" s="168" t="str">
        <f t="shared" si="0"/>
        <v>Y</v>
      </c>
      <c r="L23" s="168" t="str">
        <f t="shared" si="0"/>
        <v>Y</v>
      </c>
    </row>
    <row r="24" spans="1:12">
      <c r="A24" s="160">
        <v>15</v>
      </c>
      <c r="B24" s="161" t="s">
        <v>44</v>
      </c>
      <c r="C24" s="161" t="s">
        <v>45</v>
      </c>
      <c r="D24" s="188">
        <v>99</v>
      </c>
      <c r="E24" s="188">
        <v>99</v>
      </c>
      <c r="F24" s="188">
        <v>99</v>
      </c>
      <c r="G24" s="188">
        <v>99</v>
      </c>
      <c r="H24" s="188">
        <v>99</v>
      </c>
      <c r="I24" s="188">
        <v>99</v>
      </c>
      <c r="J24" s="192" t="str">
        <f t="shared" si="1"/>
        <v>Y</v>
      </c>
      <c r="K24" s="168" t="str">
        <f t="shared" si="0"/>
        <v>Y</v>
      </c>
      <c r="L24" s="168" t="str">
        <f t="shared" si="0"/>
        <v>Y</v>
      </c>
    </row>
    <row r="25" spans="1:12">
      <c r="A25" s="160">
        <v>16</v>
      </c>
      <c r="B25" s="161" t="s">
        <v>46</v>
      </c>
      <c r="C25" s="161" t="s">
        <v>47</v>
      </c>
      <c r="D25" s="188">
        <v>84</v>
      </c>
      <c r="E25" s="188">
        <v>84</v>
      </c>
      <c r="F25" s="188">
        <v>84</v>
      </c>
      <c r="G25" s="188">
        <v>84</v>
      </c>
      <c r="H25" s="188">
        <v>84</v>
      </c>
      <c r="I25" s="188">
        <v>84</v>
      </c>
      <c r="J25" s="192" t="str">
        <f t="shared" si="1"/>
        <v>Y</v>
      </c>
      <c r="K25" s="168" t="str">
        <f t="shared" si="0"/>
        <v>Y</v>
      </c>
      <c r="L25" s="168" t="str">
        <f t="shared" si="0"/>
        <v>Y</v>
      </c>
    </row>
    <row r="26" spans="1:12">
      <c r="A26" s="160">
        <v>17</v>
      </c>
      <c r="B26" s="161" t="s">
        <v>48</v>
      </c>
      <c r="C26" s="161" t="s">
        <v>49</v>
      </c>
      <c r="D26" s="188">
        <v>90</v>
      </c>
      <c r="E26" s="188">
        <v>90</v>
      </c>
      <c r="F26" s="188">
        <v>90</v>
      </c>
      <c r="G26" s="188">
        <v>90</v>
      </c>
      <c r="H26" s="188">
        <v>90</v>
      </c>
      <c r="I26" s="188">
        <v>90</v>
      </c>
      <c r="J26" s="192" t="str">
        <f t="shared" si="1"/>
        <v>Y</v>
      </c>
      <c r="K26" s="168" t="str">
        <f t="shared" si="1"/>
        <v>Y</v>
      </c>
      <c r="L26" s="168" t="str">
        <f t="shared" si="1"/>
        <v>Y</v>
      </c>
    </row>
    <row r="27" spans="1:12">
      <c r="A27" s="160">
        <v>18</v>
      </c>
      <c r="B27" s="161" t="s">
        <v>50</v>
      </c>
      <c r="C27" s="161" t="s">
        <v>51</v>
      </c>
      <c r="D27" s="188">
        <v>84</v>
      </c>
      <c r="E27" s="188">
        <v>84</v>
      </c>
      <c r="F27" s="188">
        <v>84</v>
      </c>
      <c r="G27" s="188">
        <v>84</v>
      </c>
      <c r="H27" s="188">
        <v>84</v>
      </c>
      <c r="I27" s="188">
        <v>84</v>
      </c>
      <c r="J27" s="192" t="str">
        <f t="shared" si="1"/>
        <v>Y</v>
      </c>
      <c r="K27" s="168" t="str">
        <f t="shared" si="1"/>
        <v>Y</v>
      </c>
      <c r="L27" s="168" t="str">
        <f t="shared" si="1"/>
        <v>Y</v>
      </c>
    </row>
    <row r="28" spans="1:12">
      <c r="A28" s="160">
        <v>19</v>
      </c>
      <c r="B28" s="161" t="s">
        <v>52</v>
      </c>
      <c r="C28" s="161" t="s">
        <v>53</v>
      </c>
      <c r="D28" s="188">
        <v>90</v>
      </c>
      <c r="E28" s="188">
        <v>90</v>
      </c>
      <c r="F28" s="188">
        <v>90</v>
      </c>
      <c r="G28" s="188">
        <v>90</v>
      </c>
      <c r="H28" s="188">
        <v>90</v>
      </c>
      <c r="I28" s="188">
        <v>90</v>
      </c>
      <c r="J28" s="192" t="str">
        <f t="shared" si="1"/>
        <v>Y</v>
      </c>
      <c r="K28" s="168" t="str">
        <f t="shared" si="1"/>
        <v>Y</v>
      </c>
      <c r="L28" s="168" t="str">
        <f t="shared" si="1"/>
        <v>Y</v>
      </c>
    </row>
    <row r="29" spans="1:12">
      <c r="A29" s="160">
        <v>20</v>
      </c>
      <c r="B29" s="161" t="s">
        <v>54</v>
      </c>
      <c r="C29" s="161" t="s">
        <v>55</v>
      </c>
      <c r="D29" s="188">
        <v>94</v>
      </c>
      <c r="E29" s="188">
        <v>94</v>
      </c>
      <c r="F29" s="188">
        <v>94</v>
      </c>
      <c r="G29" s="188">
        <v>94</v>
      </c>
      <c r="H29" s="188">
        <v>94</v>
      </c>
      <c r="I29" s="188">
        <v>94</v>
      </c>
      <c r="J29" s="192" t="str">
        <f t="shared" si="1"/>
        <v>Y</v>
      </c>
      <c r="K29" s="168" t="str">
        <f t="shared" si="1"/>
        <v>Y</v>
      </c>
      <c r="L29" s="168" t="str">
        <f t="shared" si="1"/>
        <v>Y</v>
      </c>
    </row>
    <row r="30" spans="1:12">
      <c r="A30" s="160">
        <v>21</v>
      </c>
      <c r="B30" s="161" t="s">
        <v>56</v>
      </c>
      <c r="C30" s="161" t="s">
        <v>57</v>
      </c>
      <c r="D30" s="188">
        <v>98</v>
      </c>
      <c r="E30" s="188">
        <v>98</v>
      </c>
      <c r="F30" s="188">
        <v>98</v>
      </c>
      <c r="G30" s="188">
        <v>98</v>
      </c>
      <c r="H30" s="188">
        <v>98</v>
      </c>
      <c r="I30" s="188">
        <v>98</v>
      </c>
      <c r="J30" s="192" t="str">
        <f t="shared" si="1"/>
        <v>Y</v>
      </c>
      <c r="K30" s="168" t="str">
        <f t="shared" si="1"/>
        <v>Y</v>
      </c>
      <c r="L30" s="168" t="str">
        <f t="shared" si="1"/>
        <v>Y</v>
      </c>
    </row>
    <row r="31" spans="1:12">
      <c r="A31" s="160">
        <v>22</v>
      </c>
      <c r="B31" s="161" t="s">
        <v>58</v>
      </c>
      <c r="C31" s="161" t="s">
        <v>59</v>
      </c>
      <c r="D31" s="188">
        <v>84</v>
      </c>
      <c r="E31" s="188">
        <v>84</v>
      </c>
      <c r="F31" s="188">
        <v>84</v>
      </c>
      <c r="G31" s="188">
        <v>84</v>
      </c>
      <c r="H31" s="188">
        <v>84</v>
      </c>
      <c r="I31" s="188">
        <v>84</v>
      </c>
      <c r="J31" s="192" t="str">
        <f t="shared" si="1"/>
        <v>Y</v>
      </c>
      <c r="K31" s="168" t="str">
        <f t="shared" si="1"/>
        <v>Y</v>
      </c>
      <c r="L31" s="168" t="str">
        <f t="shared" si="1"/>
        <v>Y</v>
      </c>
    </row>
    <row r="32" spans="1:12">
      <c r="A32" s="160">
        <v>23</v>
      </c>
      <c r="B32" s="161" t="s">
        <v>60</v>
      </c>
      <c r="C32" s="161" t="s">
        <v>61</v>
      </c>
      <c r="D32" s="188">
        <v>95</v>
      </c>
      <c r="E32" s="188">
        <v>95</v>
      </c>
      <c r="F32" s="188">
        <v>95</v>
      </c>
      <c r="G32" s="188">
        <v>95</v>
      </c>
      <c r="H32" s="188">
        <v>95</v>
      </c>
      <c r="I32" s="188">
        <v>95</v>
      </c>
      <c r="J32" s="192" t="str">
        <f t="shared" si="1"/>
        <v>Y</v>
      </c>
      <c r="K32" s="168" t="str">
        <f t="shared" si="1"/>
        <v>Y</v>
      </c>
      <c r="L32" s="168" t="str">
        <f t="shared" si="1"/>
        <v>Y</v>
      </c>
    </row>
    <row r="33" spans="1:12">
      <c r="A33" s="160">
        <v>24</v>
      </c>
      <c r="B33" s="161" t="s">
        <v>62</v>
      </c>
      <c r="C33" s="161" t="s">
        <v>63</v>
      </c>
      <c r="D33" s="188">
        <v>98</v>
      </c>
      <c r="E33" s="188">
        <v>98</v>
      </c>
      <c r="F33" s="188">
        <v>98</v>
      </c>
      <c r="G33" s="188">
        <v>98</v>
      </c>
      <c r="H33" s="188">
        <v>98</v>
      </c>
      <c r="I33" s="188">
        <v>98</v>
      </c>
      <c r="J33" s="192" t="str">
        <f t="shared" si="1"/>
        <v>Y</v>
      </c>
      <c r="K33" s="168" t="str">
        <f t="shared" si="1"/>
        <v>Y</v>
      </c>
      <c r="L33" s="168" t="str">
        <f t="shared" si="1"/>
        <v>Y</v>
      </c>
    </row>
    <row r="34" spans="1:12">
      <c r="A34" s="160">
        <v>25</v>
      </c>
      <c r="B34" s="161" t="s">
        <v>64</v>
      </c>
      <c r="C34" s="161" t="s">
        <v>65</v>
      </c>
      <c r="D34" s="188">
        <v>97</v>
      </c>
      <c r="E34" s="188">
        <v>97</v>
      </c>
      <c r="F34" s="188">
        <v>97</v>
      </c>
      <c r="G34" s="188">
        <v>97</v>
      </c>
      <c r="H34" s="188">
        <v>97</v>
      </c>
      <c r="I34" s="188">
        <v>97</v>
      </c>
      <c r="J34" s="192" t="str">
        <f t="shared" si="1"/>
        <v>Y</v>
      </c>
      <c r="K34" s="168" t="str">
        <f t="shared" si="1"/>
        <v>Y</v>
      </c>
      <c r="L34" s="168" t="str">
        <f t="shared" si="1"/>
        <v>Y</v>
      </c>
    </row>
    <row r="35" spans="1:12">
      <c r="A35" s="160">
        <v>26</v>
      </c>
      <c r="B35" s="161" t="s">
        <v>66</v>
      </c>
      <c r="C35" s="161" t="s">
        <v>67</v>
      </c>
      <c r="D35" s="188">
        <v>97</v>
      </c>
      <c r="E35" s="188">
        <v>97</v>
      </c>
      <c r="F35" s="188">
        <v>97</v>
      </c>
      <c r="G35" s="188">
        <v>97</v>
      </c>
      <c r="H35" s="188">
        <v>97</v>
      </c>
      <c r="I35" s="188">
        <v>97</v>
      </c>
      <c r="J35" s="192" t="str">
        <f t="shared" si="1"/>
        <v>Y</v>
      </c>
      <c r="K35" s="168" t="str">
        <f t="shared" si="1"/>
        <v>Y</v>
      </c>
      <c r="L35" s="168" t="str">
        <f t="shared" si="1"/>
        <v>Y</v>
      </c>
    </row>
    <row r="36" spans="1:12">
      <c r="A36" s="160">
        <v>27</v>
      </c>
      <c r="B36" s="161" t="s">
        <v>68</v>
      </c>
      <c r="C36" s="161" t="s">
        <v>69</v>
      </c>
      <c r="D36" s="188">
        <v>95</v>
      </c>
      <c r="E36" s="188">
        <v>95</v>
      </c>
      <c r="F36" s="188">
        <v>95</v>
      </c>
      <c r="G36" s="188">
        <v>95</v>
      </c>
      <c r="H36" s="188">
        <v>95</v>
      </c>
      <c r="I36" s="188">
        <v>95</v>
      </c>
      <c r="J36" s="192" t="str">
        <f t="shared" si="1"/>
        <v>Y</v>
      </c>
      <c r="K36" s="168" t="str">
        <f t="shared" si="1"/>
        <v>Y</v>
      </c>
      <c r="L36" s="168" t="str">
        <f t="shared" si="1"/>
        <v>Y</v>
      </c>
    </row>
    <row r="37" spans="1:12">
      <c r="A37" s="160">
        <v>28</v>
      </c>
      <c r="B37" s="161" t="s">
        <v>70</v>
      </c>
      <c r="C37" s="161" t="s">
        <v>71</v>
      </c>
      <c r="D37" s="188">
        <v>97</v>
      </c>
      <c r="E37" s="188">
        <v>97</v>
      </c>
      <c r="F37" s="188">
        <v>97</v>
      </c>
      <c r="G37" s="188">
        <v>97</v>
      </c>
      <c r="H37" s="188">
        <v>97</v>
      </c>
      <c r="I37" s="188">
        <v>97</v>
      </c>
      <c r="J37" s="192" t="str">
        <f t="shared" si="1"/>
        <v>Y</v>
      </c>
      <c r="K37" s="168" t="str">
        <f t="shared" si="1"/>
        <v>Y</v>
      </c>
      <c r="L37" s="168" t="str">
        <f t="shared" si="1"/>
        <v>Y</v>
      </c>
    </row>
    <row r="38" spans="1:12">
      <c r="A38" s="160">
        <v>29</v>
      </c>
      <c r="B38" s="161" t="s">
        <v>72</v>
      </c>
      <c r="C38" s="161" t="s">
        <v>73</v>
      </c>
      <c r="D38" s="188">
        <v>84</v>
      </c>
      <c r="E38" s="188">
        <v>84</v>
      </c>
      <c r="F38" s="188">
        <v>84</v>
      </c>
      <c r="G38" s="188">
        <v>84</v>
      </c>
      <c r="H38" s="188">
        <v>84</v>
      </c>
      <c r="I38" s="188">
        <v>84</v>
      </c>
      <c r="J38" s="192" t="str">
        <f t="shared" si="1"/>
        <v>Y</v>
      </c>
      <c r="K38" s="168" t="str">
        <f t="shared" si="1"/>
        <v>Y</v>
      </c>
      <c r="L38" s="168" t="str">
        <f t="shared" si="1"/>
        <v>Y</v>
      </c>
    </row>
    <row r="39" spans="1:12">
      <c r="A39" s="160">
        <v>30</v>
      </c>
      <c r="B39" s="161" t="s">
        <v>74</v>
      </c>
      <c r="C39" s="161" t="s">
        <v>75</v>
      </c>
      <c r="D39" s="188">
        <v>97</v>
      </c>
      <c r="E39" s="188">
        <v>97</v>
      </c>
      <c r="F39" s="188">
        <v>97</v>
      </c>
      <c r="G39" s="188">
        <v>97</v>
      </c>
      <c r="H39" s="188">
        <v>97</v>
      </c>
      <c r="I39" s="188">
        <v>97</v>
      </c>
      <c r="J39" s="192" t="str">
        <f t="shared" si="1"/>
        <v>Y</v>
      </c>
      <c r="K39" s="168" t="str">
        <f t="shared" si="1"/>
        <v>Y</v>
      </c>
      <c r="L39" s="168" t="str">
        <f t="shared" si="1"/>
        <v>Y</v>
      </c>
    </row>
    <row r="40" spans="1:12">
      <c r="A40" s="160">
        <v>31</v>
      </c>
      <c r="B40" s="161" t="s">
        <v>76</v>
      </c>
      <c r="C40" s="161" t="s">
        <v>77</v>
      </c>
      <c r="D40" s="188">
        <v>92</v>
      </c>
      <c r="E40" s="188">
        <v>92</v>
      </c>
      <c r="F40" s="188">
        <v>92</v>
      </c>
      <c r="G40" s="188">
        <v>92</v>
      </c>
      <c r="H40" s="188">
        <v>92</v>
      </c>
      <c r="I40" s="188">
        <v>92</v>
      </c>
      <c r="J40" s="192" t="str">
        <f t="shared" si="1"/>
        <v>Y</v>
      </c>
      <c r="K40" s="168" t="str">
        <f t="shared" si="1"/>
        <v>Y</v>
      </c>
      <c r="L40" s="168" t="str">
        <f t="shared" si="1"/>
        <v>Y</v>
      </c>
    </row>
    <row r="41" spans="1:12">
      <c r="A41" s="160">
        <v>32</v>
      </c>
      <c r="B41" s="161" t="s">
        <v>78</v>
      </c>
      <c r="C41" s="161" t="s">
        <v>79</v>
      </c>
      <c r="D41" s="188">
        <v>90</v>
      </c>
      <c r="E41" s="188">
        <v>90</v>
      </c>
      <c r="F41" s="188">
        <v>90</v>
      </c>
      <c r="G41" s="188">
        <v>90</v>
      </c>
      <c r="H41" s="188">
        <v>90</v>
      </c>
      <c r="I41" s="188">
        <v>90</v>
      </c>
      <c r="J41" s="192" t="str">
        <f t="shared" si="1"/>
        <v>Y</v>
      </c>
      <c r="K41" s="168" t="str">
        <f t="shared" si="1"/>
        <v>Y</v>
      </c>
      <c r="L41" s="168" t="str">
        <f t="shared" si="1"/>
        <v>Y</v>
      </c>
    </row>
    <row r="42" spans="1:12">
      <c r="A42" s="160">
        <v>33</v>
      </c>
      <c r="B42" s="161" t="s">
        <v>80</v>
      </c>
      <c r="C42" s="161" t="s">
        <v>81</v>
      </c>
      <c r="D42" s="188">
        <v>90</v>
      </c>
      <c r="E42" s="188">
        <v>90</v>
      </c>
      <c r="F42" s="188">
        <v>90</v>
      </c>
      <c r="G42" s="188">
        <v>90</v>
      </c>
      <c r="H42" s="188">
        <v>90</v>
      </c>
      <c r="I42" s="188">
        <v>90</v>
      </c>
      <c r="J42" s="192" t="str">
        <f t="shared" si="1"/>
        <v>Y</v>
      </c>
      <c r="K42" s="168" t="str">
        <f t="shared" si="1"/>
        <v>Y</v>
      </c>
      <c r="L42" s="168" t="str">
        <f t="shared" si="1"/>
        <v>Y</v>
      </c>
    </row>
    <row r="43" spans="1:12">
      <c r="A43" s="160">
        <v>34</v>
      </c>
      <c r="B43" s="161" t="s">
        <v>82</v>
      </c>
      <c r="C43" s="161" t="s">
        <v>83</v>
      </c>
      <c r="D43" s="188">
        <v>86</v>
      </c>
      <c r="E43" s="188">
        <v>86</v>
      </c>
      <c r="F43" s="188">
        <v>86</v>
      </c>
      <c r="G43" s="188">
        <v>86</v>
      </c>
      <c r="H43" s="188">
        <v>86</v>
      </c>
      <c r="I43" s="188">
        <v>86</v>
      </c>
      <c r="J43" s="192" t="str">
        <f t="shared" si="1"/>
        <v>Y</v>
      </c>
      <c r="K43" s="168" t="str">
        <f t="shared" si="1"/>
        <v>Y</v>
      </c>
      <c r="L43" s="168" t="str">
        <f t="shared" si="1"/>
        <v>Y</v>
      </c>
    </row>
    <row r="44" spans="1:12">
      <c r="A44" s="160">
        <v>35</v>
      </c>
      <c r="B44" s="161" t="s">
        <v>84</v>
      </c>
      <c r="C44" s="161" t="s">
        <v>85</v>
      </c>
      <c r="D44" s="188">
        <v>95</v>
      </c>
      <c r="E44" s="188">
        <v>95</v>
      </c>
      <c r="F44" s="188">
        <v>95</v>
      </c>
      <c r="G44" s="188">
        <v>95</v>
      </c>
      <c r="H44" s="188">
        <v>95</v>
      </c>
      <c r="I44" s="188">
        <v>95</v>
      </c>
      <c r="J44" s="192" t="str">
        <f t="shared" si="1"/>
        <v>Y</v>
      </c>
      <c r="K44" s="168" t="str">
        <f t="shared" si="1"/>
        <v>Y</v>
      </c>
      <c r="L44" s="168" t="str">
        <f t="shared" si="1"/>
        <v>Y</v>
      </c>
    </row>
    <row r="45" spans="1:12">
      <c r="A45" s="160">
        <v>36</v>
      </c>
      <c r="B45" s="161" t="s">
        <v>86</v>
      </c>
      <c r="C45" s="161" t="s">
        <v>87</v>
      </c>
      <c r="D45" s="188">
        <v>97</v>
      </c>
      <c r="E45" s="188">
        <v>97</v>
      </c>
      <c r="F45" s="188">
        <v>97</v>
      </c>
      <c r="G45" s="188">
        <v>97</v>
      </c>
      <c r="H45" s="188">
        <v>97</v>
      </c>
      <c r="I45" s="188">
        <v>97</v>
      </c>
      <c r="J45" s="192" t="str">
        <f t="shared" si="1"/>
        <v>Y</v>
      </c>
      <c r="K45" s="168" t="str">
        <f t="shared" si="1"/>
        <v>Y</v>
      </c>
      <c r="L45" s="168" t="str">
        <f t="shared" si="1"/>
        <v>Y</v>
      </c>
    </row>
    <row r="46" spans="1:12">
      <c r="A46" s="160">
        <v>37</v>
      </c>
      <c r="B46" s="161" t="s">
        <v>88</v>
      </c>
      <c r="C46" s="161" t="s">
        <v>89</v>
      </c>
      <c r="D46" s="188">
        <v>90</v>
      </c>
      <c r="E46" s="188">
        <v>90</v>
      </c>
      <c r="F46" s="188">
        <v>90</v>
      </c>
      <c r="G46" s="188">
        <v>90</v>
      </c>
      <c r="H46" s="188">
        <v>90</v>
      </c>
      <c r="I46" s="188">
        <v>90</v>
      </c>
      <c r="J46" s="192" t="str">
        <f t="shared" si="1"/>
        <v>Y</v>
      </c>
      <c r="K46" s="168" t="str">
        <f t="shared" si="1"/>
        <v>Y</v>
      </c>
      <c r="L46" s="168" t="str">
        <f t="shared" si="1"/>
        <v>Y</v>
      </c>
    </row>
    <row r="47" spans="1:12">
      <c r="A47" s="160">
        <v>38</v>
      </c>
      <c r="B47" s="165" t="s">
        <v>90</v>
      </c>
      <c r="C47" s="165" t="s">
        <v>91</v>
      </c>
      <c r="D47" s="188">
        <v>90</v>
      </c>
      <c r="E47" s="188">
        <v>90</v>
      </c>
      <c r="F47" s="188">
        <v>90</v>
      </c>
      <c r="G47" s="188">
        <v>90</v>
      </c>
      <c r="H47" s="188">
        <v>90</v>
      </c>
      <c r="I47" s="188">
        <v>90</v>
      </c>
      <c r="J47" s="192" t="str">
        <f t="shared" si="1"/>
        <v>Y</v>
      </c>
      <c r="K47" s="168" t="str">
        <f t="shared" si="1"/>
        <v>Y</v>
      </c>
      <c r="L47" s="168" t="str">
        <f t="shared" si="1"/>
        <v>Y</v>
      </c>
    </row>
    <row r="48" spans="1:12">
      <c r="A48" s="160">
        <v>39</v>
      </c>
      <c r="B48" s="161" t="s">
        <v>92</v>
      </c>
      <c r="C48" s="161" t="s">
        <v>93</v>
      </c>
      <c r="D48" s="188">
        <v>92</v>
      </c>
      <c r="E48" s="188">
        <v>92</v>
      </c>
      <c r="F48" s="188">
        <v>92</v>
      </c>
      <c r="G48" s="188">
        <v>92</v>
      </c>
      <c r="H48" s="188">
        <v>92</v>
      </c>
      <c r="I48" s="188">
        <v>92</v>
      </c>
      <c r="J48" s="192" t="str">
        <f t="shared" si="1"/>
        <v>Y</v>
      </c>
      <c r="K48" s="168" t="str">
        <f t="shared" si="1"/>
        <v>Y</v>
      </c>
      <c r="L48" s="168" t="str">
        <f t="shared" si="1"/>
        <v>Y</v>
      </c>
    </row>
    <row r="49" spans="1:12">
      <c r="A49" s="160">
        <v>40</v>
      </c>
      <c r="B49" s="161" t="s">
        <v>94</v>
      </c>
      <c r="C49" s="161" t="s">
        <v>95</v>
      </c>
      <c r="D49" s="188">
        <v>98</v>
      </c>
      <c r="E49" s="188">
        <v>98</v>
      </c>
      <c r="F49" s="188">
        <v>98</v>
      </c>
      <c r="G49" s="188">
        <v>98</v>
      </c>
      <c r="H49" s="188">
        <v>98</v>
      </c>
      <c r="I49" s="188">
        <v>98</v>
      </c>
      <c r="J49" s="192" t="str">
        <f t="shared" si="1"/>
        <v>Y</v>
      </c>
      <c r="K49" s="168" t="str">
        <f t="shared" si="1"/>
        <v>Y</v>
      </c>
      <c r="L49" s="168" t="str">
        <f t="shared" si="1"/>
        <v>Y</v>
      </c>
    </row>
    <row r="50" spans="1:12">
      <c r="A50" s="160">
        <v>41</v>
      </c>
      <c r="B50" s="161" t="s">
        <v>96</v>
      </c>
      <c r="C50" s="161" t="s">
        <v>97</v>
      </c>
      <c r="D50" s="188">
        <v>97</v>
      </c>
      <c r="E50" s="188">
        <v>97</v>
      </c>
      <c r="F50" s="188">
        <v>97</v>
      </c>
      <c r="G50" s="188">
        <v>97</v>
      </c>
      <c r="H50" s="188">
        <v>97</v>
      </c>
      <c r="I50" s="188">
        <v>97</v>
      </c>
      <c r="J50" s="192" t="str">
        <f t="shared" si="1"/>
        <v>Y</v>
      </c>
      <c r="K50" s="168" t="str">
        <f t="shared" si="1"/>
        <v>Y</v>
      </c>
      <c r="L50" s="168" t="str">
        <f t="shared" si="1"/>
        <v>Y</v>
      </c>
    </row>
    <row r="51" spans="1:12">
      <c r="A51" s="160">
        <v>42</v>
      </c>
      <c r="B51" s="161" t="s">
        <v>98</v>
      </c>
      <c r="C51" s="161" t="s">
        <v>99</v>
      </c>
      <c r="D51" s="188">
        <v>90</v>
      </c>
      <c r="E51" s="188">
        <v>90</v>
      </c>
      <c r="F51" s="188">
        <v>90</v>
      </c>
      <c r="G51" s="188">
        <v>90</v>
      </c>
      <c r="H51" s="188">
        <v>90</v>
      </c>
      <c r="I51" s="188">
        <v>90</v>
      </c>
      <c r="J51" s="192" t="str">
        <f t="shared" si="1"/>
        <v>Y</v>
      </c>
      <c r="K51" s="168" t="str">
        <f t="shared" si="1"/>
        <v>Y</v>
      </c>
      <c r="L51" s="168" t="str">
        <f t="shared" si="1"/>
        <v>Y</v>
      </c>
    </row>
    <row r="52" spans="1:12">
      <c r="A52" s="160">
        <v>43</v>
      </c>
      <c r="B52" s="161" t="s">
        <v>100</v>
      </c>
      <c r="C52" s="161" t="s">
        <v>101</v>
      </c>
      <c r="D52" s="188">
        <v>97</v>
      </c>
      <c r="E52" s="188">
        <v>97</v>
      </c>
      <c r="F52" s="188">
        <v>97</v>
      </c>
      <c r="G52" s="188">
        <v>97</v>
      </c>
      <c r="H52" s="188">
        <v>97</v>
      </c>
      <c r="I52" s="188">
        <v>97</v>
      </c>
      <c r="J52" s="192" t="str">
        <f t="shared" si="1"/>
        <v>Y</v>
      </c>
      <c r="K52" s="168" t="str">
        <f t="shared" si="1"/>
        <v>Y</v>
      </c>
      <c r="L52" s="168" t="str">
        <f t="shared" si="1"/>
        <v>Y</v>
      </c>
    </row>
    <row r="53" spans="1:12">
      <c r="A53" s="160">
        <v>44</v>
      </c>
      <c r="B53" s="161" t="s">
        <v>102</v>
      </c>
      <c r="C53" s="161" t="s">
        <v>103</v>
      </c>
      <c r="D53" s="188">
        <v>88</v>
      </c>
      <c r="E53" s="188">
        <v>88</v>
      </c>
      <c r="F53" s="188">
        <v>88</v>
      </c>
      <c r="G53" s="188">
        <v>88</v>
      </c>
      <c r="H53" s="188">
        <v>88</v>
      </c>
      <c r="I53" s="188">
        <v>88</v>
      </c>
      <c r="J53" s="192" t="str">
        <f t="shared" si="1"/>
        <v>Y</v>
      </c>
      <c r="K53" s="168" t="str">
        <f t="shared" si="1"/>
        <v>Y</v>
      </c>
      <c r="L53" s="168" t="str">
        <f t="shared" si="1"/>
        <v>Y</v>
      </c>
    </row>
    <row r="54" spans="1:12">
      <c r="A54" s="160">
        <v>45</v>
      </c>
      <c r="B54" s="161" t="s">
        <v>104</v>
      </c>
      <c r="C54" s="161" t="s">
        <v>105</v>
      </c>
      <c r="D54" s="188">
        <v>98</v>
      </c>
      <c r="E54" s="188">
        <v>98</v>
      </c>
      <c r="F54" s="188">
        <v>98</v>
      </c>
      <c r="G54" s="188">
        <v>98</v>
      </c>
      <c r="H54" s="188">
        <v>98</v>
      </c>
      <c r="I54" s="188">
        <v>98</v>
      </c>
      <c r="J54" s="192" t="str">
        <f t="shared" si="1"/>
        <v>Y</v>
      </c>
      <c r="K54" s="168" t="str">
        <f t="shared" si="1"/>
        <v>Y</v>
      </c>
      <c r="L54" s="168" t="str">
        <f t="shared" si="1"/>
        <v>Y</v>
      </c>
    </row>
    <row r="55" spans="1:12" s="25" customFormat="1">
      <c r="A55" s="160">
        <v>46</v>
      </c>
      <c r="B55" s="161" t="s">
        <v>106</v>
      </c>
      <c r="C55" s="161" t="s">
        <v>107</v>
      </c>
      <c r="D55" s="188">
        <v>86</v>
      </c>
      <c r="E55" s="188">
        <v>86</v>
      </c>
      <c r="F55" s="188">
        <v>86</v>
      </c>
      <c r="G55" s="188">
        <v>86</v>
      </c>
      <c r="H55" s="188">
        <v>86</v>
      </c>
      <c r="I55" s="188">
        <v>86</v>
      </c>
      <c r="J55" s="192" t="str">
        <f t="shared" si="1"/>
        <v>Y</v>
      </c>
      <c r="K55" s="168" t="str">
        <f t="shared" si="1"/>
        <v>Y</v>
      </c>
      <c r="L55" s="168" t="str">
        <f t="shared" si="1"/>
        <v>Y</v>
      </c>
    </row>
    <row r="56" spans="1:12" s="25" customFormat="1">
      <c r="A56" s="160">
        <v>47</v>
      </c>
      <c r="B56" s="161" t="s">
        <v>108</v>
      </c>
      <c r="C56" s="161" t="s">
        <v>109</v>
      </c>
      <c r="D56" s="188">
        <v>94</v>
      </c>
      <c r="E56" s="188">
        <v>94</v>
      </c>
      <c r="F56" s="188">
        <v>94</v>
      </c>
      <c r="G56" s="188">
        <v>94</v>
      </c>
      <c r="H56" s="188">
        <v>94</v>
      </c>
      <c r="I56" s="188">
        <v>94</v>
      </c>
      <c r="J56" s="192" t="str">
        <f t="shared" si="1"/>
        <v>Y</v>
      </c>
      <c r="K56" s="168" t="str">
        <f t="shared" si="1"/>
        <v>Y</v>
      </c>
      <c r="L56" s="168" t="str">
        <f t="shared" si="1"/>
        <v>Y</v>
      </c>
    </row>
    <row r="57" spans="1:12" s="25" customFormat="1">
      <c r="A57" s="160">
        <v>48</v>
      </c>
      <c r="B57" s="161" t="s">
        <v>110</v>
      </c>
      <c r="C57" s="161" t="s">
        <v>111</v>
      </c>
      <c r="D57" s="188">
        <v>92</v>
      </c>
      <c r="E57" s="188">
        <v>92</v>
      </c>
      <c r="F57" s="188">
        <v>92</v>
      </c>
      <c r="G57" s="188">
        <v>92</v>
      </c>
      <c r="H57" s="188">
        <v>92</v>
      </c>
      <c r="I57" s="188">
        <v>92</v>
      </c>
      <c r="J57" s="192" t="str">
        <f t="shared" si="1"/>
        <v>Y</v>
      </c>
      <c r="K57" s="168" t="str">
        <f t="shared" si="1"/>
        <v>Y</v>
      </c>
      <c r="L57" s="168" t="str">
        <f t="shared" si="1"/>
        <v>Y</v>
      </c>
    </row>
    <row r="58" spans="1:12" s="25" customFormat="1">
      <c r="A58" s="160">
        <v>49</v>
      </c>
      <c r="B58" s="161" t="s">
        <v>112</v>
      </c>
      <c r="C58" s="161" t="s">
        <v>113</v>
      </c>
      <c r="D58" s="188">
        <v>92</v>
      </c>
      <c r="E58" s="188">
        <v>92</v>
      </c>
      <c r="F58" s="188">
        <v>92</v>
      </c>
      <c r="G58" s="188">
        <v>92</v>
      </c>
      <c r="H58" s="188">
        <v>92</v>
      </c>
      <c r="I58" s="188">
        <v>92</v>
      </c>
      <c r="J58" s="192" t="str">
        <f t="shared" si="1"/>
        <v>Y</v>
      </c>
      <c r="K58" s="168" t="str">
        <f t="shared" si="1"/>
        <v>Y</v>
      </c>
      <c r="L58" s="168" t="str">
        <f t="shared" si="1"/>
        <v>Y</v>
      </c>
    </row>
    <row r="59" spans="1:12" s="25" customFormat="1">
      <c r="A59" s="160">
        <v>50</v>
      </c>
      <c r="B59" s="161" t="s">
        <v>114</v>
      </c>
      <c r="C59" s="161" t="s">
        <v>115</v>
      </c>
      <c r="D59" s="188">
        <v>99</v>
      </c>
      <c r="E59" s="188">
        <v>99</v>
      </c>
      <c r="F59" s="188">
        <v>99</v>
      </c>
      <c r="G59" s="188">
        <v>99</v>
      </c>
      <c r="H59" s="188">
        <v>99</v>
      </c>
      <c r="I59" s="188">
        <v>99</v>
      </c>
      <c r="J59" s="192" t="str">
        <f t="shared" si="1"/>
        <v>Y</v>
      </c>
      <c r="K59" s="168" t="str">
        <f t="shared" si="1"/>
        <v>Y</v>
      </c>
      <c r="L59" s="168" t="str">
        <f t="shared" si="1"/>
        <v>Y</v>
      </c>
    </row>
    <row r="60" spans="1:12">
      <c r="A60" s="160">
        <v>51</v>
      </c>
      <c r="B60" s="161" t="s">
        <v>116</v>
      </c>
      <c r="C60" s="161" t="s">
        <v>117</v>
      </c>
      <c r="D60" s="190">
        <v>95</v>
      </c>
      <c r="E60" s="190">
        <v>95</v>
      </c>
      <c r="F60" s="190">
        <v>95</v>
      </c>
      <c r="G60" s="190">
        <v>95</v>
      </c>
      <c r="H60" s="190">
        <v>95</v>
      </c>
      <c r="I60" s="190">
        <v>95</v>
      </c>
      <c r="J60" s="192" t="str">
        <f t="shared" si="1"/>
        <v>Y</v>
      </c>
      <c r="K60" s="168" t="str">
        <f t="shared" si="1"/>
        <v>Y</v>
      </c>
      <c r="L60" s="168" t="str">
        <f t="shared" si="1"/>
        <v>Y</v>
      </c>
    </row>
    <row r="61" spans="1:12">
      <c r="A61" s="160">
        <v>52</v>
      </c>
      <c r="B61" s="161" t="s">
        <v>118</v>
      </c>
      <c r="C61" s="161" t="s">
        <v>119</v>
      </c>
      <c r="D61" s="172">
        <v>95</v>
      </c>
      <c r="E61" s="172">
        <v>95</v>
      </c>
      <c r="F61" s="172">
        <v>95</v>
      </c>
      <c r="G61" s="172">
        <v>95</v>
      </c>
      <c r="H61" s="172">
        <v>95</v>
      </c>
      <c r="I61" s="172">
        <v>95</v>
      </c>
      <c r="J61" s="192" t="str">
        <f t="shared" si="1"/>
        <v>Y</v>
      </c>
      <c r="K61" s="168" t="str">
        <f t="shared" si="1"/>
        <v>Y</v>
      </c>
      <c r="L61" s="168" t="str">
        <f t="shared" si="1"/>
        <v>Y</v>
      </c>
    </row>
    <row r="62" spans="1:12">
      <c r="A62" s="160">
        <v>53</v>
      </c>
      <c r="B62" s="161" t="s">
        <v>120</v>
      </c>
      <c r="C62" s="161" t="s">
        <v>121</v>
      </c>
      <c r="D62" s="172">
        <v>96</v>
      </c>
      <c r="E62" s="172">
        <v>96</v>
      </c>
      <c r="F62" s="172">
        <v>96</v>
      </c>
      <c r="G62" s="172">
        <v>96</v>
      </c>
      <c r="H62" s="172">
        <v>96</v>
      </c>
      <c r="I62" s="172">
        <v>96</v>
      </c>
      <c r="J62" s="192" t="str">
        <f t="shared" si="1"/>
        <v>Y</v>
      </c>
      <c r="K62" s="168" t="str">
        <f t="shared" si="1"/>
        <v>Y</v>
      </c>
      <c r="L62" s="168" t="str">
        <f t="shared" si="1"/>
        <v>Y</v>
      </c>
    </row>
    <row r="63" spans="1:12">
      <c r="A63" s="160">
        <v>54</v>
      </c>
      <c r="B63" s="161" t="s">
        <v>122</v>
      </c>
      <c r="C63" s="161" t="s">
        <v>123</v>
      </c>
      <c r="D63" s="172">
        <v>99</v>
      </c>
      <c r="E63" s="172">
        <v>99</v>
      </c>
      <c r="F63" s="172">
        <v>99</v>
      </c>
      <c r="G63" s="172">
        <v>99</v>
      </c>
      <c r="H63" s="172">
        <v>99</v>
      </c>
      <c r="I63" s="172">
        <v>99</v>
      </c>
      <c r="J63" s="192" t="str">
        <f t="shared" si="1"/>
        <v>Y</v>
      </c>
      <c r="K63" s="168" t="str">
        <f t="shared" si="1"/>
        <v>Y</v>
      </c>
      <c r="L63" s="168" t="str">
        <f t="shared" si="1"/>
        <v>Y</v>
      </c>
    </row>
    <row r="64" spans="1:12">
      <c r="A64" s="160">
        <v>55</v>
      </c>
      <c r="B64" s="161" t="s">
        <v>124</v>
      </c>
      <c r="C64" s="161" t="s">
        <v>125</v>
      </c>
      <c r="D64" s="172">
        <v>99</v>
      </c>
      <c r="E64" s="172">
        <v>99</v>
      </c>
      <c r="F64" s="172">
        <v>99</v>
      </c>
      <c r="G64" s="172">
        <v>99</v>
      </c>
      <c r="H64" s="172">
        <v>99</v>
      </c>
      <c r="I64" s="172">
        <v>99</v>
      </c>
      <c r="J64" s="192" t="str">
        <f t="shared" si="1"/>
        <v>Y</v>
      </c>
      <c r="K64" s="168" t="str">
        <f t="shared" si="1"/>
        <v>Y</v>
      </c>
      <c r="L64" s="168" t="str">
        <f t="shared" si="1"/>
        <v>Y</v>
      </c>
    </row>
    <row r="65" spans="1:12">
      <c r="A65" s="160">
        <v>56</v>
      </c>
      <c r="B65" s="161" t="s">
        <v>126</v>
      </c>
      <c r="C65" s="161" t="s">
        <v>127</v>
      </c>
      <c r="D65" s="172">
        <v>94</v>
      </c>
      <c r="E65" s="172">
        <v>94</v>
      </c>
      <c r="F65" s="172">
        <v>94</v>
      </c>
      <c r="G65" s="172">
        <v>94</v>
      </c>
      <c r="H65" s="172">
        <v>94</v>
      </c>
      <c r="I65" s="172">
        <v>94</v>
      </c>
      <c r="J65" s="192" t="str">
        <f t="shared" si="1"/>
        <v>Y</v>
      </c>
      <c r="K65" s="168" t="str">
        <f t="shared" si="1"/>
        <v>Y</v>
      </c>
      <c r="L65" s="168" t="str">
        <f t="shared" si="1"/>
        <v>Y</v>
      </c>
    </row>
    <row r="66" spans="1:12">
      <c r="A66" s="160">
        <v>57</v>
      </c>
      <c r="B66" s="161" t="s">
        <v>128</v>
      </c>
      <c r="C66" s="161" t="s">
        <v>129</v>
      </c>
      <c r="D66" s="172">
        <v>97</v>
      </c>
      <c r="E66" s="172">
        <v>97</v>
      </c>
      <c r="F66" s="172">
        <v>97</v>
      </c>
      <c r="G66" s="172">
        <v>97</v>
      </c>
      <c r="H66" s="172">
        <v>97</v>
      </c>
      <c r="I66" s="172">
        <v>97</v>
      </c>
      <c r="J66" s="192" t="str">
        <f t="shared" si="1"/>
        <v>Y</v>
      </c>
      <c r="K66" s="168" t="str">
        <f t="shared" si="1"/>
        <v>Y</v>
      </c>
      <c r="L66" s="168" t="str">
        <f t="shared" si="1"/>
        <v>Y</v>
      </c>
    </row>
    <row r="67" spans="1:12">
      <c r="A67" s="160">
        <v>58</v>
      </c>
      <c r="B67" s="161" t="s">
        <v>130</v>
      </c>
      <c r="C67" s="161" t="s">
        <v>131</v>
      </c>
      <c r="D67" s="172">
        <v>97</v>
      </c>
      <c r="E67" s="172">
        <v>97</v>
      </c>
      <c r="F67" s="172">
        <v>97</v>
      </c>
      <c r="G67" s="172">
        <v>97</v>
      </c>
      <c r="H67" s="172">
        <v>97</v>
      </c>
      <c r="I67" s="172">
        <v>97</v>
      </c>
      <c r="J67" s="192" t="str">
        <f t="shared" si="1"/>
        <v>Y</v>
      </c>
      <c r="K67" s="168" t="str">
        <f t="shared" si="1"/>
        <v>Y</v>
      </c>
      <c r="L67" s="168" t="str">
        <f t="shared" si="1"/>
        <v>Y</v>
      </c>
    </row>
    <row r="68" spans="1:12">
      <c r="A68" s="160">
        <v>59</v>
      </c>
      <c r="B68" s="161" t="s">
        <v>132</v>
      </c>
      <c r="C68" s="161" t="s">
        <v>133</v>
      </c>
      <c r="D68" s="172">
        <v>90</v>
      </c>
      <c r="E68" s="172">
        <v>90</v>
      </c>
      <c r="F68" s="172">
        <v>90</v>
      </c>
      <c r="G68" s="172">
        <v>90</v>
      </c>
      <c r="H68" s="172">
        <v>90</v>
      </c>
      <c r="I68" s="172">
        <v>90</v>
      </c>
      <c r="J68" s="192" t="str">
        <f t="shared" si="1"/>
        <v>Y</v>
      </c>
      <c r="K68" s="168" t="str">
        <f t="shared" si="1"/>
        <v>Y</v>
      </c>
      <c r="L68" s="168" t="str">
        <f t="shared" si="1"/>
        <v>Y</v>
      </c>
    </row>
    <row r="69" spans="1:12">
      <c r="A69" s="160">
        <v>60</v>
      </c>
      <c r="B69" s="161" t="s">
        <v>134</v>
      </c>
      <c r="C69" s="161" t="s">
        <v>135</v>
      </c>
      <c r="D69" s="172">
        <v>96</v>
      </c>
      <c r="E69" s="172">
        <v>96</v>
      </c>
      <c r="F69" s="172">
        <v>96</v>
      </c>
      <c r="G69" s="172">
        <v>96</v>
      </c>
      <c r="H69" s="172">
        <v>96</v>
      </c>
      <c r="I69" s="172">
        <v>96</v>
      </c>
      <c r="J69" s="192" t="str">
        <f t="shared" si="1"/>
        <v>Y</v>
      </c>
      <c r="K69" s="168" t="str">
        <f t="shared" si="1"/>
        <v>Y</v>
      </c>
      <c r="L69" s="168" t="str">
        <f t="shared" si="1"/>
        <v>Y</v>
      </c>
    </row>
    <row r="70" spans="1:12">
      <c r="A70" s="160">
        <v>61</v>
      </c>
      <c r="B70" s="161" t="s">
        <v>136</v>
      </c>
      <c r="C70" s="161" t="s">
        <v>137</v>
      </c>
      <c r="D70" s="172">
        <v>95</v>
      </c>
      <c r="E70" s="172">
        <v>95</v>
      </c>
      <c r="F70" s="172">
        <v>95</v>
      </c>
      <c r="G70" s="172">
        <v>95</v>
      </c>
      <c r="H70" s="172">
        <v>95</v>
      </c>
      <c r="I70" s="172">
        <v>95</v>
      </c>
      <c r="J70" s="192" t="str">
        <f t="shared" si="1"/>
        <v>Y</v>
      </c>
      <c r="K70" s="168" t="str">
        <f t="shared" si="1"/>
        <v>Y</v>
      </c>
      <c r="L70" s="168" t="str">
        <f t="shared" si="1"/>
        <v>Y</v>
      </c>
    </row>
    <row r="71" spans="1:12">
      <c r="A71" s="160">
        <v>62</v>
      </c>
      <c r="B71" s="161" t="s">
        <v>138</v>
      </c>
      <c r="C71" s="161" t="s">
        <v>139</v>
      </c>
      <c r="D71" s="172">
        <v>94</v>
      </c>
      <c r="E71" s="172">
        <v>94</v>
      </c>
      <c r="F71" s="172">
        <v>94</v>
      </c>
      <c r="G71" s="172">
        <v>94</v>
      </c>
      <c r="H71" s="172">
        <v>94</v>
      </c>
      <c r="I71" s="172">
        <v>94</v>
      </c>
      <c r="J71" s="192" t="str">
        <f t="shared" si="1"/>
        <v>Y</v>
      </c>
      <c r="K71" s="168" t="str">
        <f t="shared" si="1"/>
        <v>Y</v>
      </c>
      <c r="L71" s="168" t="str">
        <f t="shared" si="1"/>
        <v>Y</v>
      </c>
    </row>
    <row r="72" spans="1:12">
      <c r="A72" s="160">
        <v>63</v>
      </c>
      <c r="B72" s="161" t="s">
        <v>140</v>
      </c>
      <c r="C72" s="161" t="s">
        <v>141</v>
      </c>
      <c r="D72" s="172">
        <v>99</v>
      </c>
      <c r="E72" s="172">
        <v>99</v>
      </c>
      <c r="F72" s="172">
        <v>99</v>
      </c>
      <c r="G72" s="172">
        <v>99</v>
      </c>
      <c r="H72" s="172">
        <v>99</v>
      </c>
      <c r="I72" s="172">
        <v>99</v>
      </c>
      <c r="J72" s="192" t="str">
        <f t="shared" si="1"/>
        <v>Y</v>
      </c>
      <c r="K72" s="168" t="str">
        <f t="shared" si="1"/>
        <v>Y</v>
      </c>
      <c r="L72" s="168" t="str">
        <f t="shared" si="1"/>
        <v>Y</v>
      </c>
    </row>
    <row r="73" spans="1:12">
      <c r="A73" s="160">
        <v>64</v>
      </c>
      <c r="B73" s="161" t="s">
        <v>142</v>
      </c>
      <c r="C73" s="161" t="s">
        <v>143</v>
      </c>
      <c r="D73" s="172">
        <v>84</v>
      </c>
      <c r="E73" s="172">
        <v>84</v>
      </c>
      <c r="F73" s="172">
        <v>84</v>
      </c>
      <c r="G73" s="172">
        <v>84</v>
      </c>
      <c r="H73" s="172">
        <v>84</v>
      </c>
      <c r="I73" s="172">
        <v>84</v>
      </c>
      <c r="J73" s="192" t="str">
        <f t="shared" si="1"/>
        <v>Y</v>
      </c>
      <c r="K73" s="168" t="str">
        <f t="shared" si="1"/>
        <v>Y</v>
      </c>
      <c r="L73" s="168" t="str">
        <f t="shared" si="1"/>
        <v>Y</v>
      </c>
    </row>
    <row r="74" spans="1:12">
      <c r="A74" s="160">
        <v>65</v>
      </c>
      <c r="B74" s="161" t="s">
        <v>144</v>
      </c>
      <c r="C74" s="161" t="s">
        <v>145</v>
      </c>
      <c r="D74" s="172">
        <v>98</v>
      </c>
      <c r="E74" s="172">
        <v>98</v>
      </c>
      <c r="F74" s="172">
        <v>98</v>
      </c>
      <c r="G74" s="172">
        <v>98</v>
      </c>
      <c r="H74" s="172">
        <v>98</v>
      </c>
      <c r="I74" s="172">
        <v>98</v>
      </c>
      <c r="J74" s="192" t="str">
        <f t="shared" si="1"/>
        <v>Y</v>
      </c>
      <c r="K74" s="168" t="str">
        <f t="shared" si="1"/>
        <v>Y</v>
      </c>
      <c r="L74" s="168" t="str">
        <f t="shared" si="1"/>
        <v>Y</v>
      </c>
    </row>
    <row r="75" spans="1:12">
      <c r="A75" s="160">
        <v>66</v>
      </c>
      <c r="B75" s="161" t="s">
        <v>146</v>
      </c>
      <c r="C75" s="161" t="s">
        <v>147</v>
      </c>
      <c r="D75" s="172">
        <v>92</v>
      </c>
      <c r="E75" s="172">
        <v>92</v>
      </c>
      <c r="F75" s="172">
        <v>92</v>
      </c>
      <c r="G75" s="172">
        <v>92</v>
      </c>
      <c r="H75" s="172">
        <v>92</v>
      </c>
      <c r="I75" s="172">
        <v>92</v>
      </c>
      <c r="J75" s="192" t="str">
        <f t="shared" ref="J75:L122" si="2">IF(G75&lt;50,"N","Y")</f>
        <v>Y</v>
      </c>
      <c r="K75" s="168" t="str">
        <f t="shared" si="2"/>
        <v>Y</v>
      </c>
      <c r="L75" s="168" t="str">
        <f t="shared" si="2"/>
        <v>Y</v>
      </c>
    </row>
    <row r="76" spans="1:12">
      <c r="A76" s="160">
        <v>67</v>
      </c>
      <c r="B76" s="161" t="s">
        <v>148</v>
      </c>
      <c r="C76" s="161" t="s">
        <v>149</v>
      </c>
      <c r="D76" s="172">
        <v>99</v>
      </c>
      <c r="E76" s="172">
        <v>99</v>
      </c>
      <c r="F76" s="172">
        <v>99</v>
      </c>
      <c r="G76" s="172">
        <v>99</v>
      </c>
      <c r="H76" s="172">
        <v>99</v>
      </c>
      <c r="I76" s="172">
        <v>99</v>
      </c>
      <c r="J76" s="192" t="str">
        <f t="shared" si="2"/>
        <v>Y</v>
      </c>
      <c r="K76" s="168" t="str">
        <f t="shared" si="2"/>
        <v>Y</v>
      </c>
      <c r="L76" s="168" t="str">
        <f t="shared" si="2"/>
        <v>Y</v>
      </c>
    </row>
    <row r="77" spans="1:12">
      <c r="A77" s="160">
        <v>68</v>
      </c>
      <c r="B77" s="161" t="s">
        <v>150</v>
      </c>
      <c r="C77" s="161" t="s">
        <v>151</v>
      </c>
      <c r="D77" s="172">
        <v>94</v>
      </c>
      <c r="E77" s="172">
        <v>94</v>
      </c>
      <c r="F77" s="172">
        <v>94</v>
      </c>
      <c r="G77" s="172">
        <v>94</v>
      </c>
      <c r="H77" s="172">
        <v>94</v>
      </c>
      <c r="I77" s="172">
        <v>94</v>
      </c>
      <c r="J77" s="192" t="str">
        <f t="shared" si="2"/>
        <v>Y</v>
      </c>
      <c r="K77" s="168" t="str">
        <f t="shared" si="2"/>
        <v>Y</v>
      </c>
      <c r="L77" s="168" t="str">
        <f t="shared" si="2"/>
        <v>Y</v>
      </c>
    </row>
    <row r="78" spans="1:12">
      <c r="A78" s="160">
        <v>69</v>
      </c>
      <c r="B78" s="161" t="s">
        <v>152</v>
      </c>
      <c r="C78" s="161" t="s">
        <v>153</v>
      </c>
      <c r="D78" s="172">
        <v>92</v>
      </c>
      <c r="E78" s="172">
        <v>92</v>
      </c>
      <c r="F78" s="172">
        <v>92</v>
      </c>
      <c r="G78" s="172">
        <v>92</v>
      </c>
      <c r="H78" s="172">
        <v>92</v>
      </c>
      <c r="I78" s="172">
        <v>92</v>
      </c>
      <c r="J78" s="192" t="str">
        <f t="shared" si="2"/>
        <v>Y</v>
      </c>
      <c r="K78" s="168" t="str">
        <f t="shared" si="2"/>
        <v>Y</v>
      </c>
      <c r="L78" s="168" t="str">
        <f t="shared" si="2"/>
        <v>Y</v>
      </c>
    </row>
    <row r="79" spans="1:12">
      <c r="A79" s="160">
        <v>70</v>
      </c>
      <c r="B79" s="161" t="s">
        <v>154</v>
      </c>
      <c r="C79" s="161" t="s">
        <v>155</v>
      </c>
      <c r="D79" s="172">
        <v>95</v>
      </c>
      <c r="E79" s="172">
        <v>95</v>
      </c>
      <c r="F79" s="172">
        <v>95</v>
      </c>
      <c r="G79" s="172">
        <v>95</v>
      </c>
      <c r="H79" s="172">
        <v>95</v>
      </c>
      <c r="I79" s="172">
        <v>95</v>
      </c>
      <c r="J79" s="192" t="str">
        <f t="shared" si="2"/>
        <v>Y</v>
      </c>
      <c r="K79" s="168" t="str">
        <f t="shared" si="2"/>
        <v>Y</v>
      </c>
      <c r="L79" s="168" t="str">
        <f t="shared" si="2"/>
        <v>Y</v>
      </c>
    </row>
    <row r="80" spans="1:12">
      <c r="A80" s="160">
        <v>71</v>
      </c>
      <c r="B80" s="161" t="s">
        <v>156</v>
      </c>
      <c r="C80" s="161" t="s">
        <v>157</v>
      </c>
      <c r="D80" s="172">
        <v>95</v>
      </c>
      <c r="E80" s="172">
        <v>95</v>
      </c>
      <c r="F80" s="172">
        <v>95</v>
      </c>
      <c r="G80" s="172">
        <v>95</v>
      </c>
      <c r="H80" s="172">
        <v>95</v>
      </c>
      <c r="I80" s="172">
        <v>95</v>
      </c>
      <c r="J80" s="192" t="str">
        <f t="shared" si="2"/>
        <v>Y</v>
      </c>
      <c r="K80" s="168" t="str">
        <f t="shared" si="2"/>
        <v>Y</v>
      </c>
      <c r="L80" s="168" t="str">
        <f t="shared" si="2"/>
        <v>Y</v>
      </c>
    </row>
    <row r="81" spans="1:12">
      <c r="A81" s="160">
        <v>72</v>
      </c>
      <c r="B81" s="161" t="s">
        <v>158</v>
      </c>
      <c r="C81" s="161" t="s">
        <v>159</v>
      </c>
      <c r="D81" s="172">
        <v>95</v>
      </c>
      <c r="E81" s="172">
        <v>95</v>
      </c>
      <c r="F81" s="172">
        <v>95</v>
      </c>
      <c r="G81" s="172">
        <v>95</v>
      </c>
      <c r="H81" s="172">
        <v>95</v>
      </c>
      <c r="I81" s="172">
        <v>95</v>
      </c>
      <c r="J81" s="192" t="str">
        <f t="shared" si="2"/>
        <v>Y</v>
      </c>
      <c r="K81" s="168" t="str">
        <f t="shared" si="2"/>
        <v>Y</v>
      </c>
      <c r="L81" s="168" t="str">
        <f t="shared" si="2"/>
        <v>Y</v>
      </c>
    </row>
    <row r="82" spans="1:12">
      <c r="A82" s="160">
        <v>73</v>
      </c>
      <c r="B82" s="161" t="s">
        <v>160</v>
      </c>
      <c r="C82" s="161" t="s">
        <v>161</v>
      </c>
      <c r="D82" s="172">
        <v>98</v>
      </c>
      <c r="E82" s="172">
        <v>98</v>
      </c>
      <c r="F82" s="172">
        <v>98</v>
      </c>
      <c r="G82" s="172">
        <v>98</v>
      </c>
      <c r="H82" s="172">
        <v>98</v>
      </c>
      <c r="I82" s="172">
        <v>98</v>
      </c>
      <c r="J82" s="192" t="str">
        <f t="shared" si="2"/>
        <v>Y</v>
      </c>
      <c r="K82" s="168" t="str">
        <f t="shared" si="2"/>
        <v>Y</v>
      </c>
      <c r="L82" s="168" t="str">
        <f t="shared" si="2"/>
        <v>Y</v>
      </c>
    </row>
    <row r="83" spans="1:12">
      <c r="A83" s="160">
        <v>74</v>
      </c>
      <c r="B83" s="161" t="s">
        <v>162</v>
      </c>
      <c r="C83" s="161" t="s">
        <v>163</v>
      </c>
      <c r="D83" s="172">
        <v>96</v>
      </c>
      <c r="E83" s="172">
        <v>96</v>
      </c>
      <c r="F83" s="172">
        <v>96</v>
      </c>
      <c r="G83" s="172">
        <v>96</v>
      </c>
      <c r="H83" s="172">
        <v>96</v>
      </c>
      <c r="I83" s="172">
        <v>96</v>
      </c>
      <c r="J83" s="192" t="str">
        <f t="shared" si="2"/>
        <v>Y</v>
      </c>
      <c r="K83" s="168" t="str">
        <f t="shared" si="2"/>
        <v>Y</v>
      </c>
      <c r="L83" s="168" t="str">
        <f t="shared" si="2"/>
        <v>Y</v>
      </c>
    </row>
    <row r="84" spans="1:12">
      <c r="A84" s="160">
        <v>75</v>
      </c>
      <c r="B84" s="161" t="s">
        <v>164</v>
      </c>
      <c r="C84" s="161" t="s">
        <v>165</v>
      </c>
      <c r="D84" s="172">
        <v>94</v>
      </c>
      <c r="E84" s="172">
        <v>94</v>
      </c>
      <c r="F84" s="172">
        <v>94</v>
      </c>
      <c r="G84" s="172">
        <v>94</v>
      </c>
      <c r="H84" s="172">
        <v>94</v>
      </c>
      <c r="I84" s="172">
        <v>94</v>
      </c>
      <c r="J84" s="192" t="str">
        <f t="shared" si="2"/>
        <v>Y</v>
      </c>
      <c r="K84" s="168" t="str">
        <f t="shared" si="2"/>
        <v>Y</v>
      </c>
      <c r="L84" s="168" t="str">
        <f t="shared" si="2"/>
        <v>Y</v>
      </c>
    </row>
    <row r="85" spans="1:12">
      <c r="A85" s="160">
        <v>76</v>
      </c>
      <c r="B85" s="161" t="s">
        <v>166</v>
      </c>
      <c r="C85" s="161" t="s">
        <v>167</v>
      </c>
      <c r="D85" s="172">
        <v>95</v>
      </c>
      <c r="E85" s="172">
        <v>95</v>
      </c>
      <c r="F85" s="172">
        <v>95</v>
      </c>
      <c r="G85" s="172">
        <v>95</v>
      </c>
      <c r="H85" s="172">
        <v>95</v>
      </c>
      <c r="I85" s="172">
        <v>95</v>
      </c>
      <c r="J85" s="192" t="str">
        <f t="shared" si="2"/>
        <v>Y</v>
      </c>
      <c r="K85" s="168" t="str">
        <f t="shared" si="2"/>
        <v>Y</v>
      </c>
      <c r="L85" s="168" t="str">
        <f t="shared" si="2"/>
        <v>Y</v>
      </c>
    </row>
    <row r="86" spans="1:12">
      <c r="A86" s="160">
        <v>77</v>
      </c>
      <c r="B86" s="165" t="s">
        <v>168</v>
      </c>
      <c r="C86" s="165" t="s">
        <v>169</v>
      </c>
      <c r="D86" s="172">
        <v>95</v>
      </c>
      <c r="E86" s="172">
        <v>95</v>
      </c>
      <c r="F86" s="172">
        <v>95</v>
      </c>
      <c r="G86" s="172">
        <v>95</v>
      </c>
      <c r="H86" s="172">
        <v>95</v>
      </c>
      <c r="I86" s="172">
        <v>95</v>
      </c>
      <c r="J86" s="192" t="str">
        <f t="shared" si="2"/>
        <v>Y</v>
      </c>
      <c r="K86" s="168" t="str">
        <f t="shared" si="2"/>
        <v>Y</v>
      </c>
      <c r="L86" s="168" t="str">
        <f t="shared" si="2"/>
        <v>Y</v>
      </c>
    </row>
    <row r="87" spans="1:12">
      <c r="A87" s="160">
        <v>78</v>
      </c>
      <c r="B87" s="161" t="s">
        <v>170</v>
      </c>
      <c r="C87" s="161" t="s">
        <v>171</v>
      </c>
      <c r="D87" s="172">
        <v>92</v>
      </c>
      <c r="E87" s="172">
        <v>92</v>
      </c>
      <c r="F87" s="172">
        <v>92</v>
      </c>
      <c r="G87" s="172">
        <v>92</v>
      </c>
      <c r="H87" s="172">
        <v>92</v>
      </c>
      <c r="I87" s="172">
        <v>92</v>
      </c>
      <c r="J87" s="192" t="str">
        <f t="shared" si="2"/>
        <v>Y</v>
      </c>
      <c r="K87" s="168" t="str">
        <f t="shared" si="2"/>
        <v>Y</v>
      </c>
      <c r="L87" s="168" t="str">
        <f t="shared" si="2"/>
        <v>Y</v>
      </c>
    </row>
    <row r="88" spans="1:12">
      <c r="A88" s="160">
        <v>79</v>
      </c>
      <c r="B88" s="161" t="s">
        <v>172</v>
      </c>
      <c r="C88" s="161" t="s">
        <v>173</v>
      </c>
      <c r="D88" s="172">
        <v>92</v>
      </c>
      <c r="E88" s="172">
        <v>92</v>
      </c>
      <c r="F88" s="172">
        <v>92</v>
      </c>
      <c r="G88" s="172">
        <v>92</v>
      </c>
      <c r="H88" s="172">
        <v>92</v>
      </c>
      <c r="I88" s="172">
        <v>92</v>
      </c>
      <c r="J88" s="192" t="str">
        <f t="shared" si="2"/>
        <v>Y</v>
      </c>
      <c r="K88" s="168" t="str">
        <f t="shared" si="2"/>
        <v>Y</v>
      </c>
      <c r="L88" s="168" t="str">
        <f t="shared" si="2"/>
        <v>Y</v>
      </c>
    </row>
    <row r="89" spans="1:12">
      <c r="A89" s="160">
        <v>80</v>
      </c>
      <c r="B89" s="161" t="s">
        <v>174</v>
      </c>
      <c r="C89" s="161" t="s">
        <v>175</v>
      </c>
      <c r="D89" s="172">
        <v>90</v>
      </c>
      <c r="E89" s="172">
        <v>90</v>
      </c>
      <c r="F89" s="172">
        <v>90</v>
      </c>
      <c r="G89" s="172">
        <v>90</v>
      </c>
      <c r="H89" s="172">
        <v>90</v>
      </c>
      <c r="I89" s="172">
        <v>90</v>
      </c>
      <c r="J89" s="192" t="str">
        <f t="shared" si="2"/>
        <v>Y</v>
      </c>
      <c r="K89" s="168" t="str">
        <f t="shared" si="2"/>
        <v>Y</v>
      </c>
      <c r="L89" s="168" t="str">
        <f t="shared" si="2"/>
        <v>Y</v>
      </c>
    </row>
    <row r="90" spans="1:12">
      <c r="A90" s="160">
        <v>81</v>
      </c>
      <c r="B90" s="161" t="s">
        <v>176</v>
      </c>
      <c r="C90" s="161" t="s">
        <v>177</v>
      </c>
      <c r="D90" s="172">
        <v>99</v>
      </c>
      <c r="E90" s="172">
        <v>99</v>
      </c>
      <c r="F90" s="172">
        <v>99</v>
      </c>
      <c r="G90" s="172">
        <v>99</v>
      </c>
      <c r="H90" s="172">
        <v>99</v>
      </c>
      <c r="I90" s="172">
        <v>99</v>
      </c>
      <c r="J90" s="192" t="str">
        <f t="shared" si="2"/>
        <v>Y</v>
      </c>
      <c r="K90" s="168" t="str">
        <f t="shared" si="2"/>
        <v>Y</v>
      </c>
      <c r="L90" s="168" t="str">
        <f t="shared" si="2"/>
        <v>Y</v>
      </c>
    </row>
    <row r="91" spans="1:12">
      <c r="A91" s="160">
        <v>82</v>
      </c>
      <c r="B91" s="161" t="s">
        <v>178</v>
      </c>
      <c r="C91" s="161" t="s">
        <v>179</v>
      </c>
      <c r="D91" s="172">
        <v>90</v>
      </c>
      <c r="E91" s="172">
        <v>90</v>
      </c>
      <c r="F91" s="172">
        <v>90</v>
      </c>
      <c r="G91" s="172">
        <v>90</v>
      </c>
      <c r="H91" s="172">
        <v>90</v>
      </c>
      <c r="I91" s="172">
        <v>90</v>
      </c>
      <c r="J91" s="192" t="str">
        <f t="shared" si="2"/>
        <v>Y</v>
      </c>
      <c r="K91" s="168" t="str">
        <f t="shared" si="2"/>
        <v>Y</v>
      </c>
      <c r="L91" s="168" t="str">
        <f t="shared" si="2"/>
        <v>Y</v>
      </c>
    </row>
    <row r="92" spans="1:12">
      <c r="A92" s="160">
        <v>83</v>
      </c>
      <c r="B92" s="161" t="s">
        <v>180</v>
      </c>
      <c r="C92" s="161" t="s">
        <v>181</v>
      </c>
      <c r="D92" s="172">
        <v>96</v>
      </c>
      <c r="E92" s="172">
        <v>96</v>
      </c>
      <c r="F92" s="172">
        <v>96</v>
      </c>
      <c r="G92" s="172">
        <v>96</v>
      </c>
      <c r="H92" s="172">
        <v>96</v>
      </c>
      <c r="I92" s="172">
        <v>96</v>
      </c>
      <c r="J92" s="192" t="str">
        <f t="shared" si="2"/>
        <v>Y</v>
      </c>
      <c r="K92" s="168" t="str">
        <f t="shared" si="2"/>
        <v>Y</v>
      </c>
      <c r="L92" s="168" t="str">
        <f t="shared" si="2"/>
        <v>Y</v>
      </c>
    </row>
    <row r="93" spans="1:12">
      <c r="A93" s="160">
        <v>84</v>
      </c>
      <c r="B93" s="161" t="s">
        <v>182</v>
      </c>
      <c r="C93" s="161" t="s">
        <v>183</v>
      </c>
      <c r="D93" s="172">
        <v>97</v>
      </c>
      <c r="E93" s="172">
        <v>97</v>
      </c>
      <c r="F93" s="172">
        <v>97</v>
      </c>
      <c r="G93" s="172">
        <v>97</v>
      </c>
      <c r="H93" s="172">
        <v>97</v>
      </c>
      <c r="I93" s="172">
        <v>97</v>
      </c>
      <c r="J93" s="192" t="str">
        <f t="shared" si="2"/>
        <v>Y</v>
      </c>
      <c r="K93" s="168" t="str">
        <f t="shared" si="2"/>
        <v>Y</v>
      </c>
      <c r="L93" s="168" t="str">
        <f t="shared" si="2"/>
        <v>Y</v>
      </c>
    </row>
    <row r="94" spans="1:12">
      <c r="A94" s="160">
        <v>85</v>
      </c>
      <c r="B94" s="161" t="s">
        <v>184</v>
      </c>
      <c r="C94" s="161" t="s">
        <v>185</v>
      </c>
      <c r="D94" s="172">
        <v>96</v>
      </c>
      <c r="E94" s="172">
        <v>96</v>
      </c>
      <c r="F94" s="172">
        <v>96</v>
      </c>
      <c r="G94" s="172">
        <v>96</v>
      </c>
      <c r="H94" s="172">
        <v>96</v>
      </c>
      <c r="I94" s="172">
        <v>96</v>
      </c>
      <c r="J94" s="192" t="str">
        <f t="shared" si="2"/>
        <v>Y</v>
      </c>
      <c r="K94" s="168" t="str">
        <f t="shared" si="2"/>
        <v>Y</v>
      </c>
      <c r="L94" s="168" t="str">
        <f t="shared" si="2"/>
        <v>Y</v>
      </c>
    </row>
    <row r="95" spans="1:12">
      <c r="A95" s="160">
        <v>86</v>
      </c>
      <c r="B95" s="161" t="s">
        <v>186</v>
      </c>
      <c r="C95" s="161" t="s">
        <v>187</v>
      </c>
      <c r="D95" s="172">
        <v>90</v>
      </c>
      <c r="E95" s="172">
        <v>90</v>
      </c>
      <c r="F95" s="172">
        <v>90</v>
      </c>
      <c r="G95" s="172">
        <v>90</v>
      </c>
      <c r="H95" s="172">
        <v>90</v>
      </c>
      <c r="I95" s="172">
        <v>90</v>
      </c>
      <c r="J95" s="192" t="str">
        <f t="shared" si="2"/>
        <v>Y</v>
      </c>
      <c r="K95" s="168" t="str">
        <f t="shared" si="2"/>
        <v>Y</v>
      </c>
      <c r="L95" s="168" t="str">
        <f t="shared" si="2"/>
        <v>Y</v>
      </c>
    </row>
    <row r="96" spans="1:12">
      <c r="A96" s="160">
        <v>87</v>
      </c>
      <c r="B96" s="161" t="s">
        <v>188</v>
      </c>
      <c r="C96" s="161" t="s">
        <v>189</v>
      </c>
      <c r="D96" s="172">
        <v>84</v>
      </c>
      <c r="E96" s="172">
        <v>84</v>
      </c>
      <c r="F96" s="172">
        <v>84</v>
      </c>
      <c r="G96" s="172">
        <v>84</v>
      </c>
      <c r="H96" s="172">
        <v>84</v>
      </c>
      <c r="I96" s="172">
        <v>84</v>
      </c>
      <c r="J96" s="192" t="str">
        <f t="shared" si="2"/>
        <v>Y</v>
      </c>
      <c r="K96" s="168" t="str">
        <f t="shared" si="2"/>
        <v>Y</v>
      </c>
      <c r="L96" s="168" t="str">
        <f t="shared" si="2"/>
        <v>Y</v>
      </c>
    </row>
    <row r="97" spans="1:12">
      <c r="A97" s="160">
        <v>88</v>
      </c>
      <c r="B97" s="161" t="s">
        <v>190</v>
      </c>
      <c r="C97" s="161" t="s">
        <v>191</v>
      </c>
      <c r="D97" s="172">
        <v>90</v>
      </c>
      <c r="E97" s="172">
        <v>90</v>
      </c>
      <c r="F97" s="172">
        <v>90</v>
      </c>
      <c r="G97" s="172">
        <v>90</v>
      </c>
      <c r="H97" s="172">
        <v>90</v>
      </c>
      <c r="I97" s="172">
        <v>90</v>
      </c>
      <c r="J97" s="192" t="str">
        <f t="shared" si="2"/>
        <v>Y</v>
      </c>
      <c r="K97" s="168" t="str">
        <f t="shared" si="2"/>
        <v>Y</v>
      </c>
      <c r="L97" s="168" t="str">
        <f t="shared" si="2"/>
        <v>Y</v>
      </c>
    </row>
    <row r="98" spans="1:12">
      <c r="A98" s="160">
        <v>89</v>
      </c>
      <c r="B98" s="161" t="s">
        <v>192</v>
      </c>
      <c r="C98" s="161" t="s">
        <v>193</v>
      </c>
      <c r="D98" s="172">
        <v>97</v>
      </c>
      <c r="E98" s="172">
        <v>97</v>
      </c>
      <c r="F98" s="172">
        <v>97</v>
      </c>
      <c r="G98" s="172">
        <v>97</v>
      </c>
      <c r="H98" s="172">
        <v>97</v>
      </c>
      <c r="I98" s="172">
        <v>97</v>
      </c>
      <c r="J98" s="192" t="str">
        <f t="shared" si="2"/>
        <v>Y</v>
      </c>
      <c r="K98" s="168" t="str">
        <f t="shared" si="2"/>
        <v>Y</v>
      </c>
      <c r="L98" s="168" t="str">
        <f t="shared" si="2"/>
        <v>Y</v>
      </c>
    </row>
    <row r="99" spans="1:12">
      <c r="A99" s="160">
        <v>90</v>
      </c>
      <c r="B99" s="161" t="s">
        <v>194</v>
      </c>
      <c r="C99" s="161" t="s">
        <v>195</v>
      </c>
      <c r="D99" s="172">
        <v>97</v>
      </c>
      <c r="E99" s="172">
        <v>97</v>
      </c>
      <c r="F99" s="172">
        <v>97</v>
      </c>
      <c r="G99" s="172">
        <v>97</v>
      </c>
      <c r="H99" s="172">
        <v>97</v>
      </c>
      <c r="I99" s="172">
        <v>97</v>
      </c>
      <c r="J99" s="192" t="str">
        <f t="shared" si="2"/>
        <v>Y</v>
      </c>
      <c r="K99" s="168" t="str">
        <f t="shared" si="2"/>
        <v>Y</v>
      </c>
      <c r="L99" s="168" t="str">
        <f t="shared" si="2"/>
        <v>Y</v>
      </c>
    </row>
    <row r="100" spans="1:12">
      <c r="A100" s="160">
        <v>91</v>
      </c>
      <c r="B100" s="161" t="s">
        <v>96</v>
      </c>
      <c r="C100" s="161" t="s">
        <v>196</v>
      </c>
      <c r="D100" s="172">
        <v>84</v>
      </c>
      <c r="E100" s="172">
        <v>84</v>
      </c>
      <c r="F100" s="172">
        <v>84</v>
      </c>
      <c r="G100" s="172">
        <v>84</v>
      </c>
      <c r="H100" s="172">
        <v>84</v>
      </c>
      <c r="I100" s="172">
        <v>84</v>
      </c>
      <c r="J100" s="192" t="str">
        <f t="shared" si="2"/>
        <v>Y</v>
      </c>
      <c r="K100" s="168" t="str">
        <f t="shared" si="2"/>
        <v>Y</v>
      </c>
      <c r="L100" s="168" t="str">
        <f t="shared" si="2"/>
        <v>Y</v>
      </c>
    </row>
    <row r="101" spans="1:12">
      <c r="A101" s="160">
        <v>92</v>
      </c>
      <c r="B101" s="161" t="s">
        <v>197</v>
      </c>
      <c r="C101" s="161" t="s">
        <v>198</v>
      </c>
      <c r="D101" s="172">
        <v>84</v>
      </c>
      <c r="E101" s="172">
        <v>84</v>
      </c>
      <c r="F101" s="172">
        <v>84</v>
      </c>
      <c r="G101" s="172">
        <v>84</v>
      </c>
      <c r="H101" s="172">
        <v>84</v>
      </c>
      <c r="I101" s="172">
        <v>84</v>
      </c>
      <c r="J101" s="192" t="str">
        <f t="shared" si="2"/>
        <v>Y</v>
      </c>
      <c r="K101" s="168" t="str">
        <f t="shared" si="2"/>
        <v>Y</v>
      </c>
      <c r="L101" s="168" t="str">
        <f t="shared" si="2"/>
        <v>Y</v>
      </c>
    </row>
    <row r="102" spans="1:12">
      <c r="A102" s="160">
        <v>93</v>
      </c>
      <c r="B102" s="161" t="s">
        <v>199</v>
      </c>
      <c r="C102" s="161" t="s">
        <v>200</v>
      </c>
      <c r="D102" s="172">
        <v>88</v>
      </c>
      <c r="E102" s="172">
        <v>88</v>
      </c>
      <c r="F102" s="172">
        <v>88</v>
      </c>
      <c r="G102" s="172">
        <v>88</v>
      </c>
      <c r="H102" s="172">
        <v>88</v>
      </c>
      <c r="I102" s="172">
        <v>88</v>
      </c>
      <c r="J102" s="192" t="str">
        <f t="shared" si="2"/>
        <v>Y</v>
      </c>
      <c r="K102" s="168" t="str">
        <f t="shared" si="2"/>
        <v>Y</v>
      </c>
      <c r="L102" s="168" t="str">
        <f t="shared" si="2"/>
        <v>Y</v>
      </c>
    </row>
    <row r="103" spans="1:12">
      <c r="A103" s="160">
        <v>94</v>
      </c>
      <c r="B103" s="161" t="s">
        <v>201</v>
      </c>
      <c r="C103" s="161" t="s">
        <v>202</v>
      </c>
      <c r="D103" s="172">
        <v>84</v>
      </c>
      <c r="E103" s="172">
        <v>84</v>
      </c>
      <c r="F103" s="172">
        <v>84</v>
      </c>
      <c r="G103" s="172">
        <v>84</v>
      </c>
      <c r="H103" s="172">
        <v>84</v>
      </c>
      <c r="I103" s="172">
        <v>84</v>
      </c>
      <c r="J103" s="192" t="str">
        <f t="shared" si="2"/>
        <v>Y</v>
      </c>
      <c r="K103" s="168" t="str">
        <f t="shared" si="2"/>
        <v>Y</v>
      </c>
      <c r="L103" s="168" t="str">
        <f t="shared" si="2"/>
        <v>Y</v>
      </c>
    </row>
    <row r="104" spans="1:12">
      <c r="A104" s="160">
        <v>95</v>
      </c>
      <c r="B104" s="161" t="s">
        <v>203</v>
      </c>
      <c r="C104" s="161" t="s">
        <v>204</v>
      </c>
      <c r="D104" s="172">
        <v>84</v>
      </c>
      <c r="E104" s="172">
        <v>84</v>
      </c>
      <c r="F104" s="172">
        <v>84</v>
      </c>
      <c r="G104" s="172">
        <v>84</v>
      </c>
      <c r="H104" s="172">
        <v>84</v>
      </c>
      <c r="I104" s="172">
        <v>84</v>
      </c>
      <c r="J104" s="192" t="str">
        <f t="shared" si="2"/>
        <v>Y</v>
      </c>
      <c r="K104" s="168" t="str">
        <f t="shared" si="2"/>
        <v>Y</v>
      </c>
      <c r="L104" s="168" t="str">
        <f t="shared" si="2"/>
        <v>Y</v>
      </c>
    </row>
    <row r="105" spans="1:12">
      <c r="A105" s="160">
        <v>96</v>
      </c>
      <c r="B105" s="161" t="s">
        <v>205</v>
      </c>
      <c r="C105" s="161" t="s">
        <v>206</v>
      </c>
      <c r="D105" s="172">
        <v>86</v>
      </c>
      <c r="E105" s="172">
        <v>86</v>
      </c>
      <c r="F105" s="172">
        <v>86</v>
      </c>
      <c r="G105" s="172">
        <v>86</v>
      </c>
      <c r="H105" s="172">
        <v>86</v>
      </c>
      <c r="I105" s="172">
        <v>86</v>
      </c>
      <c r="J105" s="192" t="str">
        <f t="shared" si="2"/>
        <v>Y</v>
      </c>
      <c r="K105" s="168" t="str">
        <f t="shared" si="2"/>
        <v>Y</v>
      </c>
      <c r="L105" s="168" t="str">
        <f t="shared" si="2"/>
        <v>Y</v>
      </c>
    </row>
    <row r="106" spans="1:12">
      <c r="A106" s="160">
        <v>97</v>
      </c>
      <c r="B106" s="161" t="s">
        <v>207</v>
      </c>
      <c r="C106" s="161" t="s">
        <v>208</v>
      </c>
      <c r="D106" s="172">
        <v>92</v>
      </c>
      <c r="E106" s="172">
        <v>92</v>
      </c>
      <c r="F106" s="172">
        <v>92</v>
      </c>
      <c r="G106" s="172">
        <v>92</v>
      </c>
      <c r="H106" s="172">
        <v>92</v>
      </c>
      <c r="I106" s="172">
        <v>92</v>
      </c>
      <c r="J106" s="192" t="str">
        <f t="shared" si="2"/>
        <v>Y</v>
      </c>
      <c r="K106" s="168" t="str">
        <f t="shared" si="2"/>
        <v>Y</v>
      </c>
      <c r="L106" s="168" t="str">
        <f t="shared" si="2"/>
        <v>Y</v>
      </c>
    </row>
    <row r="107" spans="1:12">
      <c r="A107" s="160">
        <v>98</v>
      </c>
      <c r="B107" s="161" t="s">
        <v>209</v>
      </c>
      <c r="C107" s="161" t="s">
        <v>210</v>
      </c>
      <c r="D107" s="193">
        <v>90</v>
      </c>
      <c r="E107" s="193">
        <v>90</v>
      </c>
      <c r="F107" s="193">
        <v>90</v>
      </c>
      <c r="G107" s="193">
        <v>90</v>
      </c>
      <c r="H107" s="193">
        <v>90</v>
      </c>
      <c r="I107" s="193">
        <v>90</v>
      </c>
      <c r="J107" s="192" t="str">
        <f t="shared" si="2"/>
        <v>Y</v>
      </c>
      <c r="K107" s="168" t="str">
        <f t="shared" si="2"/>
        <v>Y</v>
      </c>
      <c r="L107" s="168" t="str">
        <f t="shared" si="2"/>
        <v>Y</v>
      </c>
    </row>
    <row r="108" spans="1:12">
      <c r="A108" s="160">
        <v>99</v>
      </c>
      <c r="B108" s="161" t="s">
        <v>211</v>
      </c>
      <c r="C108" s="161" t="s">
        <v>212</v>
      </c>
      <c r="D108" s="193">
        <v>94</v>
      </c>
      <c r="E108" s="193">
        <v>94</v>
      </c>
      <c r="F108" s="193">
        <v>94</v>
      </c>
      <c r="G108" s="193">
        <v>94</v>
      </c>
      <c r="H108" s="193">
        <v>94</v>
      </c>
      <c r="I108" s="193">
        <v>94</v>
      </c>
      <c r="J108" s="192" t="str">
        <f t="shared" si="2"/>
        <v>Y</v>
      </c>
      <c r="K108" s="168" t="str">
        <f t="shared" si="2"/>
        <v>Y</v>
      </c>
      <c r="L108" s="168" t="str">
        <f t="shared" si="2"/>
        <v>Y</v>
      </c>
    </row>
    <row r="109" spans="1:12">
      <c r="A109" s="160">
        <v>100</v>
      </c>
      <c r="B109" s="161" t="s">
        <v>213</v>
      </c>
      <c r="C109" s="161" t="s">
        <v>214</v>
      </c>
      <c r="D109" s="193">
        <v>84</v>
      </c>
      <c r="E109" s="193">
        <v>84</v>
      </c>
      <c r="F109" s="193">
        <v>84</v>
      </c>
      <c r="G109" s="193">
        <v>84</v>
      </c>
      <c r="H109" s="193">
        <v>84</v>
      </c>
      <c r="I109" s="193">
        <v>84</v>
      </c>
      <c r="J109" s="192" t="str">
        <f t="shared" si="2"/>
        <v>Y</v>
      </c>
      <c r="K109" s="168" t="str">
        <f t="shared" si="2"/>
        <v>Y</v>
      </c>
      <c r="L109" s="168" t="str">
        <f t="shared" si="2"/>
        <v>Y</v>
      </c>
    </row>
    <row r="110" spans="1:12">
      <c r="A110" s="160">
        <v>101</v>
      </c>
      <c r="B110" s="161" t="s">
        <v>215</v>
      </c>
      <c r="C110" s="162" t="s">
        <v>216</v>
      </c>
      <c r="D110" s="194">
        <v>88</v>
      </c>
      <c r="E110" s="194">
        <v>88</v>
      </c>
      <c r="F110" s="194">
        <v>88</v>
      </c>
      <c r="G110" s="194">
        <v>88</v>
      </c>
      <c r="H110" s="194">
        <v>88</v>
      </c>
      <c r="I110" s="194">
        <v>88</v>
      </c>
      <c r="J110" s="192" t="str">
        <f t="shared" si="2"/>
        <v>Y</v>
      </c>
      <c r="K110" s="168" t="str">
        <f t="shared" si="2"/>
        <v>Y</v>
      </c>
      <c r="L110" s="168" t="str">
        <f t="shared" si="2"/>
        <v>Y</v>
      </c>
    </row>
    <row r="111" spans="1:12">
      <c r="A111" s="160">
        <v>102</v>
      </c>
      <c r="B111" s="161" t="s">
        <v>217</v>
      </c>
      <c r="C111" s="162" t="s">
        <v>218</v>
      </c>
      <c r="D111" s="194">
        <v>94</v>
      </c>
      <c r="E111" s="194">
        <v>94</v>
      </c>
      <c r="F111" s="194">
        <v>94</v>
      </c>
      <c r="G111" s="194">
        <v>94</v>
      </c>
      <c r="H111" s="194">
        <v>94</v>
      </c>
      <c r="I111" s="194">
        <v>94</v>
      </c>
      <c r="J111" s="192" t="str">
        <f t="shared" si="2"/>
        <v>Y</v>
      </c>
      <c r="K111" s="168" t="str">
        <f t="shared" si="2"/>
        <v>Y</v>
      </c>
      <c r="L111" s="168" t="str">
        <f t="shared" si="2"/>
        <v>Y</v>
      </c>
    </row>
    <row r="112" spans="1:12">
      <c r="A112" s="160">
        <v>103</v>
      </c>
      <c r="B112" s="161" t="s">
        <v>219</v>
      </c>
      <c r="C112" s="162" t="s">
        <v>220</v>
      </c>
      <c r="D112" s="194">
        <v>99</v>
      </c>
      <c r="E112" s="194">
        <v>99</v>
      </c>
      <c r="F112" s="194">
        <v>99</v>
      </c>
      <c r="G112" s="194">
        <v>99</v>
      </c>
      <c r="H112" s="194">
        <v>99</v>
      </c>
      <c r="I112" s="194">
        <v>99</v>
      </c>
      <c r="J112" s="192" t="str">
        <f t="shared" si="2"/>
        <v>Y</v>
      </c>
      <c r="K112" s="168" t="str">
        <f t="shared" si="2"/>
        <v>Y</v>
      </c>
      <c r="L112" s="168" t="str">
        <f t="shared" si="2"/>
        <v>Y</v>
      </c>
    </row>
    <row r="113" spans="1:12">
      <c r="A113" s="160">
        <v>104</v>
      </c>
      <c r="B113" s="161" t="s">
        <v>221</v>
      </c>
      <c r="C113" s="162" t="s">
        <v>222</v>
      </c>
      <c r="D113" s="194">
        <v>92</v>
      </c>
      <c r="E113" s="194">
        <v>92</v>
      </c>
      <c r="F113" s="194">
        <v>92</v>
      </c>
      <c r="G113" s="194">
        <v>92</v>
      </c>
      <c r="H113" s="194">
        <v>92</v>
      </c>
      <c r="I113" s="194">
        <v>92</v>
      </c>
      <c r="J113" s="192" t="str">
        <f t="shared" si="2"/>
        <v>Y</v>
      </c>
      <c r="K113" s="168" t="str">
        <f t="shared" si="2"/>
        <v>Y</v>
      </c>
      <c r="L113" s="168" t="str">
        <f t="shared" si="2"/>
        <v>Y</v>
      </c>
    </row>
    <row r="114" spans="1:12">
      <c r="A114" s="160">
        <v>105</v>
      </c>
      <c r="B114" s="161" t="s">
        <v>223</v>
      </c>
      <c r="C114" s="162" t="s">
        <v>224</v>
      </c>
      <c r="D114" s="193">
        <v>96</v>
      </c>
      <c r="E114" s="193">
        <v>96</v>
      </c>
      <c r="F114" s="193">
        <v>96</v>
      </c>
      <c r="G114" s="193">
        <v>96</v>
      </c>
      <c r="H114" s="193">
        <v>96</v>
      </c>
      <c r="I114" s="193">
        <v>96</v>
      </c>
      <c r="J114" s="192" t="str">
        <f t="shared" si="2"/>
        <v>Y</v>
      </c>
      <c r="K114" s="168" t="str">
        <f t="shared" si="2"/>
        <v>Y</v>
      </c>
      <c r="L114" s="168" t="str">
        <f t="shared" si="2"/>
        <v>Y</v>
      </c>
    </row>
    <row r="115" spans="1:12">
      <c r="A115" s="160">
        <v>106</v>
      </c>
      <c r="B115" s="161" t="s">
        <v>225</v>
      </c>
      <c r="C115" s="162" t="s">
        <v>226</v>
      </c>
      <c r="D115" s="193">
        <v>90</v>
      </c>
      <c r="E115" s="193">
        <v>90</v>
      </c>
      <c r="F115" s="193">
        <v>90</v>
      </c>
      <c r="G115" s="193">
        <v>90</v>
      </c>
      <c r="H115" s="193">
        <v>90</v>
      </c>
      <c r="I115" s="193">
        <v>90</v>
      </c>
      <c r="J115" s="192" t="str">
        <f t="shared" si="2"/>
        <v>Y</v>
      </c>
      <c r="K115" s="168" t="str">
        <f t="shared" si="2"/>
        <v>Y</v>
      </c>
      <c r="L115" s="168" t="str">
        <f t="shared" si="2"/>
        <v>Y</v>
      </c>
    </row>
    <row r="116" spans="1:12">
      <c r="A116" s="160">
        <v>107</v>
      </c>
      <c r="B116" s="161" t="s">
        <v>227</v>
      </c>
      <c r="C116" s="162" t="s">
        <v>228</v>
      </c>
      <c r="D116" s="193">
        <v>92</v>
      </c>
      <c r="E116" s="193">
        <v>92</v>
      </c>
      <c r="F116" s="193">
        <v>92</v>
      </c>
      <c r="G116" s="193">
        <v>92</v>
      </c>
      <c r="H116" s="193">
        <v>92</v>
      </c>
      <c r="I116" s="193">
        <v>92</v>
      </c>
      <c r="J116" s="192" t="str">
        <f t="shared" si="2"/>
        <v>Y</v>
      </c>
      <c r="K116" s="168" t="str">
        <f t="shared" si="2"/>
        <v>Y</v>
      </c>
      <c r="L116" s="168" t="str">
        <f t="shared" si="2"/>
        <v>Y</v>
      </c>
    </row>
    <row r="117" spans="1:12">
      <c r="A117" s="160">
        <v>108</v>
      </c>
      <c r="B117" s="161" t="s">
        <v>229</v>
      </c>
      <c r="C117" s="162" t="s">
        <v>230</v>
      </c>
      <c r="D117" s="193">
        <v>92</v>
      </c>
      <c r="E117" s="193">
        <v>92</v>
      </c>
      <c r="F117" s="193">
        <v>92</v>
      </c>
      <c r="G117" s="193">
        <v>92</v>
      </c>
      <c r="H117" s="193">
        <v>92</v>
      </c>
      <c r="I117" s="193">
        <v>92</v>
      </c>
      <c r="J117" s="192" t="str">
        <f t="shared" si="2"/>
        <v>Y</v>
      </c>
      <c r="K117" s="168" t="str">
        <f t="shared" si="2"/>
        <v>Y</v>
      </c>
      <c r="L117" s="168" t="str">
        <f t="shared" si="2"/>
        <v>Y</v>
      </c>
    </row>
    <row r="118" spans="1:12">
      <c r="A118" s="160">
        <v>109</v>
      </c>
      <c r="B118" s="161" t="s">
        <v>231</v>
      </c>
      <c r="C118" s="162" t="s">
        <v>232</v>
      </c>
      <c r="D118" s="193">
        <v>90</v>
      </c>
      <c r="E118" s="193">
        <v>90</v>
      </c>
      <c r="F118" s="193">
        <v>90</v>
      </c>
      <c r="G118" s="193">
        <v>90</v>
      </c>
      <c r="H118" s="193">
        <v>90</v>
      </c>
      <c r="I118" s="193">
        <v>90</v>
      </c>
      <c r="J118" s="192" t="str">
        <f t="shared" si="2"/>
        <v>Y</v>
      </c>
      <c r="K118" s="168" t="str">
        <f t="shared" si="2"/>
        <v>Y</v>
      </c>
      <c r="L118" s="168" t="str">
        <f t="shared" si="2"/>
        <v>Y</v>
      </c>
    </row>
    <row r="119" spans="1:12">
      <c r="A119" s="160">
        <v>110</v>
      </c>
      <c r="B119" s="161" t="s">
        <v>233</v>
      </c>
      <c r="C119" s="162" t="s">
        <v>234</v>
      </c>
      <c r="D119" s="193">
        <v>94</v>
      </c>
      <c r="E119" s="193">
        <v>94</v>
      </c>
      <c r="F119" s="193">
        <v>94</v>
      </c>
      <c r="G119" s="193">
        <v>94</v>
      </c>
      <c r="H119" s="193">
        <v>94</v>
      </c>
      <c r="I119" s="193">
        <v>94</v>
      </c>
      <c r="J119" s="192" t="str">
        <f t="shared" si="2"/>
        <v>Y</v>
      </c>
      <c r="K119" s="168" t="str">
        <f t="shared" si="2"/>
        <v>Y</v>
      </c>
      <c r="L119" s="168" t="str">
        <f t="shared" si="2"/>
        <v>Y</v>
      </c>
    </row>
    <row r="120" spans="1:12">
      <c r="A120" s="160">
        <v>111</v>
      </c>
      <c r="B120" s="161" t="s">
        <v>235</v>
      </c>
      <c r="C120" s="162" t="s">
        <v>236</v>
      </c>
      <c r="D120" s="193">
        <v>90</v>
      </c>
      <c r="E120" s="193">
        <v>90</v>
      </c>
      <c r="F120" s="193">
        <v>90</v>
      </c>
      <c r="G120" s="193">
        <v>90</v>
      </c>
      <c r="H120" s="193">
        <v>90</v>
      </c>
      <c r="I120" s="193">
        <v>90</v>
      </c>
      <c r="J120" s="192" t="str">
        <f t="shared" si="2"/>
        <v>Y</v>
      </c>
      <c r="K120" s="168" t="str">
        <f t="shared" si="2"/>
        <v>Y</v>
      </c>
      <c r="L120" s="168" t="str">
        <f t="shared" si="2"/>
        <v>Y</v>
      </c>
    </row>
    <row r="121" spans="1:12">
      <c r="A121" s="160">
        <v>112</v>
      </c>
      <c r="B121" s="161" t="s">
        <v>237</v>
      </c>
      <c r="C121" s="162" t="s">
        <v>238</v>
      </c>
      <c r="D121" s="193">
        <v>92</v>
      </c>
      <c r="E121" s="193">
        <v>92</v>
      </c>
      <c r="F121" s="193">
        <v>92</v>
      </c>
      <c r="G121" s="193">
        <v>92</v>
      </c>
      <c r="H121" s="193">
        <v>92</v>
      </c>
      <c r="I121" s="193">
        <v>92</v>
      </c>
      <c r="J121" s="192" t="str">
        <f t="shared" si="2"/>
        <v>Y</v>
      </c>
      <c r="K121" s="168" t="str">
        <f t="shared" si="2"/>
        <v>Y</v>
      </c>
      <c r="L121" s="168" t="str">
        <f t="shared" si="2"/>
        <v>Y</v>
      </c>
    </row>
    <row r="122" spans="1:12">
      <c r="A122" s="160">
        <v>113</v>
      </c>
      <c r="B122" s="161" t="s">
        <v>239</v>
      </c>
      <c r="C122" s="162" t="s">
        <v>240</v>
      </c>
      <c r="D122" s="193">
        <v>96</v>
      </c>
      <c r="E122" s="193">
        <v>96</v>
      </c>
      <c r="F122" s="193">
        <v>96</v>
      </c>
      <c r="G122" s="193">
        <v>96</v>
      </c>
      <c r="H122" s="193">
        <v>96</v>
      </c>
      <c r="I122" s="193">
        <v>96</v>
      </c>
      <c r="J122" s="192" t="str">
        <f t="shared" si="2"/>
        <v>Y</v>
      </c>
      <c r="K122" s="168" t="str">
        <f t="shared" si="2"/>
        <v>Y</v>
      </c>
      <c r="L122" s="168" t="str">
        <f t="shared" si="2"/>
        <v>Y</v>
      </c>
    </row>
    <row r="123" spans="1:12">
      <c r="D123" s="105"/>
    </row>
    <row r="124" spans="1:12">
      <c r="D124" s="105"/>
    </row>
    <row r="125" spans="1:12">
      <c r="D125" s="105"/>
      <c r="J125" s="26">
        <f>COUNTIF(J10:J122,"Y")</f>
        <v>113</v>
      </c>
      <c r="K125" s="26">
        <f>COUNTIF(K10:K122,"Y")</f>
        <v>113</v>
      </c>
      <c r="L125" s="26">
        <f>COUNTIF(L10:L122,"Y")</f>
        <v>113</v>
      </c>
    </row>
    <row r="126" spans="1:12" ht="20.25">
      <c r="D126" s="105"/>
      <c r="J126" s="195">
        <f>(J125/(A122-COUNTIF(D10:D122,"A")))</f>
        <v>1</v>
      </c>
      <c r="K126" s="195">
        <f>(K125/(A122-COUNTIF(E10:E122,"A")))</f>
        <v>1</v>
      </c>
      <c r="L126" s="195">
        <f>(L125/(A122-COUNTIF(F10:F122,"A")))</f>
        <v>1</v>
      </c>
    </row>
    <row r="127" spans="1:12">
      <c r="D127" s="105"/>
    </row>
    <row r="128" spans="1:12">
      <c r="D128" s="105"/>
      <c r="J128" s="153" t="s">
        <v>13</v>
      </c>
      <c r="K128" s="155" t="s">
        <v>247</v>
      </c>
      <c r="L128" s="155" t="s">
        <v>247</v>
      </c>
    </row>
    <row r="129" spans="4:12" ht="20.25">
      <c r="D129" s="105"/>
      <c r="J129" s="124">
        <f>(J125/COUNT(A10:A122))*100</f>
        <v>100</v>
      </c>
      <c r="K129" s="124">
        <f>(K125/COUNT(A10:A122))*100</f>
        <v>100</v>
      </c>
      <c r="L129" s="124">
        <f>(L125/COUNT(A10:A122))*100</f>
        <v>100</v>
      </c>
    </row>
    <row r="130" spans="4:12">
      <c r="D130" s="105"/>
    </row>
    <row r="131" spans="4:12">
      <c r="D131" s="105"/>
    </row>
    <row r="132" spans="4:12">
      <c r="D132" s="105"/>
    </row>
    <row r="133" spans="4:12">
      <c r="D133" s="105"/>
    </row>
    <row r="134" spans="4:12">
      <c r="D134" s="105"/>
    </row>
    <row r="135" spans="4:12">
      <c r="D135" s="105"/>
    </row>
    <row r="136" spans="4:12">
      <c r="D136" s="105"/>
    </row>
    <row r="137" spans="4:12">
      <c r="D137" s="105"/>
    </row>
    <row r="138" spans="4:12">
      <c r="D138" s="105"/>
    </row>
    <row r="139" spans="4:12">
      <c r="D139" s="105"/>
    </row>
    <row r="140" spans="4:12">
      <c r="D140" s="105"/>
    </row>
    <row r="141" spans="4:12">
      <c r="D141" s="105"/>
    </row>
    <row r="142" spans="4:12">
      <c r="D142" s="105"/>
    </row>
    <row r="143" spans="4:12">
      <c r="D143" s="105"/>
    </row>
    <row r="144" spans="4:12">
      <c r="D144" s="105"/>
    </row>
    <row r="145" spans="4:4">
      <c r="D145" s="105"/>
    </row>
    <row r="146" spans="4:4">
      <c r="D146" s="105"/>
    </row>
    <row r="147" spans="4:4">
      <c r="D147" s="105"/>
    </row>
    <row r="148" spans="4:4">
      <c r="D148" s="105"/>
    </row>
    <row r="149" spans="4:4">
      <c r="D149" s="105"/>
    </row>
    <row r="150" spans="4:4">
      <c r="D150" s="105"/>
    </row>
    <row r="151" spans="4:4">
      <c r="D151" s="105"/>
    </row>
    <row r="152" spans="4:4">
      <c r="D152" s="105"/>
    </row>
    <row r="153" spans="4:4">
      <c r="D153" s="105"/>
    </row>
    <row r="154" spans="4:4">
      <c r="D154" s="105"/>
    </row>
    <row r="155" spans="4:4">
      <c r="D155" s="105"/>
    </row>
    <row r="156" spans="4:4">
      <c r="D156" s="105"/>
    </row>
    <row r="157" spans="4:4">
      <c r="D157" s="105"/>
    </row>
    <row r="158" spans="4:4">
      <c r="D158" s="105"/>
    </row>
    <row r="159" spans="4:4">
      <c r="D159" s="105"/>
    </row>
    <row r="160" spans="4:4">
      <c r="D160" s="105"/>
    </row>
    <row r="161" spans="4:4">
      <c r="D161" s="105"/>
    </row>
    <row r="162" spans="4:4">
      <c r="D162" s="105"/>
    </row>
    <row r="163" spans="4:4">
      <c r="D163" s="105"/>
    </row>
    <row r="164" spans="4:4">
      <c r="D164" s="105"/>
    </row>
    <row r="165" spans="4:4">
      <c r="D165" s="105"/>
    </row>
    <row r="166" spans="4:4">
      <c r="D166" s="105"/>
    </row>
    <row r="167" spans="4:4">
      <c r="D167" s="105"/>
    </row>
    <row r="168" spans="4:4">
      <c r="D168" s="105"/>
    </row>
    <row r="169" spans="4:4">
      <c r="D169" s="105"/>
    </row>
    <row r="170" spans="4:4">
      <c r="D170" s="105"/>
    </row>
    <row r="171" spans="4:4">
      <c r="D171" s="105"/>
    </row>
    <row r="172" spans="4:4">
      <c r="D172" s="105"/>
    </row>
    <row r="173" spans="4:4">
      <c r="D173" s="105"/>
    </row>
    <row r="174" spans="4:4">
      <c r="D174" s="105"/>
    </row>
    <row r="175" spans="4:4">
      <c r="D175" s="105"/>
    </row>
    <row r="176" spans="4:4">
      <c r="D176" s="105"/>
    </row>
    <row r="177" spans="4:4">
      <c r="D177" s="105"/>
    </row>
    <row r="178" spans="4:4">
      <c r="D178" s="105"/>
    </row>
    <row r="179" spans="4:4">
      <c r="D179" s="105"/>
    </row>
    <row r="180" spans="4:4">
      <c r="D180" s="105"/>
    </row>
    <row r="181" spans="4:4">
      <c r="D181" s="105"/>
    </row>
    <row r="182" spans="4:4">
      <c r="D182" s="105"/>
    </row>
    <row r="183" spans="4:4">
      <c r="D183" s="105"/>
    </row>
    <row r="184" spans="4:4">
      <c r="D184" s="105"/>
    </row>
    <row r="185" spans="4:4">
      <c r="D185" s="105"/>
    </row>
    <row r="186" spans="4:4">
      <c r="D186" s="105"/>
    </row>
    <row r="187" spans="4:4">
      <c r="D187" s="105"/>
    </row>
    <row r="188" spans="4:4">
      <c r="D188" s="105"/>
    </row>
    <row r="189" spans="4:4">
      <c r="D189" s="105"/>
    </row>
    <row r="190" spans="4:4">
      <c r="D190" s="105"/>
    </row>
    <row r="191" spans="4:4">
      <c r="D191" s="105"/>
    </row>
    <row r="192" spans="4:4">
      <c r="D192" s="105"/>
    </row>
    <row r="193" spans="4:4">
      <c r="D193" s="105"/>
    </row>
    <row r="194" spans="4:4">
      <c r="D194" s="105"/>
    </row>
    <row r="195" spans="4:4">
      <c r="D195" s="105"/>
    </row>
    <row r="196" spans="4:4">
      <c r="D196" s="105"/>
    </row>
    <row r="197" spans="4:4">
      <c r="D197" s="105"/>
    </row>
    <row r="198" spans="4:4">
      <c r="D198" s="105"/>
    </row>
    <row r="199" spans="4:4">
      <c r="D199" s="105"/>
    </row>
    <row r="200" spans="4:4">
      <c r="D200" s="105"/>
    </row>
    <row r="201" spans="4:4">
      <c r="D201" s="105"/>
    </row>
    <row r="202" spans="4:4">
      <c r="D202" s="105"/>
    </row>
    <row r="203" spans="4:4">
      <c r="D203" s="105"/>
    </row>
    <row r="204" spans="4:4">
      <c r="D204" s="105"/>
    </row>
    <row r="205" spans="4:4">
      <c r="D205" s="105"/>
    </row>
    <row r="206" spans="4:4">
      <c r="D206" s="105"/>
    </row>
    <row r="207" spans="4:4">
      <c r="D207" s="105"/>
    </row>
    <row r="208" spans="4:4">
      <c r="D208" s="105"/>
    </row>
    <row r="209" spans="4:4">
      <c r="D209" s="105"/>
    </row>
    <row r="210" spans="4:4">
      <c r="D210" s="105"/>
    </row>
    <row r="211" spans="4:4">
      <c r="D211" s="105"/>
    </row>
    <row r="212" spans="4:4">
      <c r="D212" s="105"/>
    </row>
    <row r="213" spans="4:4">
      <c r="D213" s="105"/>
    </row>
    <row r="214" spans="4:4">
      <c r="D214" s="105"/>
    </row>
    <row r="215" spans="4:4">
      <c r="D215" s="105"/>
    </row>
    <row r="216" spans="4:4">
      <c r="D216" s="105"/>
    </row>
    <row r="217" spans="4:4">
      <c r="D217" s="105"/>
    </row>
    <row r="218" spans="4:4">
      <c r="D218" s="105"/>
    </row>
    <row r="219" spans="4:4">
      <c r="D219" s="105"/>
    </row>
    <row r="220" spans="4:4">
      <c r="D220" s="105"/>
    </row>
    <row r="221" spans="4:4">
      <c r="D221" s="105"/>
    </row>
    <row r="222" spans="4:4">
      <c r="D222" s="105"/>
    </row>
    <row r="223" spans="4:4">
      <c r="D223" s="105"/>
    </row>
    <row r="224" spans="4:4">
      <c r="D224" s="105"/>
    </row>
    <row r="225" spans="4:4">
      <c r="D225" s="105"/>
    </row>
    <row r="226" spans="4:4">
      <c r="D226" s="105"/>
    </row>
    <row r="227" spans="4:4">
      <c r="D227" s="105"/>
    </row>
    <row r="228" spans="4:4">
      <c r="D228" s="105"/>
    </row>
    <row r="229" spans="4:4">
      <c r="D229" s="105"/>
    </row>
    <row r="230" spans="4:4">
      <c r="D230" s="105"/>
    </row>
    <row r="231" spans="4:4">
      <c r="D231" s="105"/>
    </row>
    <row r="232" spans="4:4">
      <c r="D232" s="105"/>
    </row>
    <row r="233" spans="4:4">
      <c r="D233" s="105"/>
    </row>
    <row r="234" spans="4:4">
      <c r="D234" s="105"/>
    </row>
    <row r="235" spans="4:4">
      <c r="D235" s="105"/>
    </row>
    <row r="236" spans="4:4">
      <c r="D236" s="105"/>
    </row>
    <row r="237" spans="4:4">
      <c r="D237" s="105"/>
    </row>
    <row r="238" spans="4:4">
      <c r="D238" s="105"/>
    </row>
    <row r="239" spans="4:4">
      <c r="D239" s="105"/>
    </row>
    <row r="240" spans="4:4">
      <c r="D240" s="105"/>
    </row>
    <row r="241" spans="4:4">
      <c r="D241" s="105"/>
    </row>
    <row r="242" spans="4:4">
      <c r="D242" s="105"/>
    </row>
    <row r="243" spans="4:4">
      <c r="D243" s="105"/>
    </row>
    <row r="244" spans="4:4">
      <c r="D244" s="105"/>
    </row>
    <row r="245" spans="4:4">
      <c r="D245" s="105"/>
    </row>
    <row r="246" spans="4:4">
      <c r="D246" s="105"/>
    </row>
    <row r="247" spans="4:4">
      <c r="D247" s="105"/>
    </row>
    <row r="248" spans="4:4">
      <c r="D248" s="105"/>
    </row>
    <row r="249" spans="4:4">
      <c r="D249" s="105"/>
    </row>
    <row r="250" spans="4:4">
      <c r="D250" s="105"/>
    </row>
    <row r="251" spans="4:4">
      <c r="D251" s="105"/>
    </row>
    <row r="252" spans="4:4">
      <c r="D252" s="105"/>
    </row>
    <row r="253" spans="4:4">
      <c r="D253" s="105"/>
    </row>
    <row r="254" spans="4:4">
      <c r="D254" s="105"/>
    </row>
    <row r="255" spans="4:4">
      <c r="D255" s="105"/>
    </row>
    <row r="256" spans="4:4">
      <c r="D256" s="105"/>
    </row>
    <row r="257" spans="4:4">
      <c r="D257" s="105"/>
    </row>
    <row r="258" spans="4:4">
      <c r="D258" s="105"/>
    </row>
    <row r="259" spans="4:4">
      <c r="D259" s="105"/>
    </row>
    <row r="260" spans="4:4">
      <c r="D260" s="105"/>
    </row>
    <row r="261" spans="4:4">
      <c r="D261" s="105"/>
    </row>
    <row r="262" spans="4:4">
      <c r="D262" s="105"/>
    </row>
    <row r="263" spans="4:4">
      <c r="D263" s="105"/>
    </row>
    <row r="264" spans="4:4">
      <c r="D264" s="105"/>
    </row>
    <row r="265" spans="4:4">
      <c r="D265" s="105"/>
    </row>
    <row r="266" spans="4:4">
      <c r="D266" s="105"/>
    </row>
    <row r="267" spans="4:4">
      <c r="D267" s="105"/>
    </row>
    <row r="268" spans="4:4">
      <c r="D268" s="105"/>
    </row>
    <row r="269" spans="4:4">
      <c r="D269" s="105"/>
    </row>
    <row r="270" spans="4:4">
      <c r="D270" s="105"/>
    </row>
    <row r="271" spans="4:4">
      <c r="D271" s="105"/>
    </row>
    <row r="272" spans="4:4">
      <c r="D272" s="105"/>
    </row>
    <row r="273" spans="4:4">
      <c r="D273" s="105"/>
    </row>
    <row r="274" spans="4:4">
      <c r="D274" s="105"/>
    </row>
    <row r="275" spans="4:4">
      <c r="D275" s="105"/>
    </row>
    <row r="276" spans="4:4">
      <c r="D276" s="105"/>
    </row>
    <row r="277" spans="4:4">
      <c r="D277" s="105"/>
    </row>
    <row r="278" spans="4:4">
      <c r="D278" s="105"/>
    </row>
    <row r="279" spans="4:4">
      <c r="D279" s="105"/>
    </row>
    <row r="280" spans="4:4">
      <c r="D280" s="105"/>
    </row>
    <row r="281" spans="4:4">
      <c r="D281" s="105"/>
    </row>
    <row r="282" spans="4:4">
      <c r="D282" s="105"/>
    </row>
    <row r="283" spans="4:4">
      <c r="D283" s="105"/>
    </row>
    <row r="284" spans="4:4">
      <c r="D284" s="105"/>
    </row>
    <row r="285" spans="4:4">
      <c r="D285" s="105"/>
    </row>
    <row r="286" spans="4:4">
      <c r="D286" s="105"/>
    </row>
    <row r="287" spans="4:4">
      <c r="D287" s="105"/>
    </row>
    <row r="288" spans="4:4">
      <c r="D288" s="105"/>
    </row>
    <row r="289" spans="4:4">
      <c r="D289" s="105"/>
    </row>
    <row r="290" spans="4:4">
      <c r="D290" s="105"/>
    </row>
    <row r="291" spans="4:4">
      <c r="D291" s="105"/>
    </row>
    <row r="292" spans="4:4">
      <c r="D292" s="105"/>
    </row>
    <row r="293" spans="4:4">
      <c r="D293" s="105"/>
    </row>
    <row r="294" spans="4:4">
      <c r="D294" s="105"/>
    </row>
    <row r="295" spans="4:4">
      <c r="D295" s="105"/>
    </row>
    <row r="296" spans="4:4">
      <c r="D296" s="105"/>
    </row>
    <row r="297" spans="4:4">
      <c r="D297" s="105"/>
    </row>
    <row r="298" spans="4:4">
      <c r="D298" s="105"/>
    </row>
    <row r="299" spans="4:4">
      <c r="D299" s="105"/>
    </row>
    <row r="300" spans="4:4">
      <c r="D300" s="105"/>
    </row>
    <row r="301" spans="4:4">
      <c r="D301" s="105"/>
    </row>
    <row r="302" spans="4:4">
      <c r="D302" s="105"/>
    </row>
    <row r="303" spans="4:4">
      <c r="D303" s="105"/>
    </row>
    <row r="304" spans="4:4">
      <c r="D304" s="105"/>
    </row>
    <row r="305" spans="4:4">
      <c r="D305" s="105"/>
    </row>
    <row r="306" spans="4:4">
      <c r="D306" s="105"/>
    </row>
    <row r="307" spans="4:4">
      <c r="D307" s="105"/>
    </row>
    <row r="308" spans="4:4">
      <c r="D308" s="105"/>
    </row>
    <row r="309" spans="4:4">
      <c r="D309" s="105"/>
    </row>
    <row r="310" spans="4:4">
      <c r="D310" s="105"/>
    </row>
    <row r="311" spans="4:4">
      <c r="D311" s="105"/>
    </row>
    <row r="312" spans="4:4">
      <c r="D312" s="105"/>
    </row>
    <row r="313" spans="4:4">
      <c r="D313" s="105"/>
    </row>
    <row r="314" spans="4:4">
      <c r="D314" s="105"/>
    </row>
    <row r="315" spans="4:4">
      <c r="D315" s="105"/>
    </row>
    <row r="316" spans="4:4">
      <c r="D316" s="105"/>
    </row>
    <row r="317" spans="4:4">
      <c r="D317" s="105"/>
    </row>
    <row r="318" spans="4:4">
      <c r="D318" s="105"/>
    </row>
    <row r="319" spans="4:4">
      <c r="D319" s="105"/>
    </row>
    <row r="320" spans="4:4">
      <c r="D320" s="105"/>
    </row>
    <row r="321" spans="4:4">
      <c r="D321" s="105"/>
    </row>
    <row r="322" spans="4:4">
      <c r="D322" s="105"/>
    </row>
    <row r="323" spans="4:4">
      <c r="D323" s="105"/>
    </row>
    <row r="324" spans="4:4">
      <c r="D324" s="105"/>
    </row>
    <row r="325" spans="4:4">
      <c r="D325" s="105"/>
    </row>
    <row r="326" spans="4:4">
      <c r="D326" s="105"/>
    </row>
    <row r="327" spans="4:4">
      <c r="D327" s="105"/>
    </row>
    <row r="328" spans="4:4">
      <c r="D328" s="105"/>
    </row>
    <row r="329" spans="4:4">
      <c r="D329" s="105"/>
    </row>
    <row r="330" spans="4:4">
      <c r="D330" s="105"/>
    </row>
    <row r="331" spans="4:4">
      <c r="D331" s="105"/>
    </row>
    <row r="332" spans="4:4">
      <c r="D332" s="105"/>
    </row>
    <row r="333" spans="4:4">
      <c r="D333" s="105"/>
    </row>
    <row r="334" spans="4:4">
      <c r="D334" s="105"/>
    </row>
    <row r="335" spans="4:4">
      <c r="D335" s="105"/>
    </row>
    <row r="336" spans="4:4">
      <c r="D336" s="105"/>
    </row>
    <row r="337" spans="4:4">
      <c r="D337" s="105"/>
    </row>
    <row r="338" spans="4:4">
      <c r="D338" s="105"/>
    </row>
    <row r="339" spans="4:4">
      <c r="D339" s="105"/>
    </row>
    <row r="340" spans="4:4">
      <c r="D340" s="105"/>
    </row>
    <row r="341" spans="4:4">
      <c r="D341" s="105"/>
    </row>
    <row r="342" spans="4:4">
      <c r="D342" s="105"/>
    </row>
    <row r="343" spans="4:4">
      <c r="D343" s="105"/>
    </row>
    <row r="344" spans="4:4">
      <c r="D344" s="105"/>
    </row>
    <row r="345" spans="4:4">
      <c r="D345" s="105"/>
    </row>
    <row r="346" spans="4:4">
      <c r="D346" s="105"/>
    </row>
    <row r="347" spans="4:4">
      <c r="D347" s="105"/>
    </row>
    <row r="348" spans="4:4">
      <c r="D348" s="105"/>
    </row>
    <row r="349" spans="4:4">
      <c r="D349" s="105"/>
    </row>
    <row r="350" spans="4:4">
      <c r="D350" s="105"/>
    </row>
    <row r="351" spans="4:4">
      <c r="D351" s="105"/>
    </row>
    <row r="352" spans="4:4">
      <c r="D352" s="105"/>
    </row>
    <row r="353" spans="4:4">
      <c r="D353" s="105"/>
    </row>
    <row r="354" spans="4:4">
      <c r="D354" s="105"/>
    </row>
    <row r="355" spans="4:4">
      <c r="D355" s="105"/>
    </row>
    <row r="356" spans="4:4">
      <c r="D356" s="105"/>
    </row>
    <row r="357" spans="4:4">
      <c r="D357" s="105"/>
    </row>
    <row r="358" spans="4:4">
      <c r="D358" s="105"/>
    </row>
    <row r="359" spans="4:4">
      <c r="D359" s="105"/>
    </row>
    <row r="360" spans="4:4">
      <c r="D360" s="105"/>
    </row>
    <row r="361" spans="4:4">
      <c r="D361" s="105"/>
    </row>
    <row r="362" spans="4:4">
      <c r="D362" s="105"/>
    </row>
    <row r="363" spans="4:4">
      <c r="D363" s="105"/>
    </row>
    <row r="364" spans="4:4">
      <c r="D364" s="105"/>
    </row>
    <row r="365" spans="4:4">
      <c r="D365" s="105"/>
    </row>
    <row r="366" spans="4:4">
      <c r="D366" s="105"/>
    </row>
    <row r="367" spans="4:4">
      <c r="D367" s="105"/>
    </row>
    <row r="368" spans="4:4">
      <c r="D368" s="105"/>
    </row>
    <row r="369" spans="4:4">
      <c r="D369" s="105"/>
    </row>
    <row r="370" spans="4:4">
      <c r="D370" s="105"/>
    </row>
    <row r="371" spans="4:4">
      <c r="D371" s="105"/>
    </row>
    <row r="372" spans="4:4">
      <c r="D372" s="105"/>
    </row>
    <row r="373" spans="4:4">
      <c r="D373" s="105"/>
    </row>
    <row r="374" spans="4:4">
      <c r="D374" s="105"/>
    </row>
    <row r="375" spans="4:4">
      <c r="D375" s="105"/>
    </row>
    <row r="376" spans="4:4">
      <c r="D376" s="105"/>
    </row>
    <row r="377" spans="4:4">
      <c r="D377" s="105"/>
    </row>
    <row r="378" spans="4:4">
      <c r="D378" s="105"/>
    </row>
    <row r="379" spans="4:4">
      <c r="D379" s="105"/>
    </row>
    <row r="380" spans="4:4">
      <c r="D380" s="105"/>
    </row>
    <row r="381" spans="4:4">
      <c r="D381" s="105"/>
    </row>
    <row r="382" spans="4:4">
      <c r="D382" s="105"/>
    </row>
    <row r="383" spans="4:4">
      <c r="D383" s="105"/>
    </row>
    <row r="384" spans="4:4">
      <c r="D384" s="105"/>
    </row>
    <row r="385" spans="4:4">
      <c r="D385" s="105"/>
    </row>
    <row r="386" spans="4:4">
      <c r="D386" s="105"/>
    </row>
    <row r="387" spans="4:4">
      <c r="D387" s="105"/>
    </row>
    <row r="388" spans="4:4">
      <c r="D388" s="105"/>
    </row>
    <row r="389" spans="4:4">
      <c r="D389" s="105"/>
    </row>
    <row r="390" spans="4:4">
      <c r="D390" s="105"/>
    </row>
    <row r="391" spans="4:4">
      <c r="D391" s="105"/>
    </row>
    <row r="392" spans="4:4">
      <c r="D392" s="105"/>
    </row>
    <row r="393" spans="4:4">
      <c r="D393" s="105"/>
    </row>
    <row r="394" spans="4:4">
      <c r="D394" s="105"/>
    </row>
    <row r="395" spans="4:4">
      <c r="D395" s="105"/>
    </row>
    <row r="396" spans="4:4">
      <c r="D396" s="105"/>
    </row>
    <row r="397" spans="4:4">
      <c r="D397" s="105"/>
    </row>
    <row r="398" spans="4:4">
      <c r="D398" s="105"/>
    </row>
    <row r="399" spans="4:4">
      <c r="D399" s="105"/>
    </row>
    <row r="400" spans="4:4">
      <c r="D400" s="105"/>
    </row>
    <row r="401" spans="4:4">
      <c r="D401" s="105"/>
    </row>
    <row r="402" spans="4:4">
      <c r="D402" s="105"/>
    </row>
    <row r="403" spans="4:4">
      <c r="D403" s="105"/>
    </row>
    <row r="404" spans="4:4">
      <c r="D404" s="105"/>
    </row>
    <row r="405" spans="4:4">
      <c r="D405" s="105"/>
    </row>
    <row r="406" spans="4:4">
      <c r="D406" s="105"/>
    </row>
    <row r="407" spans="4:4">
      <c r="D407" s="105"/>
    </row>
    <row r="408" spans="4:4">
      <c r="D408" s="105"/>
    </row>
    <row r="409" spans="4:4">
      <c r="D409" s="105"/>
    </row>
    <row r="410" spans="4:4">
      <c r="D410" s="105"/>
    </row>
    <row r="411" spans="4:4">
      <c r="D411" s="105"/>
    </row>
    <row r="412" spans="4:4">
      <c r="D412" s="105"/>
    </row>
    <row r="413" spans="4:4">
      <c r="D413" s="105"/>
    </row>
    <row r="414" spans="4:4">
      <c r="D414" s="105"/>
    </row>
    <row r="415" spans="4:4">
      <c r="D415" s="105"/>
    </row>
    <row r="416" spans="4:4">
      <c r="D416" s="105"/>
    </row>
    <row r="417" spans="4:4">
      <c r="D417" s="105"/>
    </row>
    <row r="418" spans="4:4">
      <c r="D418" s="105"/>
    </row>
    <row r="419" spans="4:4">
      <c r="D419" s="105"/>
    </row>
    <row r="420" spans="4:4">
      <c r="D420" s="105"/>
    </row>
    <row r="421" spans="4:4">
      <c r="D421" s="105"/>
    </row>
    <row r="422" spans="4:4">
      <c r="D422" s="105"/>
    </row>
    <row r="423" spans="4:4">
      <c r="D423" s="105"/>
    </row>
    <row r="424" spans="4:4">
      <c r="D424" s="105"/>
    </row>
    <row r="425" spans="4:4">
      <c r="D425" s="105"/>
    </row>
    <row r="426" spans="4:4">
      <c r="D426" s="105"/>
    </row>
    <row r="427" spans="4:4">
      <c r="D427" s="105"/>
    </row>
    <row r="428" spans="4:4">
      <c r="D428" s="105"/>
    </row>
    <row r="429" spans="4:4">
      <c r="D429" s="105"/>
    </row>
    <row r="430" spans="4:4">
      <c r="D430" s="105"/>
    </row>
    <row r="431" spans="4:4">
      <c r="D431" s="105"/>
    </row>
    <row r="432" spans="4:4">
      <c r="D432" s="105"/>
    </row>
    <row r="433" spans="4:4">
      <c r="D433" s="105"/>
    </row>
    <row r="434" spans="4:4">
      <c r="D434" s="105"/>
    </row>
    <row r="435" spans="4:4">
      <c r="D435" s="105"/>
    </row>
    <row r="436" spans="4:4">
      <c r="D436" s="105"/>
    </row>
    <row r="437" spans="4:4">
      <c r="D437" s="105"/>
    </row>
    <row r="438" spans="4:4">
      <c r="D438" s="105"/>
    </row>
    <row r="439" spans="4:4">
      <c r="D439" s="105"/>
    </row>
    <row r="440" spans="4:4">
      <c r="D440" s="105"/>
    </row>
    <row r="441" spans="4:4">
      <c r="D441" s="105"/>
    </row>
    <row r="442" spans="4:4">
      <c r="D442" s="105"/>
    </row>
    <row r="443" spans="4:4">
      <c r="D443" s="105"/>
    </row>
    <row r="444" spans="4:4">
      <c r="D444" s="105"/>
    </row>
    <row r="445" spans="4:4">
      <c r="D445" s="105"/>
    </row>
    <row r="446" spans="4:4">
      <c r="D446" s="105"/>
    </row>
    <row r="447" spans="4:4">
      <c r="D447" s="105"/>
    </row>
    <row r="448" spans="4:4">
      <c r="D448" s="105"/>
    </row>
    <row r="449" spans="4:4">
      <c r="D449" s="105"/>
    </row>
    <row r="450" spans="4:4">
      <c r="D450" s="105"/>
    </row>
    <row r="451" spans="4:4">
      <c r="D451" s="105"/>
    </row>
    <row r="452" spans="4:4">
      <c r="D452" s="105"/>
    </row>
    <row r="453" spans="4:4">
      <c r="D453" s="105"/>
    </row>
    <row r="454" spans="4:4">
      <c r="D454" s="105"/>
    </row>
    <row r="455" spans="4:4">
      <c r="D455" s="105"/>
    </row>
    <row r="456" spans="4:4">
      <c r="D456" s="105"/>
    </row>
    <row r="457" spans="4:4">
      <c r="D457" s="105"/>
    </row>
    <row r="458" spans="4:4">
      <c r="D458" s="105"/>
    </row>
    <row r="459" spans="4:4">
      <c r="D459" s="105"/>
    </row>
    <row r="460" spans="4:4">
      <c r="D460" s="105"/>
    </row>
    <row r="461" spans="4:4">
      <c r="D461" s="105"/>
    </row>
    <row r="462" spans="4:4">
      <c r="D462" s="105"/>
    </row>
    <row r="463" spans="4:4">
      <c r="D463" s="105"/>
    </row>
    <row r="464" spans="4:4">
      <c r="D464" s="105"/>
    </row>
    <row r="465" spans="4:4">
      <c r="D465" s="105"/>
    </row>
    <row r="466" spans="4:4">
      <c r="D466" s="105"/>
    </row>
    <row r="467" spans="4:4">
      <c r="D467" s="105"/>
    </row>
    <row r="468" spans="4:4">
      <c r="D468" s="105"/>
    </row>
    <row r="469" spans="4:4">
      <c r="D469" s="105"/>
    </row>
    <row r="470" spans="4:4">
      <c r="D470" s="105"/>
    </row>
    <row r="471" spans="4:4">
      <c r="D471" s="105"/>
    </row>
    <row r="472" spans="4:4">
      <c r="D472" s="105"/>
    </row>
    <row r="473" spans="4:4">
      <c r="D473" s="105"/>
    </row>
    <row r="474" spans="4:4">
      <c r="D474" s="105"/>
    </row>
    <row r="475" spans="4:4">
      <c r="D475" s="105"/>
    </row>
    <row r="476" spans="4:4">
      <c r="D476" s="105"/>
    </row>
    <row r="477" spans="4:4">
      <c r="D477" s="105"/>
    </row>
    <row r="478" spans="4:4">
      <c r="D478" s="105"/>
    </row>
    <row r="479" spans="4:4">
      <c r="D479" s="105"/>
    </row>
    <row r="480" spans="4:4">
      <c r="D480" s="105"/>
    </row>
    <row r="481" spans="4:4">
      <c r="D481" s="105"/>
    </row>
    <row r="482" spans="4:4">
      <c r="D482" s="105"/>
    </row>
    <row r="483" spans="4:4">
      <c r="D483" s="105"/>
    </row>
    <row r="484" spans="4:4">
      <c r="D484" s="105"/>
    </row>
    <row r="485" spans="4:4">
      <c r="D485" s="105"/>
    </row>
    <row r="486" spans="4:4">
      <c r="D486" s="105"/>
    </row>
    <row r="487" spans="4:4">
      <c r="D487" s="105"/>
    </row>
    <row r="488" spans="4:4">
      <c r="D488" s="105"/>
    </row>
    <row r="489" spans="4:4">
      <c r="D489" s="105"/>
    </row>
    <row r="490" spans="4:4">
      <c r="D490" s="105"/>
    </row>
    <row r="491" spans="4:4">
      <c r="D491" s="105"/>
    </row>
    <row r="492" spans="4:4">
      <c r="D492" s="105"/>
    </row>
    <row r="493" spans="4:4">
      <c r="D493" s="105"/>
    </row>
    <row r="494" spans="4:4">
      <c r="D494" s="105"/>
    </row>
    <row r="495" spans="4:4">
      <c r="D495" s="105"/>
    </row>
    <row r="496" spans="4:4">
      <c r="D496" s="105"/>
    </row>
    <row r="497" spans="4:4">
      <c r="D497" s="105"/>
    </row>
    <row r="498" spans="4:4">
      <c r="D498" s="105"/>
    </row>
    <row r="499" spans="4:4">
      <c r="D499" s="105"/>
    </row>
    <row r="500" spans="4:4">
      <c r="D500" s="105"/>
    </row>
    <row r="501" spans="4:4">
      <c r="D501" s="105"/>
    </row>
    <row r="502" spans="4:4">
      <c r="D502" s="105"/>
    </row>
    <row r="503" spans="4:4">
      <c r="D503" s="105"/>
    </row>
    <row r="504" spans="4:4">
      <c r="D504" s="105"/>
    </row>
    <row r="505" spans="4:4">
      <c r="D505" s="105"/>
    </row>
    <row r="506" spans="4:4">
      <c r="D506" s="105"/>
    </row>
    <row r="507" spans="4:4">
      <c r="D507" s="105"/>
    </row>
    <row r="508" spans="4:4">
      <c r="D508" s="105"/>
    </row>
    <row r="509" spans="4:4">
      <c r="D509" s="105"/>
    </row>
    <row r="510" spans="4:4">
      <c r="D510" s="105"/>
    </row>
    <row r="511" spans="4:4">
      <c r="D511" s="105"/>
    </row>
    <row r="512" spans="4:4">
      <c r="D512" s="105"/>
    </row>
    <row r="513" spans="4:4">
      <c r="D513" s="105"/>
    </row>
    <row r="514" spans="4:4">
      <c r="D514" s="105"/>
    </row>
    <row r="515" spans="4:4">
      <c r="D515" s="105"/>
    </row>
    <row r="516" spans="4:4">
      <c r="D516" s="105"/>
    </row>
    <row r="517" spans="4:4">
      <c r="D517" s="105"/>
    </row>
    <row r="518" spans="4:4">
      <c r="D518" s="105"/>
    </row>
    <row r="519" spans="4:4">
      <c r="D519" s="105"/>
    </row>
    <row r="520" spans="4:4">
      <c r="D520" s="105"/>
    </row>
    <row r="521" spans="4:4">
      <c r="D521" s="105"/>
    </row>
    <row r="522" spans="4:4">
      <c r="D522" s="105"/>
    </row>
    <row r="523" spans="4:4">
      <c r="D523" s="105"/>
    </row>
    <row r="524" spans="4:4">
      <c r="D524" s="105"/>
    </row>
    <row r="525" spans="4:4">
      <c r="D525" s="105"/>
    </row>
    <row r="526" spans="4:4">
      <c r="D526" s="105"/>
    </row>
    <row r="527" spans="4:4">
      <c r="D527" s="105"/>
    </row>
    <row r="528" spans="4:4">
      <c r="D528" s="105"/>
    </row>
    <row r="529" spans="4:4">
      <c r="D529" s="105"/>
    </row>
    <row r="530" spans="4:4">
      <c r="D530" s="105"/>
    </row>
    <row r="531" spans="4:4">
      <c r="D531" s="105"/>
    </row>
    <row r="532" spans="4:4">
      <c r="D532" s="105"/>
    </row>
    <row r="533" spans="4:4">
      <c r="D533" s="105"/>
    </row>
    <row r="534" spans="4:4">
      <c r="D534" s="105"/>
    </row>
    <row r="535" spans="4:4">
      <c r="D535" s="105"/>
    </row>
    <row r="536" spans="4:4">
      <c r="D536" s="105"/>
    </row>
    <row r="537" spans="4:4">
      <c r="D537" s="105"/>
    </row>
    <row r="538" spans="4:4">
      <c r="D538" s="105"/>
    </row>
    <row r="539" spans="4:4">
      <c r="D539" s="105"/>
    </row>
    <row r="540" spans="4:4">
      <c r="D540" s="105"/>
    </row>
    <row r="541" spans="4:4">
      <c r="D541" s="105"/>
    </row>
    <row r="542" spans="4:4">
      <c r="D542" s="105"/>
    </row>
    <row r="543" spans="4:4">
      <c r="D543" s="105"/>
    </row>
    <row r="544" spans="4:4">
      <c r="D544" s="105"/>
    </row>
    <row r="545" spans="4:4">
      <c r="D545" s="105"/>
    </row>
    <row r="546" spans="4:4">
      <c r="D546" s="105"/>
    </row>
    <row r="547" spans="4:4">
      <c r="D547" s="105"/>
    </row>
    <row r="548" spans="4:4">
      <c r="D548" s="105"/>
    </row>
    <row r="549" spans="4:4">
      <c r="D549" s="105"/>
    </row>
    <row r="550" spans="4:4">
      <c r="D550" s="105"/>
    </row>
    <row r="551" spans="4:4">
      <c r="D551" s="105"/>
    </row>
    <row r="552" spans="4:4">
      <c r="D552" s="105"/>
    </row>
    <row r="553" spans="4:4">
      <c r="D553" s="105"/>
    </row>
    <row r="554" spans="4:4">
      <c r="D554" s="105"/>
    </row>
    <row r="555" spans="4:4">
      <c r="D555" s="105"/>
    </row>
    <row r="556" spans="4:4">
      <c r="D556" s="105"/>
    </row>
    <row r="557" spans="4:4">
      <c r="D557" s="105"/>
    </row>
    <row r="558" spans="4:4">
      <c r="D558" s="105"/>
    </row>
    <row r="559" spans="4:4">
      <c r="D559" s="105"/>
    </row>
    <row r="560" spans="4:4">
      <c r="D560" s="105"/>
    </row>
    <row r="561" spans="4:4">
      <c r="D561" s="105"/>
    </row>
    <row r="562" spans="4:4">
      <c r="D562" s="105"/>
    </row>
    <row r="563" spans="4:4">
      <c r="D563" s="105"/>
    </row>
    <row r="564" spans="4:4">
      <c r="D564" s="105"/>
    </row>
    <row r="565" spans="4:4">
      <c r="D565" s="105"/>
    </row>
    <row r="566" spans="4:4">
      <c r="D566" s="105"/>
    </row>
    <row r="567" spans="4:4">
      <c r="D567" s="105"/>
    </row>
    <row r="568" spans="4:4">
      <c r="D568" s="105"/>
    </row>
    <row r="569" spans="4:4">
      <c r="D569" s="105"/>
    </row>
    <row r="570" spans="4:4">
      <c r="D570" s="105"/>
    </row>
    <row r="571" spans="4:4">
      <c r="D571" s="105"/>
    </row>
    <row r="572" spans="4:4">
      <c r="D572" s="105"/>
    </row>
    <row r="573" spans="4:4">
      <c r="D573" s="105"/>
    </row>
    <row r="574" spans="4:4">
      <c r="D574" s="105"/>
    </row>
    <row r="575" spans="4:4">
      <c r="D575" s="105"/>
    </row>
    <row r="576" spans="4:4">
      <c r="D576" s="105"/>
    </row>
    <row r="577" spans="4:4">
      <c r="D577" s="105"/>
    </row>
    <row r="578" spans="4:4">
      <c r="D578" s="105"/>
    </row>
    <row r="579" spans="4:4">
      <c r="D579" s="105"/>
    </row>
    <row r="580" spans="4:4">
      <c r="D580" s="105"/>
    </row>
    <row r="581" spans="4:4">
      <c r="D581" s="105"/>
    </row>
    <row r="582" spans="4:4">
      <c r="D582" s="105"/>
    </row>
    <row r="583" spans="4:4">
      <c r="D583" s="105"/>
    </row>
    <row r="584" spans="4:4">
      <c r="D584" s="105"/>
    </row>
    <row r="585" spans="4:4">
      <c r="D585" s="105"/>
    </row>
    <row r="586" spans="4:4">
      <c r="D586" s="105"/>
    </row>
    <row r="587" spans="4:4">
      <c r="D587" s="105"/>
    </row>
    <row r="588" spans="4:4">
      <c r="D588" s="105"/>
    </row>
    <row r="589" spans="4:4">
      <c r="D589" s="105"/>
    </row>
    <row r="590" spans="4:4">
      <c r="D590" s="105"/>
    </row>
    <row r="591" spans="4:4">
      <c r="D591" s="105"/>
    </row>
    <row r="592" spans="4:4">
      <c r="D592" s="105"/>
    </row>
    <row r="593" spans="4:4">
      <c r="D593" s="105"/>
    </row>
    <row r="594" spans="4:4">
      <c r="D594" s="105"/>
    </row>
    <row r="595" spans="4:4">
      <c r="D595" s="105"/>
    </row>
    <row r="596" spans="4:4">
      <c r="D596" s="105"/>
    </row>
    <row r="597" spans="4:4">
      <c r="D597" s="105"/>
    </row>
    <row r="598" spans="4:4">
      <c r="D598" s="105"/>
    </row>
    <row r="599" spans="4:4">
      <c r="D599" s="105"/>
    </row>
    <row r="600" spans="4:4">
      <c r="D600" s="105"/>
    </row>
    <row r="601" spans="4:4">
      <c r="D601" s="105"/>
    </row>
    <row r="602" spans="4:4">
      <c r="D602" s="105"/>
    </row>
    <row r="603" spans="4:4">
      <c r="D603" s="105"/>
    </row>
    <row r="604" spans="4:4">
      <c r="D604" s="105"/>
    </row>
    <row r="605" spans="4:4">
      <c r="D605" s="105"/>
    </row>
    <row r="606" spans="4:4">
      <c r="D606" s="105"/>
    </row>
    <row r="607" spans="4:4">
      <c r="D607" s="105"/>
    </row>
    <row r="608" spans="4:4">
      <c r="D608" s="105"/>
    </row>
    <row r="609" spans="4:4">
      <c r="D609" s="105"/>
    </row>
    <row r="610" spans="4:4">
      <c r="D610" s="105"/>
    </row>
    <row r="611" spans="4:4">
      <c r="D611" s="105"/>
    </row>
    <row r="612" spans="4:4">
      <c r="D612" s="105"/>
    </row>
    <row r="613" spans="4:4">
      <c r="D613" s="105"/>
    </row>
    <row r="614" spans="4:4">
      <c r="D614" s="105"/>
    </row>
    <row r="615" spans="4:4">
      <c r="D615" s="105"/>
    </row>
    <row r="616" spans="4:4">
      <c r="D616" s="105"/>
    </row>
    <row r="617" spans="4:4">
      <c r="D617" s="105"/>
    </row>
    <row r="618" spans="4:4">
      <c r="D618" s="105"/>
    </row>
    <row r="619" spans="4:4">
      <c r="D619" s="105"/>
    </row>
    <row r="620" spans="4:4">
      <c r="D620" s="105"/>
    </row>
    <row r="621" spans="4:4">
      <c r="D621" s="105"/>
    </row>
    <row r="622" spans="4:4">
      <c r="D622" s="105"/>
    </row>
    <row r="623" spans="4:4">
      <c r="D623" s="105"/>
    </row>
    <row r="624" spans="4:4">
      <c r="D624" s="105"/>
    </row>
    <row r="625" spans="4:4">
      <c r="D625" s="105"/>
    </row>
    <row r="626" spans="4:4">
      <c r="D626" s="105"/>
    </row>
    <row r="627" spans="4:4">
      <c r="D627" s="105"/>
    </row>
    <row r="628" spans="4:4">
      <c r="D628" s="105"/>
    </row>
    <row r="629" spans="4:4">
      <c r="D629" s="105"/>
    </row>
    <row r="630" spans="4:4">
      <c r="D630" s="105"/>
    </row>
    <row r="631" spans="4:4">
      <c r="D631" s="105"/>
    </row>
    <row r="632" spans="4:4">
      <c r="D632" s="105"/>
    </row>
    <row r="633" spans="4:4">
      <c r="D633" s="105"/>
    </row>
    <row r="634" spans="4:4">
      <c r="D634" s="105"/>
    </row>
    <row r="635" spans="4:4">
      <c r="D635" s="105"/>
    </row>
    <row r="636" spans="4:4">
      <c r="D636" s="105"/>
    </row>
    <row r="637" spans="4:4">
      <c r="D637" s="105"/>
    </row>
    <row r="638" spans="4:4">
      <c r="D638" s="105"/>
    </row>
    <row r="639" spans="4:4">
      <c r="D639" s="105"/>
    </row>
    <row r="640" spans="4:4">
      <c r="D640" s="105"/>
    </row>
    <row r="641" spans="4:4">
      <c r="D641" s="105"/>
    </row>
    <row r="642" spans="4:4">
      <c r="D642" s="105"/>
    </row>
    <row r="643" spans="4:4">
      <c r="D643" s="105"/>
    </row>
    <row r="644" spans="4:4">
      <c r="D644" s="105"/>
    </row>
    <row r="645" spans="4:4">
      <c r="D645" s="105"/>
    </row>
    <row r="646" spans="4:4">
      <c r="D646" s="105"/>
    </row>
    <row r="647" spans="4:4">
      <c r="D647" s="105"/>
    </row>
    <row r="648" spans="4:4">
      <c r="D648" s="105"/>
    </row>
    <row r="649" spans="4:4">
      <c r="D649" s="105"/>
    </row>
    <row r="650" spans="4:4">
      <c r="D650" s="105"/>
    </row>
    <row r="651" spans="4:4">
      <c r="D651" s="105"/>
    </row>
    <row r="652" spans="4:4">
      <c r="D652" s="105"/>
    </row>
    <row r="653" spans="4:4">
      <c r="D653" s="105"/>
    </row>
    <row r="654" spans="4:4">
      <c r="D654" s="105"/>
    </row>
    <row r="655" spans="4:4">
      <c r="D655" s="105"/>
    </row>
    <row r="656" spans="4:4">
      <c r="D656" s="105"/>
    </row>
    <row r="657" spans="4:4">
      <c r="D657" s="105"/>
    </row>
    <row r="658" spans="4:4">
      <c r="D658" s="105"/>
    </row>
    <row r="659" spans="4:4">
      <c r="D659" s="105"/>
    </row>
    <row r="660" spans="4:4">
      <c r="D660" s="105"/>
    </row>
    <row r="661" spans="4:4">
      <c r="D661" s="105"/>
    </row>
    <row r="662" spans="4:4">
      <c r="D662" s="105"/>
    </row>
    <row r="663" spans="4:4">
      <c r="D663" s="105"/>
    </row>
    <row r="664" spans="4:4">
      <c r="D664" s="105"/>
    </row>
    <row r="665" spans="4:4">
      <c r="D665" s="105"/>
    </row>
    <row r="666" spans="4:4">
      <c r="D666" s="105"/>
    </row>
    <row r="667" spans="4:4">
      <c r="D667" s="105"/>
    </row>
    <row r="668" spans="4:4">
      <c r="D668" s="105"/>
    </row>
    <row r="669" spans="4:4">
      <c r="D669" s="105"/>
    </row>
    <row r="670" spans="4:4">
      <c r="D670" s="105"/>
    </row>
    <row r="671" spans="4:4">
      <c r="D671" s="105"/>
    </row>
    <row r="672" spans="4:4">
      <c r="D672" s="105"/>
    </row>
    <row r="673" spans="4:4">
      <c r="D673" s="105"/>
    </row>
    <row r="674" spans="4:4">
      <c r="D674" s="105"/>
    </row>
    <row r="675" spans="4:4">
      <c r="D675" s="105"/>
    </row>
    <row r="676" spans="4:4">
      <c r="D676" s="105"/>
    </row>
    <row r="677" spans="4:4">
      <c r="D677" s="105"/>
    </row>
    <row r="678" spans="4:4">
      <c r="D678" s="105"/>
    </row>
    <row r="679" spans="4:4">
      <c r="D679" s="105"/>
    </row>
    <row r="680" spans="4:4">
      <c r="D680" s="105"/>
    </row>
    <row r="681" spans="4:4">
      <c r="D681" s="105"/>
    </row>
    <row r="682" spans="4:4">
      <c r="D682" s="105"/>
    </row>
    <row r="683" spans="4:4">
      <c r="D683" s="105"/>
    </row>
    <row r="684" spans="4:4">
      <c r="D684" s="105"/>
    </row>
    <row r="685" spans="4:4">
      <c r="D685" s="105"/>
    </row>
    <row r="686" spans="4:4">
      <c r="D686" s="105"/>
    </row>
    <row r="687" spans="4:4">
      <c r="D687" s="105"/>
    </row>
    <row r="688" spans="4:4">
      <c r="D688" s="105"/>
    </row>
    <row r="689" spans="4:4">
      <c r="D689" s="105"/>
    </row>
    <row r="690" spans="4:4">
      <c r="D690" s="105"/>
    </row>
    <row r="691" spans="4:4">
      <c r="D691" s="105"/>
    </row>
    <row r="692" spans="4:4">
      <c r="D692" s="105"/>
    </row>
    <row r="693" spans="4:4">
      <c r="D693" s="105"/>
    </row>
    <row r="694" spans="4:4">
      <c r="D694" s="105"/>
    </row>
    <row r="695" spans="4:4">
      <c r="D695" s="105"/>
    </row>
    <row r="696" spans="4:4">
      <c r="D696" s="105"/>
    </row>
    <row r="697" spans="4:4">
      <c r="D697" s="105"/>
    </row>
    <row r="698" spans="4:4">
      <c r="D698" s="105"/>
    </row>
    <row r="699" spans="4:4">
      <c r="D699" s="105"/>
    </row>
    <row r="700" spans="4:4">
      <c r="D700" s="105"/>
    </row>
    <row r="701" spans="4:4">
      <c r="D701" s="105"/>
    </row>
    <row r="702" spans="4:4">
      <c r="D702" s="105"/>
    </row>
    <row r="703" spans="4:4">
      <c r="D703" s="105"/>
    </row>
    <row r="704" spans="4:4">
      <c r="D704" s="105"/>
    </row>
    <row r="705" spans="4:4">
      <c r="D705" s="105"/>
    </row>
    <row r="706" spans="4:4">
      <c r="D706" s="105"/>
    </row>
    <row r="707" spans="4:4">
      <c r="D707" s="105"/>
    </row>
    <row r="708" spans="4:4">
      <c r="D708" s="105"/>
    </row>
    <row r="709" spans="4:4">
      <c r="D709" s="105"/>
    </row>
    <row r="710" spans="4:4">
      <c r="D710" s="105"/>
    </row>
    <row r="711" spans="4:4">
      <c r="D711" s="105"/>
    </row>
    <row r="712" spans="4:4">
      <c r="D712" s="105"/>
    </row>
    <row r="713" spans="4:4">
      <c r="D713" s="105"/>
    </row>
    <row r="714" spans="4:4">
      <c r="D714" s="105"/>
    </row>
    <row r="715" spans="4:4">
      <c r="D715" s="105"/>
    </row>
    <row r="716" spans="4:4">
      <c r="D716" s="105"/>
    </row>
    <row r="717" spans="4:4">
      <c r="D717" s="105"/>
    </row>
    <row r="718" spans="4:4">
      <c r="D718" s="105"/>
    </row>
    <row r="719" spans="4:4">
      <c r="D719" s="105"/>
    </row>
    <row r="720" spans="4:4">
      <c r="D720" s="105"/>
    </row>
    <row r="721" spans="4:4">
      <c r="D721" s="105"/>
    </row>
    <row r="722" spans="4:4">
      <c r="D722" s="105"/>
    </row>
    <row r="723" spans="4:4">
      <c r="D723" s="105"/>
    </row>
    <row r="724" spans="4:4">
      <c r="D724" s="105"/>
    </row>
    <row r="725" spans="4:4">
      <c r="D725" s="105"/>
    </row>
    <row r="726" spans="4:4">
      <c r="D726" s="105"/>
    </row>
    <row r="727" spans="4:4">
      <c r="D727" s="105"/>
    </row>
    <row r="728" spans="4:4">
      <c r="D728" s="105"/>
    </row>
    <row r="729" spans="4:4">
      <c r="D729" s="105"/>
    </row>
    <row r="730" spans="4:4">
      <c r="D730" s="105"/>
    </row>
    <row r="731" spans="4:4">
      <c r="D731" s="105"/>
    </row>
    <row r="732" spans="4:4">
      <c r="D732" s="105"/>
    </row>
    <row r="733" spans="4:4">
      <c r="D733" s="105"/>
    </row>
    <row r="734" spans="4:4">
      <c r="D734" s="105"/>
    </row>
    <row r="735" spans="4:4">
      <c r="D735" s="105"/>
    </row>
    <row r="736" spans="4:4">
      <c r="D736" s="105"/>
    </row>
    <row r="737" spans="4:4">
      <c r="D737" s="105"/>
    </row>
    <row r="738" spans="4:4">
      <c r="D738" s="105"/>
    </row>
    <row r="739" spans="4:4">
      <c r="D739" s="105"/>
    </row>
    <row r="740" spans="4:4">
      <c r="D740" s="105"/>
    </row>
    <row r="741" spans="4:4">
      <c r="D741" s="105"/>
    </row>
    <row r="742" spans="4:4">
      <c r="D742" s="105"/>
    </row>
    <row r="743" spans="4:4">
      <c r="D743" s="105"/>
    </row>
    <row r="744" spans="4:4">
      <c r="D744" s="105"/>
    </row>
    <row r="745" spans="4:4">
      <c r="D745" s="105"/>
    </row>
    <row r="746" spans="4:4">
      <c r="D746" s="105"/>
    </row>
    <row r="747" spans="4:4">
      <c r="D747" s="105"/>
    </row>
    <row r="748" spans="4:4">
      <c r="D748" s="105"/>
    </row>
    <row r="749" spans="4:4">
      <c r="D749" s="105"/>
    </row>
    <row r="750" spans="4:4">
      <c r="D750" s="105"/>
    </row>
    <row r="751" spans="4:4">
      <c r="D751" s="105"/>
    </row>
    <row r="752" spans="4:4">
      <c r="D752" s="105"/>
    </row>
    <row r="753" spans="4:4">
      <c r="D753" s="105"/>
    </row>
    <row r="754" spans="4:4">
      <c r="D754" s="105"/>
    </row>
    <row r="755" spans="4:4">
      <c r="D755" s="105"/>
    </row>
    <row r="756" spans="4:4">
      <c r="D756" s="105"/>
    </row>
    <row r="757" spans="4:4">
      <c r="D757" s="105"/>
    </row>
    <row r="758" spans="4:4">
      <c r="D758" s="105"/>
    </row>
    <row r="759" spans="4:4">
      <c r="D759" s="105"/>
    </row>
    <row r="760" spans="4:4">
      <c r="D760" s="105"/>
    </row>
    <row r="761" spans="4:4">
      <c r="D761" s="105"/>
    </row>
    <row r="762" spans="4:4">
      <c r="D762" s="105"/>
    </row>
    <row r="763" spans="4:4">
      <c r="D763" s="105"/>
    </row>
    <row r="764" spans="4:4">
      <c r="D764" s="105"/>
    </row>
    <row r="765" spans="4:4">
      <c r="D765" s="105"/>
    </row>
    <row r="766" spans="4:4">
      <c r="D766" s="105"/>
    </row>
    <row r="767" spans="4:4">
      <c r="D767" s="105"/>
    </row>
    <row r="768" spans="4:4">
      <c r="D768" s="105"/>
    </row>
    <row r="769" spans="4:4">
      <c r="D769" s="105"/>
    </row>
    <row r="770" spans="4:4">
      <c r="D770" s="105"/>
    </row>
    <row r="771" spans="4:4">
      <c r="D771" s="105"/>
    </row>
    <row r="772" spans="4:4">
      <c r="D772" s="105"/>
    </row>
    <row r="773" spans="4:4">
      <c r="D773" s="105"/>
    </row>
    <row r="774" spans="4:4">
      <c r="D774" s="105"/>
    </row>
    <row r="775" spans="4:4">
      <c r="D775" s="105"/>
    </row>
    <row r="776" spans="4:4">
      <c r="D776" s="105"/>
    </row>
    <row r="777" spans="4:4">
      <c r="D777" s="105"/>
    </row>
    <row r="778" spans="4:4">
      <c r="D778" s="105"/>
    </row>
    <row r="779" spans="4:4">
      <c r="D779" s="105"/>
    </row>
    <row r="780" spans="4:4">
      <c r="D780" s="105"/>
    </row>
    <row r="781" spans="4:4">
      <c r="D781" s="105"/>
    </row>
    <row r="782" spans="4:4">
      <c r="D782" s="105"/>
    </row>
    <row r="783" spans="4:4">
      <c r="D783" s="105"/>
    </row>
    <row r="784" spans="4:4">
      <c r="D784" s="105"/>
    </row>
    <row r="785" spans="4:4">
      <c r="D785" s="105"/>
    </row>
    <row r="786" spans="4:4">
      <c r="D786" s="105"/>
    </row>
    <row r="787" spans="4:4">
      <c r="D787" s="105"/>
    </row>
    <row r="788" spans="4:4">
      <c r="D788" s="105"/>
    </row>
    <row r="789" spans="4:4">
      <c r="D789" s="105"/>
    </row>
    <row r="790" spans="4:4">
      <c r="D790" s="105"/>
    </row>
    <row r="791" spans="4:4">
      <c r="D791" s="105"/>
    </row>
    <row r="792" spans="4:4">
      <c r="D792" s="105"/>
    </row>
    <row r="793" spans="4:4">
      <c r="D793" s="105"/>
    </row>
    <row r="794" spans="4:4">
      <c r="D794" s="105"/>
    </row>
    <row r="795" spans="4:4">
      <c r="D795" s="105"/>
    </row>
    <row r="796" spans="4:4">
      <c r="D796" s="105"/>
    </row>
    <row r="797" spans="4:4">
      <c r="D797" s="105"/>
    </row>
    <row r="798" spans="4:4">
      <c r="D798" s="105"/>
    </row>
    <row r="799" spans="4:4">
      <c r="D799" s="105"/>
    </row>
    <row r="800" spans="4:4">
      <c r="D800" s="105"/>
    </row>
    <row r="801" spans="4:4">
      <c r="D801" s="105"/>
    </row>
    <row r="802" spans="4:4">
      <c r="D802" s="105"/>
    </row>
    <row r="803" spans="4:4">
      <c r="D803" s="105"/>
    </row>
    <row r="804" spans="4:4">
      <c r="D804" s="105"/>
    </row>
    <row r="805" spans="4:4">
      <c r="D805" s="105"/>
    </row>
    <row r="806" spans="4:4">
      <c r="D806" s="105"/>
    </row>
    <row r="807" spans="4:4">
      <c r="D807" s="105"/>
    </row>
    <row r="808" spans="4:4">
      <c r="D808" s="105"/>
    </row>
    <row r="809" spans="4:4">
      <c r="D809" s="105"/>
    </row>
    <row r="810" spans="4:4">
      <c r="D810" s="105"/>
    </row>
    <row r="811" spans="4:4">
      <c r="D811" s="105"/>
    </row>
    <row r="812" spans="4:4">
      <c r="D812" s="105"/>
    </row>
    <row r="813" spans="4:4">
      <c r="D813" s="105"/>
    </row>
    <row r="814" spans="4:4">
      <c r="D814" s="105"/>
    </row>
    <row r="815" spans="4:4">
      <c r="D815" s="105"/>
    </row>
    <row r="816" spans="4:4">
      <c r="D816" s="105"/>
    </row>
    <row r="817" spans="4:4">
      <c r="D817" s="105"/>
    </row>
    <row r="818" spans="4:4">
      <c r="D818" s="105"/>
    </row>
    <row r="819" spans="4:4">
      <c r="D819" s="105"/>
    </row>
    <row r="820" spans="4:4">
      <c r="D820" s="105"/>
    </row>
    <row r="821" spans="4:4">
      <c r="D821" s="105"/>
    </row>
    <row r="822" spans="4:4">
      <c r="D822" s="105"/>
    </row>
    <row r="823" spans="4:4">
      <c r="D823" s="105"/>
    </row>
    <row r="824" spans="4:4">
      <c r="D824" s="105"/>
    </row>
    <row r="825" spans="4:4">
      <c r="D825" s="105"/>
    </row>
    <row r="826" spans="4:4">
      <c r="D826" s="105"/>
    </row>
    <row r="827" spans="4:4">
      <c r="D827" s="105"/>
    </row>
    <row r="828" spans="4:4">
      <c r="D828" s="105"/>
    </row>
    <row r="829" spans="4:4">
      <c r="D829" s="105"/>
    </row>
    <row r="830" spans="4:4">
      <c r="D830" s="105"/>
    </row>
    <row r="831" spans="4:4">
      <c r="D831" s="105"/>
    </row>
    <row r="832" spans="4:4">
      <c r="D832" s="105"/>
    </row>
    <row r="833" spans="4:4">
      <c r="D833" s="105"/>
    </row>
    <row r="834" spans="4:4">
      <c r="D834" s="105"/>
    </row>
    <row r="835" spans="4:4">
      <c r="D835" s="105"/>
    </row>
    <row r="836" spans="4:4">
      <c r="D836" s="105"/>
    </row>
    <row r="837" spans="4:4">
      <c r="D837" s="105"/>
    </row>
    <row r="838" spans="4:4">
      <c r="D838" s="105"/>
    </row>
    <row r="839" spans="4:4">
      <c r="D839" s="105"/>
    </row>
    <row r="840" spans="4:4">
      <c r="D840" s="105"/>
    </row>
    <row r="841" spans="4:4">
      <c r="D841" s="105"/>
    </row>
    <row r="842" spans="4:4">
      <c r="D842" s="105"/>
    </row>
    <row r="843" spans="4:4">
      <c r="D843" s="105"/>
    </row>
    <row r="844" spans="4:4">
      <c r="D844" s="105"/>
    </row>
    <row r="845" spans="4:4">
      <c r="D845" s="105"/>
    </row>
    <row r="846" spans="4:4">
      <c r="D846" s="105"/>
    </row>
    <row r="847" spans="4:4">
      <c r="D847" s="105"/>
    </row>
    <row r="848" spans="4:4">
      <c r="D848" s="105"/>
    </row>
    <row r="849" spans="4:4">
      <c r="D849" s="105"/>
    </row>
    <row r="850" spans="4:4">
      <c r="D850" s="105"/>
    </row>
    <row r="851" spans="4:4">
      <c r="D851" s="105"/>
    </row>
    <row r="852" spans="4:4">
      <c r="D852" s="105"/>
    </row>
    <row r="853" spans="4:4">
      <c r="D853" s="105"/>
    </row>
    <row r="854" spans="4:4">
      <c r="D854" s="105"/>
    </row>
    <row r="855" spans="4:4">
      <c r="D855" s="105"/>
    </row>
    <row r="856" spans="4:4">
      <c r="D856" s="105"/>
    </row>
    <row r="857" spans="4:4">
      <c r="D857" s="105"/>
    </row>
    <row r="858" spans="4:4">
      <c r="D858" s="105"/>
    </row>
    <row r="859" spans="4:4">
      <c r="D859" s="105"/>
    </row>
    <row r="860" spans="4:4">
      <c r="D860" s="105"/>
    </row>
    <row r="861" spans="4:4">
      <c r="D861" s="105"/>
    </row>
    <row r="862" spans="4:4">
      <c r="D862" s="105"/>
    </row>
    <row r="863" spans="4:4">
      <c r="D863" s="105"/>
    </row>
    <row r="864" spans="4:4">
      <c r="D864" s="105"/>
    </row>
    <row r="865" spans="4:4">
      <c r="D865" s="105"/>
    </row>
    <row r="866" spans="4:4">
      <c r="D866" s="105"/>
    </row>
    <row r="867" spans="4:4">
      <c r="D867" s="105"/>
    </row>
    <row r="868" spans="4:4">
      <c r="D868" s="105"/>
    </row>
    <row r="869" spans="4:4">
      <c r="D869" s="105"/>
    </row>
    <row r="870" spans="4:4">
      <c r="D870" s="105"/>
    </row>
    <row r="871" spans="4:4">
      <c r="D871" s="105"/>
    </row>
    <row r="872" spans="4:4">
      <c r="D872" s="105"/>
    </row>
    <row r="873" spans="4:4">
      <c r="D873" s="105"/>
    </row>
    <row r="874" spans="4:4">
      <c r="D874" s="105"/>
    </row>
    <row r="875" spans="4:4">
      <c r="D875" s="105"/>
    </row>
    <row r="876" spans="4:4">
      <c r="D876" s="105"/>
    </row>
    <row r="877" spans="4:4">
      <c r="D877" s="105"/>
    </row>
    <row r="878" spans="4:4">
      <c r="D878" s="105"/>
    </row>
    <row r="879" spans="4:4">
      <c r="D879" s="105"/>
    </row>
    <row r="880" spans="4:4">
      <c r="D880" s="105"/>
    </row>
    <row r="881" spans="4:4">
      <c r="D881" s="105"/>
    </row>
    <row r="882" spans="4:4">
      <c r="D882" s="105"/>
    </row>
    <row r="883" spans="4:4">
      <c r="D883" s="105"/>
    </row>
    <row r="884" spans="4:4">
      <c r="D884" s="105"/>
    </row>
    <row r="885" spans="4:4">
      <c r="D885" s="105"/>
    </row>
    <row r="886" spans="4:4">
      <c r="D886" s="105"/>
    </row>
    <row r="887" spans="4:4">
      <c r="D887" s="105"/>
    </row>
    <row r="888" spans="4:4">
      <c r="D888" s="105"/>
    </row>
    <row r="889" spans="4:4">
      <c r="D889" s="105"/>
    </row>
    <row r="890" spans="4:4">
      <c r="D890" s="105"/>
    </row>
    <row r="891" spans="4:4">
      <c r="D891" s="105"/>
    </row>
    <row r="892" spans="4:4">
      <c r="D892" s="105"/>
    </row>
    <row r="893" spans="4:4">
      <c r="D893" s="105"/>
    </row>
    <row r="894" spans="4:4">
      <c r="D894" s="105"/>
    </row>
    <row r="895" spans="4:4">
      <c r="D895" s="105"/>
    </row>
    <row r="896" spans="4:4">
      <c r="D896" s="105"/>
    </row>
    <row r="897" spans="4:4">
      <c r="D897" s="105"/>
    </row>
    <row r="898" spans="4:4">
      <c r="D898" s="105"/>
    </row>
    <row r="899" spans="4:4">
      <c r="D899" s="105"/>
    </row>
    <row r="900" spans="4:4">
      <c r="D900" s="105"/>
    </row>
    <row r="901" spans="4:4">
      <c r="D901" s="105"/>
    </row>
    <row r="902" spans="4:4">
      <c r="D902" s="105"/>
    </row>
    <row r="903" spans="4:4">
      <c r="D903" s="105"/>
    </row>
    <row r="904" spans="4:4">
      <c r="D904" s="105"/>
    </row>
    <row r="905" spans="4:4">
      <c r="D905" s="105"/>
    </row>
    <row r="906" spans="4:4">
      <c r="D906" s="105"/>
    </row>
    <row r="907" spans="4:4">
      <c r="D907" s="105"/>
    </row>
    <row r="908" spans="4:4">
      <c r="D908" s="105"/>
    </row>
    <row r="909" spans="4:4">
      <c r="D909" s="105"/>
    </row>
    <row r="910" spans="4:4">
      <c r="D910" s="105"/>
    </row>
    <row r="911" spans="4:4">
      <c r="D911" s="105"/>
    </row>
    <row r="912" spans="4:4">
      <c r="D912" s="105"/>
    </row>
    <row r="913" spans="4:4">
      <c r="D913" s="105"/>
    </row>
    <row r="914" spans="4:4">
      <c r="D914" s="105"/>
    </row>
    <row r="915" spans="4:4">
      <c r="D915" s="105"/>
    </row>
    <row r="916" spans="4:4">
      <c r="D916" s="105"/>
    </row>
    <row r="917" spans="4:4">
      <c r="D917" s="105"/>
    </row>
    <row r="918" spans="4:4">
      <c r="D918" s="105"/>
    </row>
    <row r="919" spans="4:4">
      <c r="D919" s="105"/>
    </row>
    <row r="920" spans="4:4">
      <c r="D920" s="105"/>
    </row>
    <row r="921" spans="4:4">
      <c r="D921" s="105"/>
    </row>
    <row r="922" spans="4:4">
      <c r="D922" s="105"/>
    </row>
    <row r="923" spans="4:4">
      <c r="D923" s="105"/>
    </row>
    <row r="924" spans="4:4">
      <c r="D924" s="105"/>
    </row>
    <row r="925" spans="4:4">
      <c r="D925" s="105"/>
    </row>
    <row r="926" spans="4:4">
      <c r="D926" s="105"/>
    </row>
    <row r="927" spans="4:4">
      <c r="D927" s="105"/>
    </row>
    <row r="928" spans="4:4">
      <c r="D928" s="105"/>
    </row>
    <row r="929" spans="4:4">
      <c r="D929" s="105"/>
    </row>
    <row r="930" spans="4:4">
      <c r="D930" s="105"/>
    </row>
    <row r="931" spans="4:4">
      <c r="D931" s="105"/>
    </row>
    <row r="932" spans="4:4">
      <c r="D932" s="105"/>
    </row>
    <row r="933" spans="4:4">
      <c r="D933" s="105"/>
    </row>
    <row r="934" spans="4:4">
      <c r="D934" s="105"/>
    </row>
    <row r="935" spans="4:4">
      <c r="D935" s="105"/>
    </row>
    <row r="936" spans="4:4">
      <c r="D936" s="105"/>
    </row>
    <row r="937" spans="4:4">
      <c r="D937" s="105"/>
    </row>
    <row r="938" spans="4:4">
      <c r="D938" s="105"/>
    </row>
    <row r="939" spans="4:4">
      <c r="D939" s="105"/>
    </row>
    <row r="940" spans="4:4">
      <c r="D940" s="105"/>
    </row>
    <row r="941" spans="4:4">
      <c r="D941" s="105"/>
    </row>
    <row r="942" spans="4:4">
      <c r="D942" s="105"/>
    </row>
    <row r="943" spans="4:4">
      <c r="D943" s="105"/>
    </row>
    <row r="944" spans="4:4">
      <c r="D944" s="105"/>
    </row>
    <row r="945" spans="4:4">
      <c r="D945" s="105"/>
    </row>
    <row r="946" spans="4:4">
      <c r="D946" s="105"/>
    </row>
    <row r="947" spans="4:4">
      <c r="D947" s="105"/>
    </row>
    <row r="948" spans="4:4">
      <c r="D948" s="105"/>
    </row>
    <row r="949" spans="4:4">
      <c r="D949" s="105"/>
    </row>
    <row r="950" spans="4:4">
      <c r="D950" s="105"/>
    </row>
    <row r="951" spans="4:4">
      <c r="D951" s="105"/>
    </row>
    <row r="952" spans="4:4">
      <c r="D952" s="105"/>
    </row>
    <row r="953" spans="4:4">
      <c r="D953" s="105"/>
    </row>
    <row r="954" spans="4:4">
      <c r="D954" s="105"/>
    </row>
    <row r="955" spans="4:4">
      <c r="D955" s="105"/>
    </row>
    <row r="956" spans="4:4">
      <c r="D956" s="105"/>
    </row>
    <row r="957" spans="4:4">
      <c r="D957" s="105"/>
    </row>
    <row r="958" spans="4:4">
      <c r="D958" s="105"/>
    </row>
    <row r="959" spans="4:4">
      <c r="D959" s="105"/>
    </row>
    <row r="960" spans="4:4">
      <c r="D960" s="105"/>
    </row>
    <row r="961" spans="4:4">
      <c r="D961" s="105"/>
    </row>
    <row r="962" spans="4:4">
      <c r="D962" s="105"/>
    </row>
    <row r="963" spans="4:4">
      <c r="D963" s="105"/>
    </row>
    <row r="964" spans="4:4">
      <c r="D964" s="105"/>
    </row>
    <row r="965" spans="4:4">
      <c r="D965" s="105"/>
    </row>
    <row r="966" spans="4:4">
      <c r="D966" s="105"/>
    </row>
    <row r="967" spans="4:4">
      <c r="D967" s="105"/>
    </row>
    <row r="968" spans="4:4">
      <c r="D968" s="105"/>
    </row>
    <row r="969" spans="4:4">
      <c r="D969" s="105"/>
    </row>
    <row r="970" spans="4:4">
      <c r="D970" s="105"/>
    </row>
    <row r="971" spans="4:4">
      <c r="D971" s="105"/>
    </row>
    <row r="972" spans="4:4">
      <c r="D972" s="105"/>
    </row>
    <row r="973" spans="4:4">
      <c r="D973" s="105"/>
    </row>
    <row r="974" spans="4:4">
      <c r="D974" s="105"/>
    </row>
    <row r="975" spans="4:4">
      <c r="D975" s="105"/>
    </row>
    <row r="976" spans="4:4">
      <c r="D976" s="105"/>
    </row>
    <row r="977" spans="4:4">
      <c r="D977" s="105"/>
    </row>
    <row r="978" spans="4:4">
      <c r="D978" s="105"/>
    </row>
    <row r="979" spans="4:4">
      <c r="D979" s="105"/>
    </row>
    <row r="980" spans="4:4">
      <c r="D980" s="105"/>
    </row>
    <row r="981" spans="4:4">
      <c r="D981" s="105"/>
    </row>
    <row r="982" spans="4:4">
      <c r="D982" s="105"/>
    </row>
    <row r="983" spans="4:4">
      <c r="D983" s="105"/>
    </row>
    <row r="984" spans="4:4">
      <c r="D984" s="105"/>
    </row>
    <row r="985" spans="4:4">
      <c r="D985" s="105"/>
    </row>
    <row r="986" spans="4:4">
      <c r="D986" s="105"/>
    </row>
    <row r="987" spans="4:4">
      <c r="D987" s="105"/>
    </row>
    <row r="988" spans="4:4">
      <c r="D988" s="105"/>
    </row>
    <row r="989" spans="4:4">
      <c r="D989" s="105"/>
    </row>
    <row r="990" spans="4:4">
      <c r="D990" s="105"/>
    </row>
    <row r="991" spans="4:4">
      <c r="D991" s="105"/>
    </row>
    <row r="992" spans="4:4">
      <c r="D992" s="105"/>
    </row>
    <row r="993" spans="4:4">
      <c r="D993" s="105"/>
    </row>
    <row r="994" spans="4:4">
      <c r="D994" s="105"/>
    </row>
    <row r="995" spans="4:4">
      <c r="D995" s="105"/>
    </row>
    <row r="996" spans="4:4">
      <c r="D996" s="105"/>
    </row>
    <row r="997" spans="4:4">
      <c r="D997" s="105"/>
    </row>
    <row r="998" spans="4:4">
      <c r="D998" s="105"/>
    </row>
    <row r="999" spans="4:4">
      <c r="D999" s="105"/>
    </row>
    <row r="1000" spans="4:4">
      <c r="D1000" s="105"/>
    </row>
    <row r="1001" spans="4:4">
      <c r="D1001" s="105"/>
    </row>
    <row r="1002" spans="4:4">
      <c r="D1002" s="105"/>
    </row>
    <row r="1003" spans="4:4">
      <c r="D1003" s="105"/>
    </row>
    <row r="1004" spans="4:4">
      <c r="D1004" s="105"/>
    </row>
    <row r="1005" spans="4:4">
      <c r="D1005" s="105"/>
    </row>
    <row r="1006" spans="4:4">
      <c r="D1006" s="105"/>
    </row>
    <row r="1007" spans="4:4">
      <c r="D1007" s="105"/>
    </row>
    <row r="1008" spans="4:4">
      <c r="D1008" s="105"/>
    </row>
    <row r="1009" spans="4:4">
      <c r="D1009" s="105"/>
    </row>
    <row r="1010" spans="4:4">
      <c r="D1010" s="105"/>
    </row>
    <row r="1011" spans="4:4">
      <c r="D1011" s="105"/>
    </row>
    <row r="1012" spans="4:4">
      <c r="D1012" s="105"/>
    </row>
    <row r="1013" spans="4:4">
      <c r="D1013" s="105"/>
    </row>
    <row r="1014" spans="4:4">
      <c r="D1014" s="105"/>
    </row>
    <row r="1015" spans="4:4">
      <c r="D1015" s="105"/>
    </row>
    <row r="1016" spans="4:4">
      <c r="D1016" s="105"/>
    </row>
    <row r="1017" spans="4:4">
      <c r="D1017" s="105"/>
    </row>
    <row r="1018" spans="4:4">
      <c r="D1018" s="105"/>
    </row>
    <row r="1019" spans="4:4">
      <c r="D1019" s="105"/>
    </row>
    <row r="1020" spans="4:4">
      <c r="D1020" s="105"/>
    </row>
    <row r="1021" spans="4:4">
      <c r="D1021" s="105"/>
    </row>
    <row r="1022" spans="4:4">
      <c r="D1022" s="105"/>
    </row>
    <row r="1023" spans="4:4">
      <c r="D1023" s="105"/>
    </row>
    <row r="1024" spans="4:4">
      <c r="D1024" s="105"/>
    </row>
    <row r="1025" spans="4:4">
      <c r="D1025" s="105"/>
    </row>
    <row r="1026" spans="4:4">
      <c r="D1026" s="105"/>
    </row>
    <row r="1027" spans="4:4">
      <c r="D1027" s="105"/>
    </row>
    <row r="1028" spans="4:4">
      <c r="D1028" s="105"/>
    </row>
    <row r="1029" spans="4:4">
      <c r="D1029" s="105"/>
    </row>
    <row r="1030" spans="4:4">
      <c r="D1030" s="105"/>
    </row>
    <row r="1031" spans="4:4">
      <c r="D1031" s="105"/>
    </row>
    <row r="1032" spans="4:4">
      <c r="D1032" s="105"/>
    </row>
    <row r="1033" spans="4:4">
      <c r="D1033" s="105"/>
    </row>
    <row r="1034" spans="4:4">
      <c r="D1034" s="105"/>
    </row>
    <row r="1035" spans="4:4">
      <c r="D1035" s="105"/>
    </row>
    <row r="1036" spans="4:4">
      <c r="D1036" s="105"/>
    </row>
    <row r="1037" spans="4:4">
      <c r="D1037" s="105"/>
    </row>
    <row r="1038" spans="4:4">
      <c r="D1038" s="105"/>
    </row>
    <row r="1039" spans="4:4">
      <c r="D1039" s="105"/>
    </row>
    <row r="1040" spans="4:4">
      <c r="D1040" s="105"/>
    </row>
    <row r="1041" spans="4:4">
      <c r="D1041" s="105"/>
    </row>
    <row r="1042" spans="4:4">
      <c r="D1042" s="105"/>
    </row>
    <row r="1043" spans="4:4">
      <c r="D1043" s="105"/>
    </row>
    <row r="1044" spans="4:4">
      <c r="D1044" s="105"/>
    </row>
    <row r="1045" spans="4:4">
      <c r="D1045" s="105"/>
    </row>
    <row r="1046" spans="4:4">
      <c r="D1046" s="105"/>
    </row>
    <row r="1047" spans="4:4">
      <c r="D1047" s="105"/>
    </row>
    <row r="1048" spans="4:4">
      <c r="D1048" s="105"/>
    </row>
    <row r="1049" spans="4:4">
      <c r="D1049" s="105"/>
    </row>
    <row r="1050" spans="4:4">
      <c r="D1050" s="105"/>
    </row>
    <row r="1051" spans="4:4">
      <c r="D1051" s="105"/>
    </row>
    <row r="1052" spans="4:4">
      <c r="D1052" s="105"/>
    </row>
    <row r="1053" spans="4:4">
      <c r="D1053" s="105"/>
    </row>
    <row r="1054" spans="4:4">
      <c r="D1054" s="105"/>
    </row>
    <row r="1055" spans="4:4">
      <c r="D1055" s="105"/>
    </row>
    <row r="1056" spans="4:4">
      <c r="D1056" s="105"/>
    </row>
    <row r="1057" spans="4:4">
      <c r="D1057" s="105"/>
    </row>
    <row r="1058" spans="4:4">
      <c r="D1058" s="105"/>
    </row>
    <row r="1059" spans="4:4">
      <c r="D1059" s="105"/>
    </row>
    <row r="1060" spans="4:4">
      <c r="D1060" s="105"/>
    </row>
    <row r="1061" spans="4:4">
      <c r="D1061" s="105"/>
    </row>
    <row r="1062" spans="4:4">
      <c r="D1062" s="105"/>
    </row>
    <row r="1063" spans="4:4">
      <c r="D1063" s="105"/>
    </row>
    <row r="1064" spans="4:4">
      <c r="D1064" s="105"/>
    </row>
    <row r="1065" spans="4:4">
      <c r="D1065" s="105"/>
    </row>
    <row r="1066" spans="4:4">
      <c r="D1066" s="105"/>
    </row>
    <row r="1067" spans="4:4">
      <c r="D1067" s="105"/>
    </row>
    <row r="1068" spans="4:4">
      <c r="D1068" s="105"/>
    </row>
    <row r="1069" spans="4:4">
      <c r="D1069" s="105"/>
    </row>
    <row r="1070" spans="4:4">
      <c r="D1070" s="105"/>
    </row>
    <row r="1071" spans="4:4">
      <c r="D1071" s="105"/>
    </row>
    <row r="1072" spans="4:4">
      <c r="D1072" s="105"/>
    </row>
    <row r="1073" spans="4:4">
      <c r="D1073" s="105"/>
    </row>
    <row r="1074" spans="4:4">
      <c r="D1074" s="105"/>
    </row>
    <row r="1075" spans="4:4">
      <c r="D1075" s="105"/>
    </row>
    <row r="1076" spans="4:4">
      <c r="D1076" s="105"/>
    </row>
    <row r="1077" spans="4:4">
      <c r="D1077" s="105"/>
    </row>
    <row r="1078" spans="4:4">
      <c r="D1078" s="105"/>
    </row>
    <row r="1079" spans="4:4">
      <c r="D1079" s="105"/>
    </row>
    <row r="1080" spans="4:4">
      <c r="D1080" s="105"/>
    </row>
    <row r="1081" spans="4:4">
      <c r="D1081" s="105"/>
    </row>
    <row r="1082" spans="4:4">
      <c r="D1082" s="105"/>
    </row>
    <row r="1083" spans="4:4">
      <c r="D1083" s="105"/>
    </row>
    <row r="1084" spans="4:4">
      <c r="D1084" s="105"/>
    </row>
    <row r="1085" spans="4:4">
      <c r="D1085" s="105"/>
    </row>
    <row r="1086" spans="4:4">
      <c r="D1086" s="105"/>
    </row>
    <row r="1087" spans="4:4">
      <c r="D1087" s="105"/>
    </row>
    <row r="1088" spans="4:4">
      <c r="D1088" s="105"/>
    </row>
    <row r="1089" spans="4:4">
      <c r="D1089" s="105"/>
    </row>
    <row r="1090" spans="4:4">
      <c r="D1090" s="105"/>
    </row>
    <row r="1091" spans="4:4">
      <c r="D1091" s="105"/>
    </row>
    <row r="1092" spans="4:4">
      <c r="D1092" s="105"/>
    </row>
    <row r="1093" spans="4:4">
      <c r="D1093" s="105"/>
    </row>
    <row r="1094" spans="4:4">
      <c r="D1094" s="105"/>
    </row>
    <row r="1095" spans="4:4">
      <c r="D1095" s="105"/>
    </row>
    <row r="1096" spans="4:4">
      <c r="D1096" s="105"/>
    </row>
    <row r="1097" spans="4:4">
      <c r="D1097" s="105"/>
    </row>
    <row r="1098" spans="4:4">
      <c r="D1098" s="105"/>
    </row>
    <row r="1099" spans="4:4">
      <c r="D1099" s="105"/>
    </row>
    <row r="1100" spans="4:4">
      <c r="D1100" s="105"/>
    </row>
    <row r="1101" spans="4:4">
      <c r="D1101" s="105"/>
    </row>
    <row r="1102" spans="4:4">
      <c r="D1102" s="105"/>
    </row>
    <row r="1103" spans="4:4">
      <c r="D1103" s="105"/>
    </row>
    <row r="1104" spans="4:4">
      <c r="D1104" s="105"/>
    </row>
    <row r="1105" spans="4:4">
      <c r="D1105" s="105"/>
    </row>
    <row r="1106" spans="4:4">
      <c r="D1106" s="105"/>
    </row>
    <row r="1107" spans="4:4">
      <c r="D1107" s="105"/>
    </row>
    <row r="1108" spans="4:4">
      <c r="D1108" s="105"/>
    </row>
    <row r="1109" spans="4:4">
      <c r="D1109" s="105"/>
    </row>
    <row r="1110" spans="4:4">
      <c r="D1110" s="105"/>
    </row>
    <row r="1111" spans="4:4">
      <c r="D1111" s="105"/>
    </row>
    <row r="1112" spans="4:4">
      <c r="D1112" s="105"/>
    </row>
    <row r="1113" spans="4:4">
      <c r="D1113" s="105"/>
    </row>
    <row r="1114" spans="4:4">
      <c r="D1114" s="105"/>
    </row>
    <row r="1115" spans="4:4">
      <c r="D1115" s="105"/>
    </row>
    <row r="1116" spans="4:4">
      <c r="D1116" s="105"/>
    </row>
    <row r="1117" spans="4:4">
      <c r="D1117" s="105"/>
    </row>
    <row r="1118" spans="4:4">
      <c r="D1118" s="105"/>
    </row>
    <row r="1119" spans="4:4">
      <c r="D1119" s="105"/>
    </row>
    <row r="1120" spans="4:4">
      <c r="D1120" s="105"/>
    </row>
    <row r="1121" spans="4:4">
      <c r="D1121" s="105"/>
    </row>
    <row r="1122" spans="4:4">
      <c r="D1122" s="105"/>
    </row>
    <row r="1123" spans="4:4">
      <c r="D1123" s="105"/>
    </row>
    <row r="1124" spans="4:4">
      <c r="D1124" s="105"/>
    </row>
    <row r="1125" spans="4:4">
      <c r="D1125" s="105"/>
    </row>
    <row r="1126" spans="4:4">
      <c r="D1126" s="105"/>
    </row>
    <row r="1127" spans="4:4">
      <c r="D1127" s="105"/>
    </row>
    <row r="1128" spans="4:4">
      <c r="D1128" s="105"/>
    </row>
    <row r="1129" spans="4:4">
      <c r="D1129" s="105"/>
    </row>
    <row r="1130" spans="4:4">
      <c r="D1130" s="105"/>
    </row>
    <row r="1131" spans="4:4">
      <c r="D1131" s="105"/>
    </row>
    <row r="1132" spans="4:4">
      <c r="D1132" s="105"/>
    </row>
    <row r="1133" spans="4:4">
      <c r="D1133" s="105"/>
    </row>
    <row r="1134" spans="4:4">
      <c r="D1134" s="105"/>
    </row>
    <row r="1135" spans="4:4">
      <c r="D1135" s="105"/>
    </row>
    <row r="1136" spans="4:4">
      <c r="D1136" s="105"/>
    </row>
    <row r="1137" spans="4:4">
      <c r="D1137" s="105"/>
    </row>
    <row r="1138" spans="4:4">
      <c r="D1138" s="105"/>
    </row>
    <row r="1139" spans="4:4">
      <c r="D1139" s="105"/>
    </row>
    <row r="1140" spans="4:4">
      <c r="D1140" s="105"/>
    </row>
    <row r="1141" spans="4:4">
      <c r="D1141" s="105"/>
    </row>
    <row r="1142" spans="4:4">
      <c r="D1142" s="105"/>
    </row>
    <row r="1143" spans="4:4">
      <c r="D1143" s="105"/>
    </row>
    <row r="1144" spans="4:4">
      <c r="D1144" s="105"/>
    </row>
    <row r="1145" spans="4:4">
      <c r="D1145" s="105"/>
    </row>
    <row r="1146" spans="4:4">
      <c r="D1146" s="105"/>
    </row>
    <row r="1147" spans="4:4">
      <c r="D1147" s="105"/>
    </row>
    <row r="1148" spans="4:4">
      <c r="D1148" s="105"/>
    </row>
    <row r="1149" spans="4:4">
      <c r="D1149" s="105"/>
    </row>
    <row r="1150" spans="4:4">
      <c r="D1150" s="105"/>
    </row>
    <row r="1151" spans="4:4">
      <c r="D1151" s="105"/>
    </row>
    <row r="1152" spans="4:4">
      <c r="D1152" s="105"/>
    </row>
    <row r="1153" spans="4:4">
      <c r="D1153" s="105"/>
    </row>
    <row r="1154" spans="4:4">
      <c r="D1154" s="105"/>
    </row>
    <row r="1155" spans="4:4">
      <c r="D1155" s="105"/>
    </row>
    <row r="1156" spans="4:4">
      <c r="D1156" s="105"/>
    </row>
    <row r="1157" spans="4:4">
      <c r="D1157" s="105"/>
    </row>
    <row r="1158" spans="4:4">
      <c r="D1158" s="105"/>
    </row>
    <row r="1159" spans="4:4">
      <c r="D1159" s="105"/>
    </row>
    <row r="1160" spans="4:4">
      <c r="D1160" s="105"/>
    </row>
    <row r="1161" spans="4:4">
      <c r="D1161" s="105"/>
    </row>
    <row r="1162" spans="4:4">
      <c r="D1162" s="105"/>
    </row>
    <row r="1163" spans="4:4">
      <c r="D1163" s="105"/>
    </row>
    <row r="1164" spans="4:4">
      <c r="D1164" s="105"/>
    </row>
    <row r="1165" spans="4:4">
      <c r="D1165" s="105"/>
    </row>
    <row r="1166" spans="4:4">
      <c r="D1166" s="105"/>
    </row>
    <row r="1167" spans="4:4">
      <c r="D1167" s="105"/>
    </row>
    <row r="1168" spans="4:4">
      <c r="D1168" s="105"/>
    </row>
    <row r="1169" spans="4:4">
      <c r="D1169" s="105"/>
    </row>
    <row r="1170" spans="4:4">
      <c r="D1170" s="105"/>
    </row>
    <row r="1171" spans="4:4">
      <c r="D1171" s="105"/>
    </row>
    <row r="1172" spans="4:4">
      <c r="D1172" s="105"/>
    </row>
    <row r="1173" spans="4:4">
      <c r="D1173" s="105"/>
    </row>
    <row r="1174" spans="4:4">
      <c r="D1174" s="105"/>
    </row>
    <row r="1175" spans="4:4">
      <c r="D1175" s="105"/>
    </row>
    <row r="1176" spans="4:4">
      <c r="D1176" s="105"/>
    </row>
    <row r="1177" spans="4:4">
      <c r="D1177" s="105"/>
    </row>
    <row r="1178" spans="4:4">
      <c r="D1178" s="105"/>
    </row>
    <row r="1179" spans="4:4">
      <c r="D1179" s="105"/>
    </row>
    <row r="1180" spans="4:4">
      <c r="D1180" s="105"/>
    </row>
    <row r="1181" spans="4:4">
      <c r="D1181" s="105"/>
    </row>
    <row r="1182" spans="4:4">
      <c r="D1182" s="105"/>
    </row>
    <row r="1183" spans="4:4">
      <c r="D1183" s="105"/>
    </row>
    <row r="1184" spans="4:4">
      <c r="D1184" s="105"/>
    </row>
    <row r="1185" spans="4:4">
      <c r="D1185" s="105"/>
    </row>
    <row r="1186" spans="4:4">
      <c r="D1186" s="105"/>
    </row>
    <row r="1187" spans="4:4">
      <c r="D1187" s="105"/>
    </row>
    <row r="1188" spans="4:4">
      <c r="D1188" s="105"/>
    </row>
    <row r="1189" spans="4:4">
      <c r="D1189" s="105"/>
    </row>
    <row r="1190" spans="4:4">
      <c r="D1190" s="105"/>
    </row>
    <row r="1191" spans="4:4">
      <c r="D1191" s="105"/>
    </row>
    <row r="1192" spans="4:4">
      <c r="D1192" s="105"/>
    </row>
    <row r="1193" spans="4:4">
      <c r="D1193" s="105"/>
    </row>
    <row r="1194" spans="4:4">
      <c r="D1194" s="105"/>
    </row>
    <row r="1195" spans="4:4">
      <c r="D1195" s="105"/>
    </row>
    <row r="1196" spans="4:4">
      <c r="D1196" s="105"/>
    </row>
    <row r="1197" spans="4:4">
      <c r="D1197" s="105"/>
    </row>
    <row r="1198" spans="4:4">
      <c r="D1198" s="105"/>
    </row>
    <row r="1199" spans="4:4">
      <c r="D1199" s="105"/>
    </row>
    <row r="1200" spans="4:4">
      <c r="D1200" s="105"/>
    </row>
    <row r="1201" spans="4:4">
      <c r="D1201" s="105"/>
    </row>
    <row r="1202" spans="4:4">
      <c r="D1202" s="105"/>
    </row>
    <row r="1203" spans="4:4">
      <c r="D1203" s="105"/>
    </row>
    <row r="1204" spans="4:4">
      <c r="D1204" s="105"/>
    </row>
    <row r="1205" spans="4:4">
      <c r="D1205" s="105"/>
    </row>
    <row r="1206" spans="4:4">
      <c r="D1206" s="105"/>
    </row>
    <row r="1207" spans="4:4">
      <c r="D1207" s="105"/>
    </row>
    <row r="1208" spans="4:4">
      <c r="D1208" s="105"/>
    </row>
    <row r="1209" spans="4:4">
      <c r="D1209" s="105"/>
    </row>
    <row r="1210" spans="4:4">
      <c r="D1210" s="105"/>
    </row>
    <row r="1211" spans="4:4">
      <c r="D1211" s="105"/>
    </row>
    <row r="1212" spans="4:4">
      <c r="D1212" s="105"/>
    </row>
    <row r="1213" spans="4:4">
      <c r="D1213" s="105"/>
    </row>
    <row r="1214" spans="4:4">
      <c r="D1214" s="105"/>
    </row>
    <row r="1215" spans="4:4">
      <c r="D1215" s="105"/>
    </row>
    <row r="1216" spans="4:4">
      <c r="D1216" s="105"/>
    </row>
    <row r="1217" spans="4:4">
      <c r="D1217" s="105"/>
    </row>
    <row r="1218" spans="4:4">
      <c r="D1218" s="105"/>
    </row>
    <row r="1219" spans="4:4">
      <c r="D1219" s="105"/>
    </row>
    <row r="1220" spans="4:4">
      <c r="D1220" s="105"/>
    </row>
    <row r="1221" spans="4:4">
      <c r="D1221" s="105"/>
    </row>
    <row r="1222" spans="4:4">
      <c r="D1222" s="105"/>
    </row>
    <row r="1223" spans="4:4">
      <c r="D1223" s="105"/>
    </row>
    <row r="1224" spans="4:4">
      <c r="D1224" s="105"/>
    </row>
    <row r="1225" spans="4:4">
      <c r="D1225" s="105"/>
    </row>
    <row r="1226" spans="4:4">
      <c r="D1226" s="105"/>
    </row>
    <row r="1227" spans="4:4">
      <c r="D1227" s="105"/>
    </row>
    <row r="1228" spans="4:4">
      <c r="D1228" s="105"/>
    </row>
    <row r="1229" spans="4:4">
      <c r="D1229" s="105"/>
    </row>
    <row r="1230" spans="4:4">
      <c r="D1230" s="105"/>
    </row>
    <row r="1231" spans="4:4">
      <c r="D1231" s="105"/>
    </row>
    <row r="1232" spans="4:4">
      <c r="D1232" s="105"/>
    </row>
    <row r="1233" spans="4:4">
      <c r="D1233" s="105"/>
    </row>
    <row r="1234" spans="4:4">
      <c r="D1234" s="105"/>
    </row>
    <row r="1235" spans="4:4">
      <c r="D1235" s="105"/>
    </row>
    <row r="1236" spans="4:4">
      <c r="D1236" s="105"/>
    </row>
    <row r="1237" spans="4:4">
      <c r="D1237" s="105"/>
    </row>
    <row r="1238" spans="4:4">
      <c r="D1238" s="105"/>
    </row>
    <row r="1239" spans="4:4">
      <c r="D1239" s="105"/>
    </row>
    <row r="1240" spans="4:4">
      <c r="D1240" s="105"/>
    </row>
    <row r="1241" spans="4:4">
      <c r="D1241" s="105"/>
    </row>
    <row r="1242" spans="4:4">
      <c r="D1242" s="105"/>
    </row>
    <row r="1243" spans="4:4">
      <c r="D1243" s="105"/>
    </row>
    <row r="1244" spans="4:4">
      <c r="D1244" s="105"/>
    </row>
    <row r="1245" spans="4:4">
      <c r="D1245" s="105"/>
    </row>
    <row r="1246" spans="4:4">
      <c r="D1246" s="105"/>
    </row>
    <row r="1247" spans="4:4">
      <c r="D1247" s="105"/>
    </row>
    <row r="1248" spans="4:4">
      <c r="D1248" s="105"/>
    </row>
    <row r="1249" spans="4:4">
      <c r="D1249" s="105"/>
    </row>
    <row r="1250" spans="4:4">
      <c r="D1250" s="105"/>
    </row>
    <row r="1251" spans="4:4">
      <c r="D1251" s="105"/>
    </row>
    <row r="1252" spans="4:4">
      <c r="D1252" s="105"/>
    </row>
    <row r="1253" spans="4:4">
      <c r="D1253" s="105"/>
    </row>
    <row r="1254" spans="4:4">
      <c r="D1254" s="105"/>
    </row>
    <row r="1255" spans="4:4">
      <c r="D1255" s="105"/>
    </row>
    <row r="1256" spans="4:4">
      <c r="D1256" s="105"/>
    </row>
    <row r="1257" spans="4:4">
      <c r="D1257" s="105"/>
    </row>
    <row r="1258" spans="4:4">
      <c r="D1258" s="105"/>
    </row>
    <row r="1259" spans="4:4">
      <c r="D1259" s="105"/>
    </row>
    <row r="1260" spans="4:4">
      <c r="D1260" s="105"/>
    </row>
    <row r="1261" spans="4:4">
      <c r="D1261" s="105"/>
    </row>
    <row r="1262" spans="4:4">
      <c r="D1262" s="105"/>
    </row>
    <row r="1263" spans="4:4">
      <c r="D1263" s="105"/>
    </row>
    <row r="1264" spans="4:4">
      <c r="D1264" s="105"/>
    </row>
    <row r="1265" spans="4:4">
      <c r="D1265" s="105"/>
    </row>
    <row r="1266" spans="4:4">
      <c r="D1266" s="105"/>
    </row>
    <row r="1267" spans="4:4">
      <c r="D1267" s="105"/>
    </row>
    <row r="1268" spans="4:4">
      <c r="D1268" s="105"/>
    </row>
    <row r="1269" spans="4:4">
      <c r="D1269" s="105"/>
    </row>
    <row r="1270" spans="4:4">
      <c r="D1270" s="105"/>
    </row>
    <row r="1271" spans="4:4">
      <c r="D1271" s="105"/>
    </row>
    <row r="1272" spans="4:4">
      <c r="D1272" s="105"/>
    </row>
    <row r="1273" spans="4:4">
      <c r="D1273" s="105"/>
    </row>
    <row r="1274" spans="4:4">
      <c r="D1274" s="105"/>
    </row>
    <row r="1275" spans="4:4">
      <c r="D1275" s="105"/>
    </row>
    <row r="1276" spans="4:4">
      <c r="D1276" s="105"/>
    </row>
    <row r="1277" spans="4:4">
      <c r="D1277" s="105"/>
    </row>
    <row r="1278" spans="4:4">
      <c r="D1278" s="105"/>
    </row>
    <row r="1279" spans="4:4">
      <c r="D1279" s="105"/>
    </row>
    <row r="1280" spans="4:4">
      <c r="D1280" s="105"/>
    </row>
    <row r="1281" spans="4:4">
      <c r="D1281" s="105"/>
    </row>
    <row r="1282" spans="4:4">
      <c r="D1282" s="105"/>
    </row>
    <row r="1283" spans="4:4">
      <c r="D1283" s="105"/>
    </row>
    <row r="1284" spans="4:4">
      <c r="D1284" s="105"/>
    </row>
    <row r="1285" spans="4:4">
      <c r="D1285" s="105"/>
    </row>
    <row r="1286" spans="4:4">
      <c r="D1286" s="105"/>
    </row>
    <row r="1287" spans="4:4">
      <c r="D1287" s="105"/>
    </row>
    <row r="1288" spans="4:4">
      <c r="D1288" s="105"/>
    </row>
    <row r="1289" spans="4:4">
      <c r="D1289" s="105"/>
    </row>
    <row r="1290" spans="4:4">
      <c r="D1290" s="105"/>
    </row>
    <row r="1291" spans="4:4">
      <c r="D1291" s="105"/>
    </row>
    <row r="1292" spans="4:4">
      <c r="D1292" s="105"/>
    </row>
    <row r="1293" spans="4:4">
      <c r="D1293" s="105"/>
    </row>
    <row r="1294" spans="4:4">
      <c r="D1294" s="105"/>
    </row>
    <row r="1295" spans="4:4">
      <c r="D1295" s="105"/>
    </row>
    <row r="1296" spans="4:4">
      <c r="D1296" s="105"/>
    </row>
    <row r="1297" spans="4:4">
      <c r="D1297" s="105"/>
    </row>
    <row r="1298" spans="4:4">
      <c r="D1298" s="105"/>
    </row>
    <row r="1299" spans="4:4">
      <c r="D1299" s="105"/>
    </row>
    <row r="1300" spans="4:4">
      <c r="D1300" s="105"/>
    </row>
    <row r="1301" spans="4:4">
      <c r="D1301" s="105"/>
    </row>
    <row r="1302" spans="4:4">
      <c r="D1302" s="105"/>
    </row>
    <row r="1303" spans="4:4">
      <c r="D1303" s="105"/>
    </row>
    <row r="1304" spans="4:4">
      <c r="D1304" s="105"/>
    </row>
    <row r="1305" spans="4:4">
      <c r="D1305" s="105"/>
    </row>
    <row r="1306" spans="4:4">
      <c r="D1306" s="105"/>
    </row>
    <row r="1307" spans="4:4">
      <c r="D1307" s="105"/>
    </row>
    <row r="1308" spans="4:4">
      <c r="D1308" s="105"/>
    </row>
    <row r="1309" spans="4:4">
      <c r="D1309" s="105"/>
    </row>
    <row r="1310" spans="4:4">
      <c r="D1310" s="105"/>
    </row>
    <row r="1311" spans="4:4">
      <c r="D1311" s="105"/>
    </row>
    <row r="1312" spans="4:4">
      <c r="D1312" s="105"/>
    </row>
    <row r="1313" spans="4:4">
      <c r="D1313" s="105"/>
    </row>
    <row r="1314" spans="4:4">
      <c r="D1314" s="105"/>
    </row>
    <row r="1315" spans="4:4">
      <c r="D1315" s="105"/>
    </row>
    <row r="1316" spans="4:4">
      <c r="D1316" s="105"/>
    </row>
    <row r="1317" spans="4:4">
      <c r="D1317" s="105"/>
    </row>
    <row r="1318" spans="4:4">
      <c r="D1318" s="105"/>
    </row>
    <row r="1319" spans="4:4">
      <c r="D1319" s="105"/>
    </row>
    <row r="1320" spans="4:4">
      <c r="D1320" s="105"/>
    </row>
    <row r="1321" spans="4:4">
      <c r="D1321" s="105"/>
    </row>
    <row r="1322" spans="4:4">
      <c r="D1322" s="105"/>
    </row>
    <row r="1323" spans="4:4">
      <c r="D1323" s="105"/>
    </row>
    <row r="1324" spans="4:4">
      <c r="D1324" s="105"/>
    </row>
    <row r="1325" spans="4:4">
      <c r="D1325" s="105"/>
    </row>
    <row r="1326" spans="4:4">
      <c r="D1326" s="105"/>
    </row>
    <row r="1327" spans="4:4">
      <c r="D1327" s="105"/>
    </row>
    <row r="1328" spans="4:4">
      <c r="D1328" s="105"/>
    </row>
    <row r="1329" spans="4:4">
      <c r="D1329" s="105"/>
    </row>
    <row r="1330" spans="4:4">
      <c r="D1330" s="105"/>
    </row>
    <row r="1331" spans="4:4">
      <c r="D1331" s="105"/>
    </row>
    <row r="1332" spans="4:4">
      <c r="D1332" s="105"/>
    </row>
    <row r="1333" spans="4:4">
      <c r="D1333" s="105"/>
    </row>
    <row r="1334" spans="4:4">
      <c r="D1334" s="105"/>
    </row>
    <row r="1335" spans="4:4">
      <c r="D1335" s="105"/>
    </row>
    <row r="1336" spans="4:4">
      <c r="D1336" s="105"/>
    </row>
    <row r="1337" spans="4:4">
      <c r="D1337" s="105"/>
    </row>
    <row r="1338" spans="4:4">
      <c r="D1338" s="105"/>
    </row>
    <row r="1339" spans="4:4">
      <c r="D1339" s="105"/>
    </row>
    <row r="1340" spans="4:4">
      <c r="D1340" s="105"/>
    </row>
    <row r="1341" spans="4:4">
      <c r="D1341" s="105"/>
    </row>
    <row r="1342" spans="4:4">
      <c r="D1342" s="105"/>
    </row>
    <row r="1343" spans="4:4">
      <c r="D1343" s="105"/>
    </row>
    <row r="1344" spans="4:4">
      <c r="D1344" s="105"/>
    </row>
    <row r="1345" spans="4:4">
      <c r="D1345" s="105"/>
    </row>
    <row r="1346" spans="4:4">
      <c r="D1346" s="105"/>
    </row>
    <row r="1347" spans="4:4">
      <c r="D1347" s="105"/>
    </row>
    <row r="1348" spans="4:4">
      <c r="D1348" s="105"/>
    </row>
    <row r="1349" spans="4:4">
      <c r="D1349" s="105"/>
    </row>
    <row r="1350" spans="4:4">
      <c r="D1350" s="105"/>
    </row>
    <row r="1351" spans="4:4">
      <c r="D1351" s="105"/>
    </row>
    <row r="1352" spans="4:4">
      <c r="D1352" s="105"/>
    </row>
    <row r="1353" spans="4:4">
      <c r="D1353" s="105"/>
    </row>
    <row r="1354" spans="4:4">
      <c r="D1354" s="105"/>
    </row>
    <row r="1355" spans="4:4">
      <c r="D1355" s="105"/>
    </row>
    <row r="1356" spans="4:4">
      <c r="D1356" s="105"/>
    </row>
    <row r="1357" spans="4:4">
      <c r="D1357" s="105"/>
    </row>
    <row r="1358" spans="4:4">
      <c r="D1358" s="105"/>
    </row>
    <row r="1359" spans="4:4">
      <c r="D1359" s="105"/>
    </row>
    <row r="1360" spans="4:4">
      <c r="D1360" s="105"/>
    </row>
    <row r="1361" spans="4:4">
      <c r="D1361" s="105"/>
    </row>
    <row r="1362" spans="4:4">
      <c r="D1362" s="105"/>
    </row>
    <row r="1363" spans="4:4">
      <c r="D1363" s="105"/>
    </row>
    <row r="1364" spans="4:4">
      <c r="D1364" s="105"/>
    </row>
    <row r="1365" spans="4:4">
      <c r="D1365" s="105"/>
    </row>
    <row r="1366" spans="4:4">
      <c r="D1366" s="105"/>
    </row>
    <row r="1367" spans="4:4">
      <c r="D1367" s="105"/>
    </row>
    <row r="1368" spans="4:4">
      <c r="D1368" s="105"/>
    </row>
    <row r="1369" spans="4:4">
      <c r="D1369" s="105"/>
    </row>
    <row r="1370" spans="4:4">
      <c r="D1370" s="105"/>
    </row>
    <row r="1371" spans="4:4">
      <c r="D1371" s="105"/>
    </row>
    <row r="1372" spans="4:4">
      <c r="D1372" s="105"/>
    </row>
    <row r="1373" spans="4:4">
      <c r="D1373" s="105"/>
    </row>
    <row r="1374" spans="4:4">
      <c r="D1374" s="105"/>
    </row>
    <row r="1375" spans="4:4">
      <c r="D1375" s="105"/>
    </row>
    <row r="1376" spans="4:4">
      <c r="D1376" s="105"/>
    </row>
    <row r="1377" spans="4:4">
      <c r="D1377" s="105"/>
    </row>
    <row r="1378" spans="4:4">
      <c r="D1378" s="105"/>
    </row>
    <row r="1379" spans="4:4">
      <c r="D1379" s="105"/>
    </row>
    <row r="1380" spans="4:4">
      <c r="D1380" s="105"/>
    </row>
    <row r="1381" spans="4:4">
      <c r="D1381" s="105"/>
    </row>
    <row r="1382" spans="4:4">
      <c r="D1382" s="105"/>
    </row>
    <row r="1383" spans="4:4">
      <c r="D1383" s="105"/>
    </row>
    <row r="1384" spans="4:4">
      <c r="D1384" s="105"/>
    </row>
    <row r="1385" spans="4:4">
      <c r="D1385" s="105"/>
    </row>
    <row r="1386" spans="4:4">
      <c r="D1386" s="105"/>
    </row>
    <row r="1387" spans="4:4">
      <c r="D1387" s="105"/>
    </row>
    <row r="1388" spans="4:4">
      <c r="D1388" s="105"/>
    </row>
    <row r="1389" spans="4:4">
      <c r="D1389" s="105"/>
    </row>
    <row r="1390" spans="4:4">
      <c r="D1390" s="105"/>
    </row>
    <row r="1391" spans="4:4">
      <c r="D1391" s="105"/>
    </row>
    <row r="1392" spans="4:4">
      <c r="D1392" s="105"/>
    </row>
    <row r="1393" spans="4:4">
      <c r="D1393" s="105"/>
    </row>
    <row r="1394" spans="4:4">
      <c r="D1394" s="105"/>
    </row>
    <row r="1395" spans="4:4">
      <c r="D1395" s="105"/>
    </row>
    <row r="1396" spans="4:4">
      <c r="D1396" s="105"/>
    </row>
    <row r="1397" spans="4:4">
      <c r="D1397" s="105"/>
    </row>
    <row r="1398" spans="4:4">
      <c r="D1398" s="105"/>
    </row>
    <row r="1399" spans="4:4">
      <c r="D1399" s="105"/>
    </row>
    <row r="1400" spans="4:4">
      <c r="D1400" s="105"/>
    </row>
    <row r="1401" spans="4:4">
      <c r="D1401" s="105"/>
    </row>
    <row r="1402" spans="4:4">
      <c r="D1402" s="105"/>
    </row>
    <row r="1403" spans="4:4">
      <c r="D1403" s="105"/>
    </row>
    <row r="1404" spans="4:4">
      <c r="D1404" s="105"/>
    </row>
    <row r="1405" spans="4:4">
      <c r="D1405" s="105"/>
    </row>
    <row r="1406" spans="4:4">
      <c r="D1406" s="105"/>
    </row>
    <row r="1407" spans="4:4">
      <c r="D1407" s="105"/>
    </row>
    <row r="1408" spans="4:4">
      <c r="D1408" s="105"/>
    </row>
    <row r="1409" spans="4:4">
      <c r="D1409" s="105"/>
    </row>
    <row r="1410" spans="4:4">
      <c r="D1410" s="105"/>
    </row>
    <row r="1411" spans="4:4">
      <c r="D1411" s="105"/>
    </row>
    <row r="1412" spans="4:4">
      <c r="D1412" s="105"/>
    </row>
    <row r="1413" spans="4:4">
      <c r="D1413" s="105"/>
    </row>
    <row r="1414" spans="4:4">
      <c r="D1414" s="105"/>
    </row>
    <row r="1415" spans="4:4">
      <c r="D1415" s="105"/>
    </row>
    <row r="1416" spans="4:4">
      <c r="D1416" s="105"/>
    </row>
    <row r="1417" spans="4:4">
      <c r="D1417" s="105"/>
    </row>
    <row r="1418" spans="4:4">
      <c r="D1418" s="105"/>
    </row>
    <row r="1419" spans="4:4">
      <c r="D1419" s="105"/>
    </row>
    <row r="1420" spans="4:4">
      <c r="D1420" s="105"/>
    </row>
    <row r="1421" spans="4:4">
      <c r="D1421" s="105"/>
    </row>
    <row r="1422" spans="4:4">
      <c r="D1422" s="105"/>
    </row>
    <row r="1423" spans="4:4">
      <c r="D1423" s="105"/>
    </row>
    <row r="1424" spans="4:4">
      <c r="D1424" s="105"/>
    </row>
    <row r="1425" spans="4:4">
      <c r="D1425" s="105"/>
    </row>
    <row r="1426" spans="4:4">
      <c r="D1426" s="105"/>
    </row>
    <row r="1427" spans="4:4">
      <c r="D1427" s="105"/>
    </row>
    <row r="1428" spans="4:4">
      <c r="D1428" s="105"/>
    </row>
    <row r="1429" spans="4:4">
      <c r="D1429" s="105"/>
    </row>
    <row r="1430" spans="4:4">
      <c r="D1430" s="105"/>
    </row>
    <row r="1431" spans="4:4">
      <c r="D1431" s="105"/>
    </row>
    <row r="1432" spans="4:4">
      <c r="D1432" s="105"/>
    </row>
    <row r="1433" spans="4:4">
      <c r="D1433" s="105"/>
    </row>
    <row r="1434" spans="4:4">
      <c r="D1434" s="105"/>
    </row>
    <row r="1435" spans="4:4">
      <c r="D1435" s="105"/>
    </row>
    <row r="1436" spans="4:4">
      <c r="D1436" s="105"/>
    </row>
    <row r="1437" spans="4:4">
      <c r="D1437" s="105"/>
    </row>
    <row r="1438" spans="4:4">
      <c r="D1438" s="105"/>
    </row>
    <row r="1439" spans="4:4">
      <c r="D1439" s="105"/>
    </row>
    <row r="1440" spans="4:4">
      <c r="D1440" s="105"/>
    </row>
    <row r="1441" spans="4:4">
      <c r="D1441" s="105"/>
    </row>
    <row r="1442" spans="4:4">
      <c r="D1442" s="105"/>
    </row>
    <row r="1443" spans="4:4">
      <c r="D1443" s="105"/>
    </row>
    <row r="1444" spans="4:4">
      <c r="D1444" s="105"/>
    </row>
    <row r="1445" spans="4:4">
      <c r="D1445" s="105"/>
    </row>
    <row r="1446" spans="4:4">
      <c r="D1446" s="105"/>
    </row>
    <row r="1447" spans="4:4">
      <c r="D1447" s="105"/>
    </row>
    <row r="1448" spans="4:4">
      <c r="D1448" s="105"/>
    </row>
    <row r="1449" spans="4:4">
      <c r="D1449" s="105"/>
    </row>
    <row r="1450" spans="4:4">
      <c r="D1450" s="105"/>
    </row>
    <row r="1451" spans="4:4">
      <c r="D1451" s="105"/>
    </row>
    <row r="1452" spans="4:4">
      <c r="D1452" s="105"/>
    </row>
    <row r="1453" spans="4:4">
      <c r="D1453" s="105"/>
    </row>
    <row r="1454" spans="4:4">
      <c r="D1454" s="105"/>
    </row>
    <row r="1455" spans="4:4">
      <c r="D1455" s="105"/>
    </row>
    <row r="1456" spans="4:4">
      <c r="D1456" s="105"/>
    </row>
    <row r="1457" spans="4:4">
      <c r="D1457" s="105"/>
    </row>
    <row r="1458" spans="4:4">
      <c r="D1458" s="105"/>
    </row>
    <row r="1459" spans="4:4">
      <c r="D1459" s="105"/>
    </row>
    <row r="1460" spans="4:4">
      <c r="D1460" s="105"/>
    </row>
    <row r="1461" spans="4:4">
      <c r="D1461" s="105"/>
    </row>
    <row r="1462" spans="4:4">
      <c r="D1462" s="105"/>
    </row>
    <row r="1463" spans="4:4">
      <c r="D1463" s="105"/>
    </row>
    <row r="1464" spans="4:4">
      <c r="D1464" s="105"/>
    </row>
    <row r="1465" spans="4:4">
      <c r="D1465" s="105"/>
    </row>
    <row r="1466" spans="4:4">
      <c r="D1466" s="105"/>
    </row>
    <row r="1467" spans="4:4">
      <c r="D1467" s="105"/>
    </row>
    <row r="1468" spans="4:4">
      <c r="D1468" s="105"/>
    </row>
    <row r="1469" spans="4:4">
      <c r="D1469" s="105"/>
    </row>
    <row r="1470" spans="4:4">
      <c r="D1470" s="105"/>
    </row>
    <row r="1471" spans="4:4">
      <c r="D1471" s="105"/>
    </row>
    <row r="1472" spans="4:4">
      <c r="D1472" s="105"/>
    </row>
    <row r="1473" spans="4:4">
      <c r="D1473" s="105"/>
    </row>
    <row r="1474" spans="4:4">
      <c r="D1474" s="105"/>
    </row>
    <row r="1475" spans="4:4">
      <c r="D1475" s="105"/>
    </row>
    <row r="1476" spans="4:4">
      <c r="D1476" s="105"/>
    </row>
    <row r="1477" spans="4:4">
      <c r="D1477" s="105"/>
    </row>
    <row r="1478" spans="4:4">
      <c r="D1478" s="105"/>
    </row>
    <row r="1479" spans="4:4">
      <c r="D1479" s="105"/>
    </row>
    <row r="1480" spans="4:4">
      <c r="D1480" s="105"/>
    </row>
    <row r="1481" spans="4:4">
      <c r="D1481" s="105"/>
    </row>
    <row r="1482" spans="4:4">
      <c r="D1482" s="105"/>
    </row>
    <row r="1483" spans="4:4">
      <c r="D1483" s="105"/>
    </row>
    <row r="1484" spans="4:4">
      <c r="D1484" s="105"/>
    </row>
    <row r="1485" spans="4:4">
      <c r="D1485" s="105"/>
    </row>
    <row r="1486" spans="4:4">
      <c r="D1486" s="105"/>
    </row>
    <row r="1487" spans="4:4">
      <c r="D1487" s="105"/>
    </row>
    <row r="1488" spans="4:4">
      <c r="D1488" s="105"/>
    </row>
    <row r="1489" spans="4:4">
      <c r="D1489" s="105"/>
    </row>
    <row r="1490" spans="4:4">
      <c r="D1490" s="105"/>
    </row>
    <row r="1491" spans="4:4">
      <c r="D1491" s="105"/>
    </row>
    <row r="1492" spans="4:4">
      <c r="D1492" s="105"/>
    </row>
    <row r="1493" spans="4:4">
      <c r="D1493" s="105"/>
    </row>
    <row r="1494" spans="4:4">
      <c r="D1494" s="105"/>
    </row>
    <row r="1495" spans="4:4">
      <c r="D1495" s="105"/>
    </row>
    <row r="1496" spans="4:4">
      <c r="D1496" s="105"/>
    </row>
    <row r="1497" spans="4:4">
      <c r="D1497" s="105"/>
    </row>
    <row r="1498" spans="4:4">
      <c r="D1498" s="105"/>
    </row>
    <row r="1499" spans="4:4">
      <c r="D1499" s="105"/>
    </row>
    <row r="1500" spans="4:4">
      <c r="D1500" s="105"/>
    </row>
    <row r="1501" spans="4:4">
      <c r="D1501" s="105"/>
    </row>
    <row r="1502" spans="4:4">
      <c r="D1502" s="105"/>
    </row>
    <row r="1503" spans="4:4">
      <c r="D1503" s="105"/>
    </row>
    <row r="1504" spans="4:4">
      <c r="D1504" s="105"/>
    </row>
    <row r="1505" spans="4:4">
      <c r="D1505" s="105"/>
    </row>
    <row r="1506" spans="4:4">
      <c r="D1506" s="105"/>
    </row>
    <row r="1507" spans="4:4">
      <c r="D1507" s="105"/>
    </row>
    <row r="1508" spans="4:4">
      <c r="D1508" s="105"/>
    </row>
    <row r="1509" spans="4:4">
      <c r="D1509" s="105"/>
    </row>
    <row r="1510" spans="4:4">
      <c r="D1510" s="105"/>
    </row>
    <row r="1511" spans="4:4">
      <c r="D1511" s="105"/>
    </row>
    <row r="1512" spans="4:4">
      <c r="D1512" s="105"/>
    </row>
    <row r="1513" spans="4:4">
      <c r="D1513" s="105"/>
    </row>
    <row r="1514" spans="4:4">
      <c r="D1514" s="105"/>
    </row>
    <row r="1515" spans="4:4">
      <c r="D1515" s="105"/>
    </row>
    <row r="1516" spans="4:4">
      <c r="D1516" s="105"/>
    </row>
    <row r="1517" spans="4:4">
      <c r="D1517" s="105"/>
    </row>
    <row r="1518" spans="4:4">
      <c r="D1518" s="105"/>
    </row>
    <row r="1519" spans="4:4">
      <c r="D1519" s="105"/>
    </row>
    <row r="1520" spans="4:4">
      <c r="D1520" s="105"/>
    </row>
    <row r="1521" spans="4:4">
      <c r="D1521" s="105"/>
    </row>
    <row r="1522" spans="4:4">
      <c r="D1522" s="105"/>
    </row>
    <row r="1523" spans="4:4">
      <c r="D1523" s="105"/>
    </row>
    <row r="1524" spans="4:4">
      <c r="D1524" s="105"/>
    </row>
    <row r="1525" spans="4:4">
      <c r="D1525" s="105"/>
    </row>
    <row r="1526" spans="4:4">
      <c r="D1526" s="105"/>
    </row>
    <row r="1527" spans="4:4">
      <c r="D1527" s="105"/>
    </row>
    <row r="1528" spans="4:4">
      <c r="D1528" s="105"/>
    </row>
    <row r="1529" spans="4:4">
      <c r="D1529" s="105"/>
    </row>
    <row r="1530" spans="4:4">
      <c r="D1530" s="105"/>
    </row>
    <row r="1531" spans="4:4">
      <c r="D1531" s="105"/>
    </row>
    <row r="1532" spans="4:4">
      <c r="D1532" s="105"/>
    </row>
    <row r="1533" spans="4:4">
      <c r="D1533" s="105"/>
    </row>
    <row r="1534" spans="4:4">
      <c r="D1534" s="105"/>
    </row>
    <row r="1535" spans="4:4">
      <c r="D1535" s="105"/>
    </row>
    <row r="1536" spans="4:4">
      <c r="D1536" s="105"/>
    </row>
    <row r="1537" spans="4:4">
      <c r="D1537" s="105"/>
    </row>
    <row r="1538" spans="4:4">
      <c r="D1538" s="105"/>
    </row>
    <row r="1539" spans="4:4">
      <c r="D1539" s="105"/>
    </row>
    <row r="1540" spans="4:4">
      <c r="D1540" s="105"/>
    </row>
    <row r="1541" spans="4:4">
      <c r="D1541" s="105"/>
    </row>
    <row r="1542" spans="4:4">
      <c r="D1542" s="105"/>
    </row>
    <row r="1543" spans="4:4">
      <c r="D1543" s="105"/>
    </row>
    <row r="1544" spans="4:4">
      <c r="D1544" s="105"/>
    </row>
    <row r="1545" spans="4:4">
      <c r="D1545" s="105"/>
    </row>
    <row r="1546" spans="4:4">
      <c r="D1546" s="105"/>
    </row>
    <row r="1547" spans="4:4">
      <c r="D1547" s="105"/>
    </row>
    <row r="1548" spans="4:4">
      <c r="D1548" s="105"/>
    </row>
    <row r="1549" spans="4:4">
      <c r="D1549" s="105"/>
    </row>
    <row r="1550" spans="4:4">
      <c r="D1550" s="105"/>
    </row>
    <row r="1551" spans="4:4">
      <c r="D1551" s="105"/>
    </row>
    <row r="1552" spans="4:4">
      <c r="D1552" s="105"/>
    </row>
    <row r="1553" spans="4:4">
      <c r="D1553" s="105"/>
    </row>
    <row r="1554" spans="4:4">
      <c r="D1554" s="105"/>
    </row>
    <row r="1555" spans="4:4">
      <c r="D1555" s="105"/>
    </row>
    <row r="1556" spans="4:4">
      <c r="D1556" s="105"/>
    </row>
    <row r="1557" spans="4:4">
      <c r="D1557" s="105"/>
    </row>
    <row r="1558" spans="4:4">
      <c r="D1558" s="105"/>
    </row>
    <row r="1559" spans="4:4">
      <c r="D1559" s="105"/>
    </row>
    <row r="1560" spans="4:4">
      <c r="D1560" s="105"/>
    </row>
    <row r="1561" spans="4:4">
      <c r="D1561" s="105"/>
    </row>
    <row r="1562" spans="4:4">
      <c r="D1562" s="105"/>
    </row>
    <row r="1563" spans="4:4">
      <c r="D1563" s="105"/>
    </row>
    <row r="1564" spans="4:4">
      <c r="D1564" s="105"/>
    </row>
    <row r="1565" spans="4:4">
      <c r="D1565" s="105"/>
    </row>
    <row r="1566" spans="4:4">
      <c r="D1566" s="105"/>
    </row>
    <row r="1567" spans="4:4">
      <c r="D1567" s="105"/>
    </row>
    <row r="1568" spans="4:4">
      <c r="D1568" s="105"/>
    </row>
    <row r="1569" spans="4:4">
      <c r="D1569" s="105"/>
    </row>
    <row r="1570" spans="4:4">
      <c r="D1570" s="105"/>
    </row>
    <row r="1571" spans="4:4">
      <c r="D1571" s="105"/>
    </row>
    <row r="1572" spans="4:4">
      <c r="D1572" s="105"/>
    </row>
    <row r="1573" spans="4:4">
      <c r="D1573" s="105"/>
    </row>
    <row r="1574" spans="4:4">
      <c r="D1574" s="105"/>
    </row>
    <row r="1575" spans="4:4">
      <c r="D1575" s="105"/>
    </row>
    <row r="1576" spans="4:4">
      <c r="D1576" s="105"/>
    </row>
    <row r="1577" spans="4:4">
      <c r="D1577" s="105"/>
    </row>
    <row r="1578" spans="4:4">
      <c r="D1578" s="105"/>
    </row>
    <row r="1579" spans="4:4">
      <c r="D1579" s="105"/>
    </row>
    <row r="1580" spans="4:4">
      <c r="D1580" s="105"/>
    </row>
    <row r="1581" spans="4:4">
      <c r="D1581" s="105"/>
    </row>
    <row r="1582" spans="4:4">
      <c r="D1582" s="105"/>
    </row>
    <row r="1583" spans="4:4">
      <c r="D1583" s="105"/>
    </row>
    <row r="1584" spans="4:4">
      <c r="D1584" s="105"/>
    </row>
    <row r="1585" spans="4:4">
      <c r="D1585" s="105"/>
    </row>
    <row r="1586" spans="4:4">
      <c r="D1586" s="105"/>
    </row>
    <row r="1587" spans="4:4">
      <c r="D1587" s="105"/>
    </row>
    <row r="1588" spans="4:4">
      <c r="D1588" s="105"/>
    </row>
    <row r="1589" spans="4:4">
      <c r="D1589" s="105"/>
    </row>
    <row r="1590" spans="4:4">
      <c r="D1590" s="105"/>
    </row>
    <row r="1591" spans="4:4">
      <c r="D1591" s="105"/>
    </row>
    <row r="1592" spans="4:4">
      <c r="D1592" s="105"/>
    </row>
    <row r="1593" spans="4:4">
      <c r="D1593" s="105"/>
    </row>
    <row r="1594" spans="4:4">
      <c r="D1594" s="105"/>
    </row>
    <row r="1595" spans="4:4">
      <c r="D1595" s="105"/>
    </row>
    <row r="1596" spans="4:4">
      <c r="D1596" s="105"/>
    </row>
    <row r="1597" spans="4:4">
      <c r="D1597" s="105"/>
    </row>
    <row r="1598" spans="4:4">
      <c r="D1598" s="105"/>
    </row>
    <row r="1599" spans="4:4">
      <c r="D1599" s="105"/>
    </row>
    <row r="1600" spans="4:4">
      <c r="D1600" s="105"/>
    </row>
    <row r="1601" spans="4:4">
      <c r="D1601" s="105"/>
    </row>
    <row r="1602" spans="4:4">
      <c r="D1602" s="105"/>
    </row>
    <row r="1603" spans="4:4">
      <c r="D1603" s="105"/>
    </row>
    <row r="1604" spans="4:4">
      <c r="D1604" s="105"/>
    </row>
    <row r="1605" spans="4:4">
      <c r="D1605" s="105"/>
    </row>
    <row r="1606" spans="4:4">
      <c r="D1606" s="105"/>
    </row>
    <row r="1607" spans="4:4">
      <c r="D1607" s="105"/>
    </row>
    <row r="1608" spans="4:4">
      <c r="D1608" s="105"/>
    </row>
    <row r="1609" spans="4:4">
      <c r="D1609" s="105"/>
    </row>
    <row r="1610" spans="4:4">
      <c r="D1610" s="105"/>
    </row>
    <row r="1611" spans="4:4">
      <c r="D1611" s="105"/>
    </row>
    <row r="1612" spans="4:4">
      <c r="D1612" s="105"/>
    </row>
    <row r="1613" spans="4:4">
      <c r="D1613" s="105"/>
    </row>
    <row r="1614" spans="4:4">
      <c r="D1614" s="105"/>
    </row>
    <row r="1615" spans="4:4">
      <c r="D1615" s="105"/>
    </row>
    <row r="1616" spans="4:4">
      <c r="D1616" s="105"/>
    </row>
    <row r="1617" spans="4:4">
      <c r="D1617" s="105"/>
    </row>
    <row r="1618" spans="4:4">
      <c r="D1618" s="105"/>
    </row>
    <row r="1619" spans="4:4">
      <c r="D1619" s="105"/>
    </row>
    <row r="1620" spans="4:4">
      <c r="D1620" s="105"/>
    </row>
    <row r="1621" spans="4:4">
      <c r="D1621" s="105"/>
    </row>
    <row r="1622" spans="4:4">
      <c r="D1622" s="105"/>
    </row>
    <row r="1623" spans="4:4">
      <c r="D1623" s="105"/>
    </row>
    <row r="1624" spans="4:4">
      <c r="D1624" s="105"/>
    </row>
    <row r="1625" spans="4:4">
      <c r="D1625" s="105"/>
    </row>
    <row r="1626" spans="4:4">
      <c r="D1626" s="105"/>
    </row>
    <row r="1627" spans="4:4">
      <c r="D1627" s="105"/>
    </row>
    <row r="1628" spans="4:4">
      <c r="D1628" s="105"/>
    </row>
    <row r="1629" spans="4:4">
      <c r="D1629" s="105"/>
    </row>
    <row r="1630" spans="4:4">
      <c r="D1630" s="105"/>
    </row>
    <row r="1631" spans="4:4">
      <c r="D1631" s="105"/>
    </row>
    <row r="1632" spans="4:4">
      <c r="D1632" s="105"/>
    </row>
    <row r="1633" spans="4:4">
      <c r="D1633" s="105"/>
    </row>
    <row r="1634" spans="4:4">
      <c r="D1634" s="105"/>
    </row>
    <row r="1635" spans="4:4">
      <c r="D1635" s="105"/>
    </row>
    <row r="1636" spans="4:4">
      <c r="D1636" s="105"/>
    </row>
    <row r="1637" spans="4:4">
      <c r="D1637" s="105"/>
    </row>
    <row r="1638" spans="4:4">
      <c r="D1638" s="105"/>
    </row>
    <row r="1639" spans="4:4">
      <c r="D1639" s="105"/>
    </row>
    <row r="1640" spans="4:4">
      <c r="D1640" s="105"/>
    </row>
    <row r="1641" spans="4:4">
      <c r="D1641" s="105"/>
    </row>
    <row r="1642" spans="4:4">
      <c r="D1642" s="105"/>
    </row>
    <row r="1643" spans="4:4">
      <c r="D1643" s="105"/>
    </row>
    <row r="1644" spans="4:4">
      <c r="D1644" s="105"/>
    </row>
    <row r="1645" spans="4:4">
      <c r="D1645" s="105"/>
    </row>
    <row r="1646" spans="4:4">
      <c r="D1646" s="105"/>
    </row>
    <row r="1647" spans="4:4">
      <c r="D1647" s="105"/>
    </row>
    <row r="1648" spans="4:4">
      <c r="D1648" s="105"/>
    </row>
    <row r="1649" spans="4:4">
      <c r="D1649" s="105"/>
    </row>
    <row r="1650" spans="4:4">
      <c r="D1650" s="105"/>
    </row>
    <row r="1651" spans="4:4">
      <c r="D1651" s="105"/>
    </row>
    <row r="1652" spans="4:4">
      <c r="D1652" s="105"/>
    </row>
    <row r="1653" spans="4:4">
      <c r="D1653" s="105"/>
    </row>
    <row r="1654" spans="4:4">
      <c r="D1654" s="105"/>
    </row>
    <row r="1655" spans="4:4">
      <c r="D1655" s="105"/>
    </row>
    <row r="1656" spans="4:4">
      <c r="D1656" s="105"/>
    </row>
    <row r="1657" spans="4:4">
      <c r="D1657" s="105"/>
    </row>
    <row r="1658" spans="4:4">
      <c r="D1658" s="105"/>
    </row>
    <row r="1659" spans="4:4">
      <c r="D1659" s="105"/>
    </row>
    <row r="1660" spans="4:4">
      <c r="D1660" s="105"/>
    </row>
    <row r="1661" spans="4:4">
      <c r="D1661" s="105"/>
    </row>
    <row r="1662" spans="4:4">
      <c r="D1662" s="105"/>
    </row>
    <row r="1663" spans="4:4">
      <c r="D1663" s="105"/>
    </row>
    <row r="1664" spans="4:4">
      <c r="D1664" s="105"/>
    </row>
    <row r="1665" spans="4:4">
      <c r="D1665" s="105"/>
    </row>
    <row r="1666" spans="4:4">
      <c r="D1666" s="105"/>
    </row>
    <row r="1667" spans="4:4">
      <c r="D1667" s="105"/>
    </row>
    <row r="1668" spans="4:4">
      <c r="D1668" s="105"/>
    </row>
    <row r="1669" spans="4:4">
      <c r="D1669" s="105"/>
    </row>
    <row r="1670" spans="4:4">
      <c r="D1670" s="105"/>
    </row>
    <row r="1671" spans="4:4">
      <c r="D1671" s="105"/>
    </row>
    <row r="1672" spans="4:4">
      <c r="D1672" s="105"/>
    </row>
    <row r="1673" spans="4:4">
      <c r="D1673" s="105"/>
    </row>
    <row r="1674" spans="4:4">
      <c r="D1674" s="105"/>
    </row>
    <row r="1675" spans="4:4">
      <c r="D1675" s="105"/>
    </row>
    <row r="1676" spans="4:4">
      <c r="D1676" s="105"/>
    </row>
    <row r="1677" spans="4:4">
      <c r="D1677" s="105"/>
    </row>
    <row r="1678" spans="4:4">
      <c r="D1678" s="105"/>
    </row>
    <row r="1679" spans="4:4">
      <c r="D1679" s="105"/>
    </row>
    <row r="1680" spans="4:4">
      <c r="D1680" s="105"/>
    </row>
    <row r="1681" spans="4:4">
      <c r="D1681" s="105"/>
    </row>
    <row r="1682" spans="4:4">
      <c r="D1682" s="105"/>
    </row>
    <row r="1683" spans="4:4">
      <c r="D1683" s="105"/>
    </row>
    <row r="1684" spans="4:4">
      <c r="D1684" s="105"/>
    </row>
    <row r="1685" spans="4:4">
      <c r="D1685" s="105"/>
    </row>
    <row r="1686" spans="4:4">
      <c r="D1686" s="105"/>
    </row>
    <row r="1687" spans="4:4">
      <c r="D1687" s="105"/>
    </row>
    <row r="1688" spans="4:4">
      <c r="D1688" s="105"/>
    </row>
    <row r="1689" spans="4:4">
      <c r="D1689" s="105"/>
    </row>
    <row r="1690" spans="4:4">
      <c r="D1690" s="105"/>
    </row>
    <row r="1691" spans="4:4">
      <c r="D1691" s="105"/>
    </row>
    <row r="1692" spans="4:4">
      <c r="D1692" s="105"/>
    </row>
    <row r="1693" spans="4:4">
      <c r="D1693" s="105"/>
    </row>
    <row r="1694" spans="4:4">
      <c r="D1694" s="105"/>
    </row>
    <row r="1695" spans="4:4">
      <c r="D1695" s="105"/>
    </row>
    <row r="1696" spans="4:4">
      <c r="D1696" s="105"/>
    </row>
    <row r="1697" spans="4:4">
      <c r="D1697" s="105"/>
    </row>
    <row r="1698" spans="4:4">
      <c r="D1698" s="105"/>
    </row>
    <row r="1699" spans="4:4">
      <c r="D1699" s="105"/>
    </row>
    <row r="1700" spans="4:4">
      <c r="D1700" s="105"/>
    </row>
    <row r="1701" spans="4:4">
      <c r="D1701" s="105"/>
    </row>
    <row r="1702" spans="4:4">
      <c r="D1702" s="105"/>
    </row>
    <row r="1703" spans="4:4">
      <c r="D1703" s="105"/>
    </row>
    <row r="1704" spans="4:4">
      <c r="D1704" s="105"/>
    </row>
    <row r="1705" spans="4:4">
      <c r="D1705" s="105"/>
    </row>
    <row r="1706" spans="4:4">
      <c r="D1706" s="105"/>
    </row>
    <row r="1707" spans="4:4">
      <c r="D1707" s="105"/>
    </row>
    <row r="1708" spans="4:4">
      <c r="D1708" s="105"/>
    </row>
    <row r="1709" spans="4:4">
      <c r="D1709" s="105"/>
    </row>
    <row r="1710" spans="4:4">
      <c r="D1710" s="105"/>
    </row>
    <row r="1711" spans="4:4">
      <c r="D1711" s="105"/>
    </row>
    <row r="1712" spans="4:4">
      <c r="D1712" s="105"/>
    </row>
    <row r="1713" spans="4:4">
      <c r="D1713" s="105"/>
    </row>
    <row r="1714" spans="4:4">
      <c r="D1714" s="105"/>
    </row>
    <row r="1715" spans="4:4">
      <c r="D1715" s="105"/>
    </row>
    <row r="1716" spans="4:4">
      <c r="D1716" s="105"/>
    </row>
    <row r="1717" spans="4:4">
      <c r="D1717" s="105"/>
    </row>
    <row r="1718" spans="4:4">
      <c r="D1718" s="105"/>
    </row>
    <row r="1719" spans="4:4">
      <c r="D1719" s="105"/>
    </row>
    <row r="1720" spans="4:4">
      <c r="D1720" s="105"/>
    </row>
    <row r="1721" spans="4:4">
      <c r="D1721" s="105"/>
    </row>
    <row r="1722" spans="4:4">
      <c r="D1722" s="105"/>
    </row>
    <row r="1723" spans="4:4">
      <c r="D1723" s="105"/>
    </row>
    <row r="1724" spans="4:4">
      <c r="D1724" s="105"/>
    </row>
    <row r="1725" spans="4:4">
      <c r="D1725" s="105"/>
    </row>
    <row r="1726" spans="4:4">
      <c r="D1726" s="105"/>
    </row>
    <row r="1727" spans="4:4">
      <c r="D1727" s="105"/>
    </row>
    <row r="1728" spans="4:4">
      <c r="D1728" s="105"/>
    </row>
    <row r="1729" spans="4:4">
      <c r="D1729" s="105"/>
    </row>
    <row r="1730" spans="4:4">
      <c r="D1730" s="105"/>
    </row>
    <row r="1731" spans="4:4">
      <c r="D1731" s="105"/>
    </row>
    <row r="1732" spans="4:4">
      <c r="D1732" s="105"/>
    </row>
    <row r="1733" spans="4:4">
      <c r="D1733" s="105"/>
    </row>
    <row r="1734" spans="4:4">
      <c r="D1734" s="105"/>
    </row>
    <row r="1735" spans="4:4">
      <c r="D1735" s="105"/>
    </row>
    <row r="1736" spans="4:4">
      <c r="D1736" s="105"/>
    </row>
    <row r="1737" spans="4:4">
      <c r="D1737" s="105"/>
    </row>
    <row r="1738" spans="4:4">
      <c r="D1738" s="105"/>
    </row>
    <row r="1739" spans="4:4">
      <c r="D1739" s="105"/>
    </row>
    <row r="1740" spans="4:4">
      <c r="D1740" s="105"/>
    </row>
    <row r="1741" spans="4:4">
      <c r="D1741" s="105"/>
    </row>
    <row r="1742" spans="4:4">
      <c r="D1742" s="105"/>
    </row>
    <row r="1743" spans="4:4">
      <c r="D1743" s="105"/>
    </row>
    <row r="1744" spans="4:4">
      <c r="D1744" s="105"/>
    </row>
    <row r="1745" spans="4:4">
      <c r="D1745" s="105"/>
    </row>
    <row r="1746" spans="4:4">
      <c r="D1746" s="105"/>
    </row>
    <row r="1747" spans="4:4">
      <c r="D1747" s="105"/>
    </row>
    <row r="1748" spans="4:4">
      <c r="D1748" s="105"/>
    </row>
    <row r="1749" spans="4:4">
      <c r="D1749" s="105"/>
    </row>
    <row r="1750" spans="4:4">
      <c r="D1750" s="105"/>
    </row>
    <row r="1751" spans="4:4">
      <c r="D1751" s="105"/>
    </row>
    <row r="1752" spans="4:4">
      <c r="D1752" s="105"/>
    </row>
    <row r="1753" spans="4:4">
      <c r="D1753" s="105"/>
    </row>
    <row r="1754" spans="4:4">
      <c r="D1754" s="105"/>
    </row>
    <row r="1755" spans="4:4">
      <c r="D1755" s="105"/>
    </row>
    <row r="1756" spans="4:4">
      <c r="D1756" s="105"/>
    </row>
    <row r="1757" spans="4:4">
      <c r="D1757" s="105"/>
    </row>
    <row r="1758" spans="4:4">
      <c r="D1758" s="105"/>
    </row>
    <row r="1759" spans="4:4">
      <c r="D1759" s="105"/>
    </row>
    <row r="1760" spans="4:4">
      <c r="D1760" s="105"/>
    </row>
    <row r="1761" spans="4:4">
      <c r="D1761" s="105"/>
    </row>
    <row r="1762" spans="4:4">
      <c r="D1762" s="105"/>
    </row>
    <row r="1763" spans="4:4">
      <c r="D1763" s="105"/>
    </row>
    <row r="1764" spans="4:4">
      <c r="D1764" s="105"/>
    </row>
    <row r="1765" spans="4:4">
      <c r="D1765" s="105"/>
    </row>
    <row r="1766" spans="4:4">
      <c r="D1766" s="105"/>
    </row>
    <row r="1767" spans="4:4">
      <c r="D1767" s="105"/>
    </row>
    <row r="1768" spans="4:4">
      <c r="D1768" s="105"/>
    </row>
    <row r="1769" spans="4:4">
      <c r="D1769" s="105"/>
    </row>
    <row r="1770" spans="4:4">
      <c r="D1770" s="105"/>
    </row>
    <row r="1771" spans="4:4">
      <c r="D1771" s="105"/>
    </row>
    <row r="1772" spans="4:4">
      <c r="D1772" s="105"/>
    </row>
    <row r="1773" spans="4:4">
      <c r="D1773" s="105"/>
    </row>
    <row r="1774" spans="4:4">
      <c r="D1774" s="105"/>
    </row>
    <row r="1775" spans="4:4">
      <c r="D1775" s="105"/>
    </row>
    <row r="1776" spans="4:4">
      <c r="D1776" s="105"/>
    </row>
    <row r="1777" spans="4:4">
      <c r="D1777" s="105"/>
    </row>
    <row r="1778" spans="4:4">
      <c r="D1778" s="105"/>
    </row>
    <row r="1779" spans="4:4">
      <c r="D1779" s="105"/>
    </row>
    <row r="1780" spans="4:4">
      <c r="D1780" s="105"/>
    </row>
    <row r="1781" spans="4:4">
      <c r="D1781" s="105"/>
    </row>
    <row r="1782" spans="4:4">
      <c r="D1782" s="105"/>
    </row>
    <row r="1783" spans="4:4">
      <c r="D1783" s="105"/>
    </row>
    <row r="1784" spans="4:4">
      <c r="D1784" s="105"/>
    </row>
    <row r="1785" spans="4:4">
      <c r="D1785" s="105"/>
    </row>
    <row r="1786" spans="4:4">
      <c r="D1786" s="105"/>
    </row>
    <row r="1787" spans="4:4">
      <c r="D1787" s="105"/>
    </row>
    <row r="1788" spans="4:4">
      <c r="D1788" s="105"/>
    </row>
    <row r="1789" spans="4:4">
      <c r="D1789" s="105"/>
    </row>
    <row r="1790" spans="4:4">
      <c r="D1790" s="105"/>
    </row>
    <row r="1791" spans="4:4">
      <c r="D1791" s="105"/>
    </row>
    <row r="1792" spans="4:4">
      <c r="D1792" s="105"/>
    </row>
    <row r="1793" spans="4:4">
      <c r="D1793" s="105"/>
    </row>
    <row r="1794" spans="4:4">
      <c r="D1794" s="105"/>
    </row>
    <row r="1795" spans="4:4">
      <c r="D1795" s="105"/>
    </row>
    <row r="1796" spans="4:4">
      <c r="D1796" s="105"/>
    </row>
    <row r="1797" spans="4:4">
      <c r="D1797" s="105"/>
    </row>
    <row r="1798" spans="4:4">
      <c r="D1798" s="105"/>
    </row>
    <row r="1799" spans="4:4">
      <c r="D1799" s="105"/>
    </row>
    <row r="1800" spans="4:4">
      <c r="D1800" s="105"/>
    </row>
    <row r="1801" spans="4:4">
      <c r="D1801" s="105"/>
    </row>
    <row r="1802" spans="4:4">
      <c r="D1802" s="105"/>
    </row>
    <row r="1803" spans="4:4">
      <c r="D1803" s="105"/>
    </row>
    <row r="1804" spans="4:4">
      <c r="D1804" s="105"/>
    </row>
    <row r="1805" spans="4:4">
      <c r="D1805" s="105"/>
    </row>
    <row r="1806" spans="4:4">
      <c r="D1806" s="105"/>
    </row>
    <row r="1807" spans="4:4">
      <c r="D1807" s="105"/>
    </row>
    <row r="1808" spans="4:4">
      <c r="D1808" s="105"/>
    </row>
    <row r="1809" spans="4:4">
      <c r="D1809" s="105"/>
    </row>
    <row r="1810" spans="4:4">
      <c r="D1810" s="105"/>
    </row>
    <row r="1811" spans="4:4">
      <c r="D1811" s="105"/>
    </row>
    <row r="1812" spans="4:4">
      <c r="D1812" s="105"/>
    </row>
    <row r="1813" spans="4:4">
      <c r="D1813" s="105"/>
    </row>
    <row r="1814" spans="4:4">
      <c r="D1814" s="105"/>
    </row>
    <row r="1815" spans="4:4">
      <c r="D1815" s="105"/>
    </row>
    <row r="1816" spans="4:4">
      <c r="D1816" s="105"/>
    </row>
    <row r="1817" spans="4:4">
      <c r="D1817" s="105"/>
    </row>
    <row r="1818" spans="4:4">
      <c r="D1818" s="105"/>
    </row>
    <row r="1819" spans="4:4">
      <c r="D1819" s="105"/>
    </row>
    <row r="1820" spans="4:4">
      <c r="D1820" s="105"/>
    </row>
    <row r="1821" spans="4:4">
      <c r="D1821" s="105"/>
    </row>
    <row r="1822" spans="4:4">
      <c r="D1822" s="105"/>
    </row>
    <row r="1823" spans="4:4">
      <c r="D1823" s="105"/>
    </row>
    <row r="1824" spans="4:4">
      <c r="D1824" s="105"/>
    </row>
    <row r="1825" spans="4:4">
      <c r="D1825" s="105"/>
    </row>
    <row r="1826" spans="4:4">
      <c r="D1826" s="105"/>
    </row>
    <row r="1827" spans="4:4">
      <c r="D1827" s="105"/>
    </row>
    <row r="1828" spans="4:4">
      <c r="D1828" s="105"/>
    </row>
    <row r="1829" spans="4:4">
      <c r="D1829" s="105"/>
    </row>
    <row r="1830" spans="4:4">
      <c r="D1830" s="105"/>
    </row>
    <row r="1831" spans="4:4">
      <c r="D1831" s="105"/>
    </row>
    <row r="1832" spans="4:4">
      <c r="D1832" s="105"/>
    </row>
    <row r="1833" spans="4:4">
      <c r="D1833" s="105"/>
    </row>
    <row r="1834" spans="4:4">
      <c r="D1834" s="105"/>
    </row>
    <row r="1835" spans="4:4">
      <c r="D1835" s="105"/>
    </row>
    <row r="1836" spans="4:4">
      <c r="D1836" s="105"/>
    </row>
    <row r="1837" spans="4:4">
      <c r="D1837" s="105"/>
    </row>
    <row r="1838" spans="4:4">
      <c r="D1838" s="105"/>
    </row>
    <row r="1839" spans="4:4">
      <c r="D1839" s="105"/>
    </row>
    <row r="1840" spans="4:4">
      <c r="D1840" s="105"/>
    </row>
    <row r="1841" spans="4:4">
      <c r="D1841" s="105"/>
    </row>
    <row r="1842" spans="4:4">
      <c r="D1842" s="105"/>
    </row>
    <row r="1843" spans="4:4">
      <c r="D1843" s="105"/>
    </row>
    <row r="1844" spans="4:4">
      <c r="D1844" s="105"/>
    </row>
    <row r="1845" spans="4:4">
      <c r="D1845" s="105"/>
    </row>
    <row r="1846" spans="4:4">
      <c r="D1846" s="105"/>
    </row>
    <row r="1847" spans="4:4">
      <c r="D1847" s="105"/>
    </row>
    <row r="1848" spans="4:4">
      <c r="D1848" s="105"/>
    </row>
    <row r="1849" spans="4:4">
      <c r="D1849" s="105"/>
    </row>
    <row r="1850" spans="4:4">
      <c r="D1850" s="105"/>
    </row>
    <row r="1851" spans="4:4">
      <c r="D1851" s="105"/>
    </row>
    <row r="1852" spans="4:4">
      <c r="D1852" s="105"/>
    </row>
    <row r="1853" spans="4:4">
      <c r="D1853" s="105"/>
    </row>
    <row r="1854" spans="4:4">
      <c r="D1854" s="105"/>
    </row>
    <row r="1855" spans="4:4">
      <c r="D1855" s="105"/>
    </row>
    <row r="1856" spans="4:4">
      <c r="D1856" s="105"/>
    </row>
    <row r="1857" spans="4:4">
      <c r="D1857" s="105"/>
    </row>
    <row r="1858" spans="4:4">
      <c r="D1858" s="105"/>
    </row>
    <row r="1859" spans="4:4">
      <c r="D1859" s="105"/>
    </row>
    <row r="1860" spans="4:4">
      <c r="D1860" s="105"/>
    </row>
    <row r="1861" spans="4:4">
      <c r="D1861" s="105"/>
    </row>
    <row r="1862" spans="4:4">
      <c r="D1862" s="105"/>
    </row>
    <row r="1863" spans="4:4">
      <c r="D1863" s="105"/>
    </row>
    <row r="1864" spans="4:4">
      <c r="D1864" s="105"/>
    </row>
    <row r="1865" spans="4:4">
      <c r="D1865" s="105"/>
    </row>
    <row r="1866" spans="4:4">
      <c r="D1866" s="105"/>
    </row>
    <row r="1867" spans="4:4">
      <c r="D1867" s="105"/>
    </row>
    <row r="1868" spans="4:4">
      <c r="D1868" s="105"/>
    </row>
    <row r="1869" spans="4:4">
      <c r="D1869" s="105"/>
    </row>
    <row r="1870" spans="4:4">
      <c r="D1870" s="105"/>
    </row>
    <row r="1871" spans="4:4">
      <c r="D1871" s="105"/>
    </row>
    <row r="1872" spans="4:4">
      <c r="D1872" s="105"/>
    </row>
    <row r="1873" spans="4:4">
      <c r="D1873" s="105"/>
    </row>
    <row r="1874" spans="4:4">
      <c r="D1874" s="105"/>
    </row>
    <row r="1875" spans="4:4">
      <c r="D1875" s="105"/>
    </row>
    <row r="1876" spans="4:4">
      <c r="D1876" s="105"/>
    </row>
    <row r="1877" spans="4:4">
      <c r="D1877" s="105"/>
    </row>
    <row r="1878" spans="4:4">
      <c r="D1878" s="105"/>
    </row>
    <row r="1879" spans="4:4">
      <c r="D1879" s="105"/>
    </row>
    <row r="1880" spans="4:4">
      <c r="D1880" s="105"/>
    </row>
    <row r="1881" spans="4:4">
      <c r="D1881" s="105"/>
    </row>
    <row r="1882" spans="4:4">
      <c r="D1882" s="105"/>
    </row>
    <row r="1883" spans="4:4">
      <c r="D1883" s="105"/>
    </row>
    <row r="1884" spans="4:4">
      <c r="D1884" s="105"/>
    </row>
    <row r="1885" spans="4:4">
      <c r="D1885" s="105"/>
    </row>
    <row r="1886" spans="4:4">
      <c r="D1886" s="105"/>
    </row>
    <row r="1887" spans="4:4">
      <c r="D1887" s="105"/>
    </row>
    <row r="1888" spans="4:4">
      <c r="D1888" s="105"/>
    </row>
    <row r="1889" spans="4:4">
      <c r="D1889" s="105"/>
    </row>
    <row r="1890" spans="4:4">
      <c r="D1890" s="105"/>
    </row>
    <row r="1891" spans="4:4">
      <c r="D1891" s="105"/>
    </row>
    <row r="1892" spans="4:4">
      <c r="D1892" s="105"/>
    </row>
    <row r="1893" spans="4:4">
      <c r="D1893" s="105"/>
    </row>
    <row r="1894" spans="4:4">
      <c r="D1894" s="105"/>
    </row>
    <row r="1895" spans="4:4">
      <c r="D1895" s="105"/>
    </row>
    <row r="1896" spans="4:4">
      <c r="D1896" s="105"/>
    </row>
    <row r="1897" spans="4:4">
      <c r="D1897" s="105"/>
    </row>
    <row r="1898" spans="4:4">
      <c r="D1898" s="105"/>
    </row>
    <row r="1899" spans="4:4">
      <c r="D1899" s="105"/>
    </row>
    <row r="1900" spans="4:4">
      <c r="D1900" s="105"/>
    </row>
    <row r="1901" spans="4:4">
      <c r="D1901" s="105"/>
    </row>
    <row r="1902" spans="4:4">
      <c r="D1902" s="105"/>
    </row>
    <row r="1903" spans="4:4">
      <c r="D1903" s="105"/>
    </row>
    <row r="1904" spans="4:4">
      <c r="D1904" s="105"/>
    </row>
    <row r="1905" spans="4:4">
      <c r="D1905" s="105"/>
    </row>
    <row r="1906" spans="4:4">
      <c r="D1906" s="105"/>
    </row>
    <row r="1907" spans="4:4">
      <c r="D1907" s="105"/>
    </row>
    <row r="1908" spans="4:4">
      <c r="D1908" s="105"/>
    </row>
    <row r="1909" spans="4:4">
      <c r="D1909" s="105"/>
    </row>
    <row r="1910" spans="4:4">
      <c r="D1910" s="105"/>
    </row>
    <row r="1911" spans="4:4">
      <c r="D1911" s="105"/>
    </row>
    <row r="1912" spans="4:4">
      <c r="D1912" s="105"/>
    </row>
    <row r="1913" spans="4:4">
      <c r="D1913" s="105"/>
    </row>
    <row r="1914" spans="4:4">
      <c r="D1914" s="105"/>
    </row>
    <row r="1915" spans="4:4">
      <c r="D1915" s="105"/>
    </row>
    <row r="1916" spans="4:4">
      <c r="D1916" s="105"/>
    </row>
    <row r="1917" spans="4:4">
      <c r="D1917" s="105"/>
    </row>
    <row r="1918" spans="4:4">
      <c r="D1918" s="105"/>
    </row>
    <row r="1919" spans="4:4">
      <c r="D1919" s="105"/>
    </row>
    <row r="1920" spans="4:4">
      <c r="D1920" s="105"/>
    </row>
    <row r="1921" spans="4:4">
      <c r="D1921" s="105"/>
    </row>
    <row r="1922" spans="4:4">
      <c r="D1922" s="105"/>
    </row>
    <row r="1923" spans="4:4">
      <c r="D1923" s="105"/>
    </row>
    <row r="1924" spans="4:4">
      <c r="D1924" s="105"/>
    </row>
    <row r="1925" spans="4:4">
      <c r="D1925" s="105"/>
    </row>
    <row r="1926" spans="4:4">
      <c r="D1926" s="105"/>
    </row>
    <row r="1927" spans="4:4">
      <c r="D1927" s="105"/>
    </row>
    <row r="1928" spans="4:4">
      <c r="D1928" s="105"/>
    </row>
    <row r="1929" spans="4:4">
      <c r="D1929" s="105"/>
    </row>
    <row r="1930" spans="4:4">
      <c r="D1930" s="105"/>
    </row>
    <row r="1931" spans="4:4">
      <c r="D1931" s="105"/>
    </row>
    <row r="1932" spans="4:4">
      <c r="D1932" s="105"/>
    </row>
    <row r="1933" spans="4:4">
      <c r="D1933" s="105"/>
    </row>
    <row r="1934" spans="4:4">
      <c r="D1934" s="105"/>
    </row>
    <row r="1935" spans="4:4">
      <c r="D1935" s="105"/>
    </row>
    <row r="1936" spans="4:4">
      <c r="D1936" s="105"/>
    </row>
    <row r="1937" spans="4:4">
      <c r="D1937" s="105"/>
    </row>
    <row r="1938" spans="4:4">
      <c r="D1938" s="105"/>
    </row>
    <row r="1939" spans="4:4">
      <c r="D1939" s="105"/>
    </row>
    <row r="1940" spans="4:4">
      <c r="D1940" s="105"/>
    </row>
    <row r="1941" spans="4:4">
      <c r="D1941" s="105"/>
    </row>
    <row r="1942" spans="4:4">
      <c r="D1942" s="105"/>
    </row>
    <row r="1943" spans="4:4">
      <c r="D1943" s="105"/>
    </row>
    <row r="1944" spans="4:4">
      <c r="D1944" s="105"/>
    </row>
    <row r="1945" spans="4:4">
      <c r="D1945" s="105"/>
    </row>
    <row r="1946" spans="4:4">
      <c r="D1946" s="105"/>
    </row>
    <row r="1947" spans="4:4">
      <c r="D1947" s="105"/>
    </row>
    <row r="1948" spans="4:4">
      <c r="D1948" s="105"/>
    </row>
    <row r="1949" spans="4:4">
      <c r="D1949" s="105"/>
    </row>
    <row r="1950" spans="4:4">
      <c r="D1950" s="105"/>
    </row>
    <row r="1951" spans="4:4">
      <c r="D1951" s="105"/>
    </row>
    <row r="1952" spans="4:4">
      <c r="D1952" s="105"/>
    </row>
    <row r="1953" spans="4:4">
      <c r="D1953" s="105"/>
    </row>
    <row r="1954" spans="4:4">
      <c r="D1954" s="105"/>
    </row>
    <row r="1955" spans="4:4">
      <c r="D1955" s="105"/>
    </row>
    <row r="1956" spans="4:4">
      <c r="D1956" s="105"/>
    </row>
    <row r="1957" spans="4:4">
      <c r="D1957" s="105"/>
    </row>
    <row r="1958" spans="4:4">
      <c r="D1958" s="105"/>
    </row>
    <row r="1959" spans="4:4">
      <c r="D1959" s="105"/>
    </row>
    <row r="1960" spans="4:4">
      <c r="D1960" s="105"/>
    </row>
    <row r="1961" spans="4:4">
      <c r="D1961" s="105"/>
    </row>
    <row r="1962" spans="4:4">
      <c r="D1962" s="105"/>
    </row>
    <row r="1963" spans="4:4">
      <c r="D1963" s="105"/>
    </row>
    <row r="1964" spans="4:4">
      <c r="D1964" s="105"/>
    </row>
    <row r="1965" spans="4:4">
      <c r="D1965" s="105"/>
    </row>
    <row r="1966" spans="4:4">
      <c r="D1966" s="105"/>
    </row>
    <row r="1967" spans="4:4">
      <c r="D1967" s="105"/>
    </row>
    <row r="1968" spans="4:4">
      <c r="D1968" s="105"/>
    </row>
    <row r="1969" spans="4:4">
      <c r="D1969" s="105"/>
    </row>
    <row r="1970" spans="4:4">
      <c r="D1970" s="105"/>
    </row>
    <row r="1971" spans="4:4">
      <c r="D1971" s="105"/>
    </row>
    <row r="1972" spans="4:4">
      <c r="D1972" s="105"/>
    </row>
    <row r="1973" spans="4:4">
      <c r="D1973" s="105"/>
    </row>
    <row r="1974" spans="4:4">
      <c r="D1974" s="105"/>
    </row>
    <row r="1975" spans="4:4">
      <c r="D1975" s="105"/>
    </row>
    <row r="1976" spans="4:4">
      <c r="D1976" s="105"/>
    </row>
    <row r="1977" spans="4:4">
      <c r="D1977" s="105"/>
    </row>
    <row r="1978" spans="4:4">
      <c r="D1978" s="105"/>
    </row>
    <row r="1979" spans="4:4">
      <c r="D1979" s="105"/>
    </row>
    <row r="1980" spans="4:4">
      <c r="D1980" s="105"/>
    </row>
    <row r="1981" spans="4:4">
      <c r="D1981" s="105"/>
    </row>
    <row r="1982" spans="4:4">
      <c r="D1982" s="105"/>
    </row>
    <row r="1983" spans="4:4">
      <c r="D1983" s="105"/>
    </row>
    <row r="1984" spans="4:4">
      <c r="D1984" s="105"/>
    </row>
    <row r="1985" spans="4:4">
      <c r="D1985" s="105"/>
    </row>
    <row r="1986" spans="4:4">
      <c r="D1986" s="105"/>
    </row>
    <row r="1987" spans="4:4">
      <c r="D1987" s="105"/>
    </row>
    <row r="1988" spans="4:4">
      <c r="D1988" s="105"/>
    </row>
    <row r="1989" spans="4:4">
      <c r="D1989" s="105"/>
    </row>
    <row r="1990" spans="4:4">
      <c r="D1990" s="105"/>
    </row>
    <row r="1991" spans="4:4">
      <c r="D1991" s="105"/>
    </row>
    <row r="1992" spans="4:4">
      <c r="D1992" s="105"/>
    </row>
    <row r="1993" spans="4:4">
      <c r="D1993" s="105"/>
    </row>
    <row r="1994" spans="4:4">
      <c r="D1994" s="105"/>
    </row>
    <row r="1995" spans="4:4">
      <c r="D1995" s="105"/>
    </row>
    <row r="1996" spans="4:4">
      <c r="D1996" s="105"/>
    </row>
    <row r="1997" spans="4:4">
      <c r="D1997" s="105"/>
    </row>
    <row r="1998" spans="4:4">
      <c r="D1998" s="105"/>
    </row>
    <row r="1999" spans="4:4">
      <c r="D1999" s="105"/>
    </row>
    <row r="2000" spans="4:4">
      <c r="D2000" s="105"/>
    </row>
    <row r="2001" spans="4:4">
      <c r="D2001" s="105"/>
    </row>
    <row r="2002" spans="4:4">
      <c r="D2002" s="105"/>
    </row>
    <row r="2003" spans="4:4">
      <c r="D2003" s="105"/>
    </row>
    <row r="2004" spans="4:4">
      <c r="D2004" s="105"/>
    </row>
    <row r="2005" spans="4:4">
      <c r="D2005" s="105"/>
    </row>
    <row r="2006" spans="4:4">
      <c r="D2006" s="105"/>
    </row>
    <row r="2007" spans="4:4">
      <c r="D2007" s="105"/>
    </row>
    <row r="2008" spans="4:4">
      <c r="D2008" s="105"/>
    </row>
    <row r="2009" spans="4:4">
      <c r="D2009" s="105"/>
    </row>
    <row r="2010" spans="4:4">
      <c r="D2010" s="105"/>
    </row>
    <row r="2011" spans="4:4">
      <c r="D2011" s="105"/>
    </row>
    <row r="2012" spans="4:4">
      <c r="D2012" s="105"/>
    </row>
    <row r="2013" spans="4:4">
      <c r="D2013" s="105"/>
    </row>
    <row r="2014" spans="4:4">
      <c r="D2014" s="105"/>
    </row>
    <row r="2015" spans="4:4">
      <c r="D2015" s="105"/>
    </row>
    <row r="2016" spans="4:4">
      <c r="D2016" s="105"/>
    </row>
    <row r="2017" spans="4:4">
      <c r="D2017" s="105"/>
    </row>
  </sheetData>
  <mergeCells count="12">
    <mergeCell ref="G5:I6"/>
    <mergeCell ref="J5:L6"/>
    <mergeCell ref="A5:A8"/>
    <mergeCell ref="B5:B8"/>
    <mergeCell ref="C5:C8"/>
    <mergeCell ref="D5:D6"/>
    <mergeCell ref="E5:F6"/>
    <mergeCell ref="B1:F1"/>
    <mergeCell ref="B2:F2"/>
    <mergeCell ref="D3:G3"/>
    <mergeCell ref="B4:F4"/>
    <mergeCell ref="J4:L4"/>
  </mergeCells>
  <pageMargins left="0.7" right="0.7" top="0.75" bottom="0.75" header="0.3" footer="0.3"/>
  <pageSetup paperSize="9" orientation="portrait"/>
  <drawing r:id="rId1"/>
</worksheet>
</file>

<file path=xl/worksheets/sheet3.xml><?xml version="1.0" encoding="utf-8"?>
<worksheet xmlns="http://schemas.openxmlformats.org/spreadsheetml/2006/main" xmlns:r="http://schemas.openxmlformats.org/officeDocument/2006/relationships">
  <sheetPr>
    <tabColor theme="2" tint="-0.499984740745262"/>
  </sheetPr>
  <dimension ref="A1:O2014"/>
  <sheetViews>
    <sheetView zoomScale="85" zoomScaleNormal="85" workbookViewId="0">
      <selection activeCell="B10" sqref="B10"/>
    </sheetView>
  </sheetViews>
  <sheetFormatPr defaultColWidth="17.140625" defaultRowHeight="15.75"/>
  <cols>
    <col min="1" max="1" width="7.7109375" style="26" customWidth="1"/>
    <col min="2" max="2" width="32.42578125" style="27" customWidth="1"/>
    <col min="3" max="3" width="14.28515625" style="144" customWidth="1"/>
    <col min="4" max="4" width="10.140625" style="26" customWidth="1"/>
    <col min="5" max="5" width="11.140625" style="26" customWidth="1"/>
    <col min="6" max="6" width="12.28515625" style="144" customWidth="1"/>
    <col min="7" max="7" width="12" style="26" customWidth="1"/>
    <col min="8" max="12" width="17.140625" style="26" customWidth="1"/>
    <col min="13" max="16" width="17.140625" style="27" customWidth="1"/>
    <col min="17" max="16384" width="17.140625" style="27"/>
  </cols>
  <sheetData>
    <row r="1" spans="1:15" ht="30">
      <c r="B1" s="211" t="s">
        <v>241</v>
      </c>
      <c r="C1" s="211"/>
      <c r="D1" s="211"/>
      <c r="E1" s="211"/>
      <c r="F1" s="211"/>
      <c r="G1" s="211"/>
    </row>
    <row r="2" spans="1:15" ht="20.25">
      <c r="B2" s="212" t="s">
        <v>249</v>
      </c>
      <c r="C2" s="212"/>
      <c r="D2" s="212"/>
      <c r="E2" s="212"/>
      <c r="F2" s="212"/>
      <c r="G2" s="212"/>
    </row>
    <row r="3" spans="1:15" ht="33.75" customHeight="1">
      <c r="B3" s="28"/>
      <c r="C3" s="28"/>
      <c r="D3" s="213" t="s">
        <v>250</v>
      </c>
      <c r="E3" s="213"/>
      <c r="F3" s="213"/>
      <c r="G3" s="213"/>
      <c r="H3" s="213"/>
    </row>
    <row r="4" spans="1:15" ht="20.25">
      <c r="B4" s="214" t="s">
        <v>251</v>
      </c>
      <c r="C4" s="214"/>
      <c r="D4" s="214"/>
      <c r="E4" s="214"/>
      <c r="F4" s="214"/>
      <c r="G4" s="214"/>
      <c r="L4" s="215" t="s">
        <v>252</v>
      </c>
      <c r="M4" s="215"/>
      <c r="N4" s="215"/>
      <c r="O4" s="215"/>
    </row>
    <row r="5" spans="1:15" ht="15.75" customHeight="1">
      <c r="A5" s="204" t="s">
        <v>4</v>
      </c>
      <c r="B5" s="204" t="s">
        <v>5</v>
      </c>
      <c r="C5" s="207" t="s">
        <v>6</v>
      </c>
      <c r="D5" s="222"/>
      <c r="E5" s="224"/>
      <c r="F5" s="222"/>
      <c r="G5" s="224"/>
      <c r="H5" s="216" t="s">
        <v>253</v>
      </c>
      <c r="I5" s="217"/>
      <c r="J5" s="217"/>
      <c r="K5" s="217"/>
      <c r="L5" s="220" t="s">
        <v>245</v>
      </c>
      <c r="M5" s="220"/>
      <c r="N5" s="220"/>
      <c r="O5" s="220"/>
    </row>
    <row r="6" spans="1:15" ht="15.75" customHeight="1">
      <c r="A6" s="205"/>
      <c r="B6" s="205"/>
      <c r="C6" s="208"/>
      <c r="D6" s="223"/>
      <c r="E6" s="225"/>
      <c r="F6" s="223"/>
      <c r="G6" s="225"/>
      <c r="H6" s="218"/>
      <c r="I6" s="219"/>
      <c r="J6" s="219"/>
      <c r="K6" s="219"/>
      <c r="L6" s="221"/>
      <c r="M6" s="221"/>
      <c r="N6" s="221"/>
      <c r="O6" s="221"/>
    </row>
    <row r="7" spans="1:15" ht="15.75" customHeight="1">
      <c r="A7" s="205"/>
      <c r="B7" s="205"/>
      <c r="C7" s="208"/>
      <c r="D7" s="150" t="s">
        <v>10</v>
      </c>
      <c r="E7" s="150" t="s">
        <v>11</v>
      </c>
      <c r="F7" s="150" t="s">
        <v>11</v>
      </c>
      <c r="G7" s="150" t="s">
        <v>12</v>
      </c>
      <c r="H7" s="150" t="s">
        <v>10</v>
      </c>
      <c r="I7" s="150" t="s">
        <v>11</v>
      </c>
      <c r="J7" s="150" t="s">
        <v>11</v>
      </c>
      <c r="K7" s="150" t="s">
        <v>12</v>
      </c>
      <c r="L7" s="150" t="s">
        <v>10</v>
      </c>
      <c r="M7" s="150" t="s">
        <v>11</v>
      </c>
      <c r="N7" s="150" t="s">
        <v>11</v>
      </c>
      <c r="O7" s="150" t="s">
        <v>12</v>
      </c>
    </row>
    <row r="8" spans="1:15">
      <c r="A8" s="206"/>
      <c r="B8" s="206"/>
      <c r="C8" s="209"/>
      <c r="D8" s="153" t="s">
        <v>13</v>
      </c>
      <c r="E8" s="154" t="s">
        <v>247</v>
      </c>
      <c r="F8" s="155" t="s">
        <v>248</v>
      </c>
      <c r="G8" s="176" t="s">
        <v>254</v>
      </c>
      <c r="H8" s="153" t="s">
        <v>13</v>
      </c>
      <c r="I8" s="154" t="s">
        <v>247</v>
      </c>
      <c r="J8" s="155" t="s">
        <v>248</v>
      </c>
      <c r="K8" s="176" t="s">
        <v>254</v>
      </c>
      <c r="L8" s="153" t="s">
        <v>13</v>
      </c>
      <c r="M8" s="154" t="s">
        <v>247</v>
      </c>
      <c r="N8" s="155" t="s">
        <v>248</v>
      </c>
      <c r="O8" s="176" t="s">
        <v>254</v>
      </c>
    </row>
    <row r="9" spans="1:15">
      <c r="A9" s="226" t="s">
        <v>255</v>
      </c>
      <c r="B9" s="226"/>
      <c r="C9" s="227"/>
      <c r="D9" s="158">
        <v>5</v>
      </c>
      <c r="E9" s="177">
        <v>5</v>
      </c>
      <c r="F9" s="158">
        <v>5</v>
      </c>
      <c r="G9" s="177">
        <v>5</v>
      </c>
    </row>
    <row r="10" spans="1:15">
      <c r="A10" s="160">
        <v>1</v>
      </c>
      <c r="B10" s="178" t="s">
        <v>256</v>
      </c>
      <c r="C10" s="179" t="s">
        <v>257</v>
      </c>
      <c r="D10" s="180">
        <v>5</v>
      </c>
      <c r="E10" s="180">
        <v>5</v>
      </c>
      <c r="F10" s="180">
        <v>4</v>
      </c>
      <c r="G10" s="180">
        <v>4</v>
      </c>
      <c r="H10" s="181">
        <f>D10/0.05</f>
        <v>100</v>
      </c>
      <c r="I10" s="181">
        <f>E10/0.05</f>
        <v>100</v>
      </c>
      <c r="J10" s="181">
        <f>F10/0.05</f>
        <v>80</v>
      </c>
      <c r="K10" s="181">
        <f>G10/0.05</f>
        <v>80</v>
      </c>
      <c r="L10" s="168" t="str">
        <f>IF(H10&gt;=80,"Y","N")</f>
        <v>Y</v>
      </c>
      <c r="M10" s="168" t="str">
        <f t="shared" ref="M10:O25" si="0">IF(I10&gt;=80,"Y","N")</f>
        <v>Y</v>
      </c>
      <c r="N10" s="168" t="str">
        <f t="shared" si="0"/>
        <v>Y</v>
      </c>
      <c r="O10" s="168" t="str">
        <f t="shared" si="0"/>
        <v>Y</v>
      </c>
    </row>
    <row r="11" spans="1:15" ht="30">
      <c r="A11" s="160">
        <v>2</v>
      </c>
      <c r="B11" s="178" t="s">
        <v>258</v>
      </c>
      <c r="C11" s="179" t="s">
        <v>259</v>
      </c>
      <c r="D11" s="180">
        <v>3</v>
      </c>
      <c r="E11" s="180">
        <v>3</v>
      </c>
      <c r="F11" s="180">
        <v>3</v>
      </c>
      <c r="G11" s="180">
        <v>3</v>
      </c>
      <c r="H11" s="181">
        <f t="shared" ref="H11:H74" si="1">D11/0.05</f>
        <v>60</v>
      </c>
      <c r="I11" s="181">
        <f t="shared" ref="I11:I42" si="2">E11/0.05</f>
        <v>60</v>
      </c>
      <c r="J11" s="181">
        <f t="shared" ref="J11:J42" si="3">F11/0.05</f>
        <v>60</v>
      </c>
      <c r="K11" s="181">
        <f t="shared" ref="K11:K42" si="4">G11/0.05</f>
        <v>60</v>
      </c>
      <c r="L11" s="168" t="str">
        <f t="shared" ref="L11:O74" si="5">IF(H11&gt;=80,"Y","N")</f>
        <v>N</v>
      </c>
      <c r="M11" s="168" t="str">
        <f t="shared" si="0"/>
        <v>N</v>
      </c>
      <c r="N11" s="168" t="str">
        <f t="shared" si="0"/>
        <v>N</v>
      </c>
      <c r="O11" s="168" t="str">
        <f t="shared" si="0"/>
        <v>N</v>
      </c>
    </row>
    <row r="12" spans="1:15">
      <c r="A12" s="160">
        <v>3</v>
      </c>
      <c r="B12" s="178" t="s">
        <v>260</v>
      </c>
      <c r="C12" s="179" t="s">
        <v>261</v>
      </c>
      <c r="D12" s="180">
        <v>5</v>
      </c>
      <c r="E12" s="180">
        <v>5</v>
      </c>
      <c r="F12" s="180">
        <v>5</v>
      </c>
      <c r="G12" s="180">
        <v>5</v>
      </c>
      <c r="H12" s="181">
        <f t="shared" si="1"/>
        <v>100</v>
      </c>
      <c r="I12" s="181">
        <f t="shared" si="2"/>
        <v>100</v>
      </c>
      <c r="J12" s="181">
        <f t="shared" si="3"/>
        <v>100</v>
      </c>
      <c r="K12" s="181">
        <f t="shared" si="4"/>
        <v>100</v>
      </c>
      <c r="L12" s="168" t="str">
        <f t="shared" si="5"/>
        <v>Y</v>
      </c>
      <c r="M12" s="168" t="str">
        <f t="shared" si="0"/>
        <v>Y</v>
      </c>
      <c r="N12" s="168" t="str">
        <f t="shared" si="0"/>
        <v>Y</v>
      </c>
      <c r="O12" s="168" t="str">
        <f t="shared" si="0"/>
        <v>Y</v>
      </c>
    </row>
    <row r="13" spans="1:15">
      <c r="A13" s="160">
        <v>4</v>
      </c>
      <c r="B13" s="178" t="s">
        <v>262</v>
      </c>
      <c r="C13" s="179" t="s">
        <v>263</v>
      </c>
      <c r="D13" s="180">
        <v>5</v>
      </c>
      <c r="E13" s="180">
        <v>5</v>
      </c>
      <c r="F13" s="180">
        <v>5</v>
      </c>
      <c r="G13" s="180">
        <v>5</v>
      </c>
      <c r="H13" s="181">
        <f t="shared" si="1"/>
        <v>100</v>
      </c>
      <c r="I13" s="181">
        <f t="shared" si="2"/>
        <v>100</v>
      </c>
      <c r="J13" s="181">
        <f t="shared" si="3"/>
        <v>100</v>
      </c>
      <c r="K13" s="181">
        <f t="shared" si="4"/>
        <v>100</v>
      </c>
      <c r="L13" s="168" t="str">
        <f t="shared" si="5"/>
        <v>Y</v>
      </c>
      <c r="M13" s="168" t="str">
        <f t="shared" si="0"/>
        <v>Y</v>
      </c>
      <c r="N13" s="168" t="str">
        <f t="shared" si="0"/>
        <v>Y</v>
      </c>
      <c r="O13" s="168" t="str">
        <f t="shared" si="0"/>
        <v>Y</v>
      </c>
    </row>
    <row r="14" spans="1:15">
      <c r="A14" s="160">
        <v>5</v>
      </c>
      <c r="B14" s="178" t="s">
        <v>264</v>
      </c>
      <c r="C14" s="179" t="s">
        <v>265</v>
      </c>
      <c r="D14" s="180">
        <v>5</v>
      </c>
      <c r="E14" s="180">
        <v>5</v>
      </c>
      <c r="F14" s="180">
        <v>5</v>
      </c>
      <c r="G14" s="180">
        <v>5</v>
      </c>
      <c r="H14" s="181">
        <f t="shared" si="1"/>
        <v>100</v>
      </c>
      <c r="I14" s="181">
        <f t="shared" si="2"/>
        <v>100</v>
      </c>
      <c r="J14" s="181">
        <f t="shared" si="3"/>
        <v>100</v>
      </c>
      <c r="K14" s="181">
        <f t="shared" si="4"/>
        <v>100</v>
      </c>
      <c r="L14" s="168" t="str">
        <f t="shared" si="5"/>
        <v>Y</v>
      </c>
      <c r="M14" s="168" t="str">
        <f t="shared" si="0"/>
        <v>Y</v>
      </c>
      <c r="N14" s="168" t="str">
        <f t="shared" si="0"/>
        <v>Y</v>
      </c>
      <c r="O14" s="168" t="str">
        <f t="shared" si="0"/>
        <v>Y</v>
      </c>
    </row>
    <row r="15" spans="1:15">
      <c r="A15" s="160">
        <v>6</v>
      </c>
      <c r="B15" s="178" t="s">
        <v>266</v>
      </c>
      <c r="C15" s="179" t="s">
        <v>267</v>
      </c>
      <c r="D15" s="180">
        <v>5</v>
      </c>
      <c r="E15" s="180">
        <v>5</v>
      </c>
      <c r="F15" s="180">
        <v>5</v>
      </c>
      <c r="G15" s="180">
        <v>5</v>
      </c>
      <c r="H15" s="181">
        <f t="shared" si="1"/>
        <v>100</v>
      </c>
      <c r="I15" s="181">
        <f t="shared" si="2"/>
        <v>100</v>
      </c>
      <c r="J15" s="181">
        <f t="shared" si="3"/>
        <v>100</v>
      </c>
      <c r="K15" s="181">
        <f t="shared" si="4"/>
        <v>100</v>
      </c>
      <c r="L15" s="168" t="str">
        <f t="shared" si="5"/>
        <v>Y</v>
      </c>
      <c r="M15" s="168" t="str">
        <f t="shared" si="0"/>
        <v>Y</v>
      </c>
      <c r="N15" s="168" t="str">
        <f t="shared" si="0"/>
        <v>Y</v>
      </c>
      <c r="O15" s="168" t="str">
        <f t="shared" si="0"/>
        <v>Y</v>
      </c>
    </row>
    <row r="16" spans="1:15">
      <c r="A16" s="160">
        <v>7</v>
      </c>
      <c r="B16" s="178" t="s">
        <v>268</v>
      </c>
      <c r="C16" s="179" t="s">
        <v>269</v>
      </c>
      <c r="D16" s="180">
        <v>5</v>
      </c>
      <c r="E16" s="180">
        <v>5</v>
      </c>
      <c r="F16" s="180">
        <v>5</v>
      </c>
      <c r="G16" s="180">
        <v>5</v>
      </c>
      <c r="H16" s="181">
        <f t="shared" si="1"/>
        <v>100</v>
      </c>
      <c r="I16" s="181">
        <f t="shared" si="2"/>
        <v>100</v>
      </c>
      <c r="J16" s="181">
        <f t="shared" si="3"/>
        <v>100</v>
      </c>
      <c r="K16" s="181">
        <f t="shared" si="4"/>
        <v>100</v>
      </c>
      <c r="L16" s="168" t="str">
        <f t="shared" si="5"/>
        <v>Y</v>
      </c>
      <c r="M16" s="168" t="str">
        <f t="shared" si="0"/>
        <v>Y</v>
      </c>
      <c r="N16" s="168" t="str">
        <f t="shared" si="0"/>
        <v>Y</v>
      </c>
      <c r="O16" s="168" t="str">
        <f t="shared" si="0"/>
        <v>Y</v>
      </c>
    </row>
    <row r="17" spans="1:15" ht="30">
      <c r="A17" s="160">
        <v>8</v>
      </c>
      <c r="B17" s="178" t="s">
        <v>270</v>
      </c>
      <c r="C17" s="179" t="s">
        <v>271</v>
      </c>
      <c r="D17" s="180">
        <v>5</v>
      </c>
      <c r="E17" s="180">
        <v>5</v>
      </c>
      <c r="F17" s="180">
        <v>5</v>
      </c>
      <c r="G17" s="180">
        <v>5</v>
      </c>
      <c r="H17" s="181">
        <f t="shared" si="1"/>
        <v>100</v>
      </c>
      <c r="I17" s="181">
        <f t="shared" si="2"/>
        <v>100</v>
      </c>
      <c r="J17" s="181">
        <f t="shared" si="3"/>
        <v>100</v>
      </c>
      <c r="K17" s="181">
        <f t="shared" si="4"/>
        <v>100</v>
      </c>
      <c r="L17" s="168" t="str">
        <f t="shared" si="5"/>
        <v>Y</v>
      </c>
      <c r="M17" s="168" t="str">
        <f t="shared" si="0"/>
        <v>Y</v>
      </c>
      <c r="N17" s="168" t="str">
        <f t="shared" si="0"/>
        <v>Y</v>
      </c>
      <c r="O17" s="168" t="str">
        <f t="shared" si="0"/>
        <v>Y</v>
      </c>
    </row>
    <row r="18" spans="1:15">
      <c r="A18" s="160">
        <v>9</v>
      </c>
      <c r="B18" s="178" t="s">
        <v>272</v>
      </c>
      <c r="C18" s="179" t="s">
        <v>273</v>
      </c>
      <c r="D18" s="180">
        <v>5</v>
      </c>
      <c r="E18" s="180">
        <v>5</v>
      </c>
      <c r="F18" s="180">
        <v>4</v>
      </c>
      <c r="G18" s="180">
        <v>5</v>
      </c>
      <c r="H18" s="181">
        <f t="shared" si="1"/>
        <v>100</v>
      </c>
      <c r="I18" s="181">
        <f t="shared" si="2"/>
        <v>100</v>
      </c>
      <c r="J18" s="181">
        <f t="shared" si="3"/>
        <v>80</v>
      </c>
      <c r="K18" s="181">
        <f t="shared" si="4"/>
        <v>100</v>
      </c>
      <c r="L18" s="168" t="str">
        <f t="shared" si="5"/>
        <v>Y</v>
      </c>
      <c r="M18" s="168" t="str">
        <f t="shared" si="0"/>
        <v>Y</v>
      </c>
      <c r="N18" s="168" t="str">
        <f t="shared" si="0"/>
        <v>Y</v>
      </c>
      <c r="O18" s="168" t="str">
        <f t="shared" si="0"/>
        <v>Y</v>
      </c>
    </row>
    <row r="19" spans="1:15">
      <c r="A19" s="160">
        <v>10</v>
      </c>
      <c r="B19" s="178" t="s">
        <v>274</v>
      </c>
      <c r="C19" s="179" t="s">
        <v>275</v>
      </c>
      <c r="D19" s="180">
        <v>4</v>
      </c>
      <c r="E19" s="180">
        <v>4</v>
      </c>
      <c r="F19" s="180">
        <v>4</v>
      </c>
      <c r="G19" s="180">
        <v>4</v>
      </c>
      <c r="H19" s="181">
        <f t="shared" si="1"/>
        <v>80</v>
      </c>
      <c r="I19" s="181">
        <f t="shared" si="2"/>
        <v>80</v>
      </c>
      <c r="J19" s="181">
        <f t="shared" si="3"/>
        <v>80</v>
      </c>
      <c r="K19" s="181">
        <f t="shared" si="4"/>
        <v>80</v>
      </c>
      <c r="L19" s="168" t="str">
        <f t="shared" si="5"/>
        <v>Y</v>
      </c>
      <c r="M19" s="168" t="str">
        <f t="shared" si="0"/>
        <v>Y</v>
      </c>
      <c r="N19" s="168" t="str">
        <f t="shared" si="0"/>
        <v>Y</v>
      </c>
      <c r="O19" s="168" t="str">
        <f t="shared" si="0"/>
        <v>Y</v>
      </c>
    </row>
    <row r="20" spans="1:15" ht="30">
      <c r="A20" s="160">
        <v>11</v>
      </c>
      <c r="B20" s="178" t="s">
        <v>276</v>
      </c>
      <c r="C20" s="179" t="s">
        <v>277</v>
      </c>
      <c r="D20" s="180">
        <v>4</v>
      </c>
      <c r="E20" s="180">
        <v>4</v>
      </c>
      <c r="F20" s="180">
        <v>4</v>
      </c>
      <c r="G20" s="180">
        <v>4</v>
      </c>
      <c r="H20" s="181">
        <f t="shared" si="1"/>
        <v>80</v>
      </c>
      <c r="I20" s="181">
        <f t="shared" si="2"/>
        <v>80</v>
      </c>
      <c r="J20" s="181">
        <f t="shared" si="3"/>
        <v>80</v>
      </c>
      <c r="K20" s="181">
        <f t="shared" si="4"/>
        <v>80</v>
      </c>
      <c r="L20" s="168" t="str">
        <f t="shared" si="5"/>
        <v>Y</v>
      </c>
      <c r="M20" s="168" t="str">
        <f t="shared" si="0"/>
        <v>Y</v>
      </c>
      <c r="N20" s="168" t="str">
        <f t="shared" si="0"/>
        <v>Y</v>
      </c>
      <c r="O20" s="168" t="str">
        <f t="shared" si="0"/>
        <v>Y</v>
      </c>
    </row>
    <row r="21" spans="1:15">
      <c r="A21" s="160">
        <v>12</v>
      </c>
      <c r="B21" s="178" t="s">
        <v>278</v>
      </c>
      <c r="C21" s="179" t="s">
        <v>279</v>
      </c>
      <c r="D21" s="180">
        <v>5</v>
      </c>
      <c r="E21" s="180">
        <v>5</v>
      </c>
      <c r="F21" s="180">
        <v>5</v>
      </c>
      <c r="G21" s="180">
        <v>5</v>
      </c>
      <c r="H21" s="181">
        <f t="shared" si="1"/>
        <v>100</v>
      </c>
      <c r="I21" s="181">
        <f t="shared" si="2"/>
        <v>100</v>
      </c>
      <c r="J21" s="181">
        <f t="shared" si="3"/>
        <v>100</v>
      </c>
      <c r="K21" s="181">
        <f t="shared" si="4"/>
        <v>100</v>
      </c>
      <c r="L21" s="168" t="str">
        <f t="shared" si="5"/>
        <v>Y</v>
      </c>
      <c r="M21" s="168" t="str">
        <f t="shared" si="0"/>
        <v>Y</v>
      </c>
      <c r="N21" s="168" t="str">
        <f t="shared" si="0"/>
        <v>Y</v>
      </c>
      <c r="O21" s="168" t="str">
        <f t="shared" si="0"/>
        <v>Y</v>
      </c>
    </row>
    <row r="22" spans="1:15">
      <c r="A22" s="160">
        <v>13</v>
      </c>
      <c r="B22" s="178" t="s">
        <v>280</v>
      </c>
      <c r="C22" s="179" t="s">
        <v>281</v>
      </c>
      <c r="D22" s="180">
        <v>5</v>
      </c>
      <c r="E22" s="180">
        <v>5</v>
      </c>
      <c r="F22" s="180">
        <v>5</v>
      </c>
      <c r="G22" s="180">
        <v>5</v>
      </c>
      <c r="H22" s="181">
        <f t="shared" si="1"/>
        <v>100</v>
      </c>
      <c r="I22" s="181">
        <f t="shared" si="2"/>
        <v>100</v>
      </c>
      <c r="J22" s="181">
        <f t="shared" si="3"/>
        <v>100</v>
      </c>
      <c r="K22" s="181">
        <f t="shared" si="4"/>
        <v>100</v>
      </c>
      <c r="L22" s="168" t="str">
        <f t="shared" si="5"/>
        <v>Y</v>
      </c>
      <c r="M22" s="168" t="str">
        <f t="shared" si="0"/>
        <v>Y</v>
      </c>
      <c r="N22" s="168" t="str">
        <f t="shared" si="0"/>
        <v>Y</v>
      </c>
      <c r="O22" s="168" t="str">
        <f t="shared" si="0"/>
        <v>Y</v>
      </c>
    </row>
    <row r="23" spans="1:15">
      <c r="A23" s="160">
        <v>14</v>
      </c>
      <c r="B23" s="178" t="s">
        <v>282</v>
      </c>
      <c r="C23" s="179" t="s">
        <v>283</v>
      </c>
      <c r="D23" s="180">
        <v>3</v>
      </c>
      <c r="E23" s="180">
        <v>3</v>
      </c>
      <c r="F23" s="180">
        <v>3</v>
      </c>
      <c r="G23" s="180">
        <v>3</v>
      </c>
      <c r="H23" s="181">
        <f t="shared" si="1"/>
        <v>60</v>
      </c>
      <c r="I23" s="181">
        <f t="shared" si="2"/>
        <v>60</v>
      </c>
      <c r="J23" s="181">
        <f t="shared" si="3"/>
        <v>60</v>
      </c>
      <c r="K23" s="181">
        <f t="shared" si="4"/>
        <v>60</v>
      </c>
      <c r="L23" s="168" t="str">
        <f t="shared" si="5"/>
        <v>N</v>
      </c>
      <c r="M23" s="168" t="str">
        <f t="shared" si="0"/>
        <v>N</v>
      </c>
      <c r="N23" s="168" t="str">
        <f t="shared" si="0"/>
        <v>N</v>
      </c>
      <c r="O23" s="168" t="str">
        <f t="shared" si="0"/>
        <v>N</v>
      </c>
    </row>
    <row r="24" spans="1:15">
      <c r="A24" s="160">
        <v>15</v>
      </c>
      <c r="B24" s="178" t="s">
        <v>284</v>
      </c>
      <c r="C24" s="179" t="s">
        <v>285</v>
      </c>
      <c r="D24" s="180">
        <v>5</v>
      </c>
      <c r="E24" s="180">
        <v>5</v>
      </c>
      <c r="F24" s="180">
        <v>5</v>
      </c>
      <c r="G24" s="180">
        <v>5</v>
      </c>
      <c r="H24" s="181">
        <f t="shared" si="1"/>
        <v>100</v>
      </c>
      <c r="I24" s="181">
        <f t="shared" si="2"/>
        <v>100</v>
      </c>
      <c r="J24" s="181">
        <f t="shared" si="3"/>
        <v>100</v>
      </c>
      <c r="K24" s="181">
        <f t="shared" si="4"/>
        <v>100</v>
      </c>
      <c r="L24" s="168" t="str">
        <f t="shared" si="5"/>
        <v>Y</v>
      </c>
      <c r="M24" s="168" t="str">
        <f t="shared" si="0"/>
        <v>Y</v>
      </c>
      <c r="N24" s="168" t="str">
        <f t="shared" si="0"/>
        <v>Y</v>
      </c>
      <c r="O24" s="168" t="str">
        <f t="shared" si="0"/>
        <v>Y</v>
      </c>
    </row>
    <row r="25" spans="1:15">
      <c r="A25" s="160">
        <v>16</v>
      </c>
      <c r="B25" s="178" t="s">
        <v>286</v>
      </c>
      <c r="C25" s="179" t="s">
        <v>287</v>
      </c>
      <c r="D25" s="180">
        <v>5</v>
      </c>
      <c r="E25" s="180">
        <v>5</v>
      </c>
      <c r="F25" s="180">
        <v>4</v>
      </c>
      <c r="G25" s="180">
        <v>4</v>
      </c>
      <c r="H25" s="181">
        <f t="shared" si="1"/>
        <v>100</v>
      </c>
      <c r="I25" s="181">
        <f t="shared" si="2"/>
        <v>100</v>
      </c>
      <c r="J25" s="181">
        <f t="shared" si="3"/>
        <v>80</v>
      </c>
      <c r="K25" s="181">
        <f t="shared" si="4"/>
        <v>80</v>
      </c>
      <c r="L25" s="168" t="str">
        <f t="shared" si="5"/>
        <v>Y</v>
      </c>
      <c r="M25" s="168" t="str">
        <f t="shared" si="0"/>
        <v>Y</v>
      </c>
      <c r="N25" s="168" t="str">
        <f t="shared" si="0"/>
        <v>Y</v>
      </c>
      <c r="O25" s="168" t="str">
        <f t="shared" si="0"/>
        <v>Y</v>
      </c>
    </row>
    <row r="26" spans="1:15">
      <c r="A26" s="160">
        <v>17</v>
      </c>
      <c r="B26" s="178" t="s">
        <v>288</v>
      </c>
      <c r="C26" s="179" t="s">
        <v>289</v>
      </c>
      <c r="D26" s="180">
        <v>5</v>
      </c>
      <c r="E26" s="180">
        <v>5</v>
      </c>
      <c r="F26" s="180">
        <v>5</v>
      </c>
      <c r="G26" s="180">
        <v>5</v>
      </c>
      <c r="H26" s="181">
        <f t="shared" si="1"/>
        <v>100</v>
      </c>
      <c r="I26" s="181">
        <f t="shared" si="2"/>
        <v>100</v>
      </c>
      <c r="J26" s="181">
        <f t="shared" si="3"/>
        <v>100</v>
      </c>
      <c r="K26" s="181">
        <f t="shared" si="4"/>
        <v>100</v>
      </c>
      <c r="L26" s="168" t="str">
        <f t="shared" si="5"/>
        <v>Y</v>
      </c>
      <c r="M26" s="168" t="str">
        <f t="shared" si="5"/>
        <v>Y</v>
      </c>
      <c r="N26" s="168" t="str">
        <f t="shared" si="5"/>
        <v>Y</v>
      </c>
      <c r="O26" s="168" t="str">
        <f t="shared" si="5"/>
        <v>Y</v>
      </c>
    </row>
    <row r="27" spans="1:15">
      <c r="A27" s="160">
        <v>18</v>
      </c>
      <c r="B27" s="178" t="s">
        <v>290</v>
      </c>
      <c r="C27" s="179" t="s">
        <v>291</v>
      </c>
      <c r="D27" s="180">
        <v>5</v>
      </c>
      <c r="E27" s="180">
        <v>5</v>
      </c>
      <c r="F27" s="180">
        <v>4</v>
      </c>
      <c r="G27" s="180">
        <v>5</v>
      </c>
      <c r="H27" s="181">
        <f t="shared" si="1"/>
        <v>100</v>
      </c>
      <c r="I27" s="181">
        <f t="shared" si="2"/>
        <v>100</v>
      </c>
      <c r="J27" s="181">
        <f t="shared" si="3"/>
        <v>80</v>
      </c>
      <c r="K27" s="181">
        <f t="shared" si="4"/>
        <v>100</v>
      </c>
      <c r="L27" s="168" t="str">
        <f t="shared" si="5"/>
        <v>Y</v>
      </c>
      <c r="M27" s="168" t="str">
        <f t="shared" si="5"/>
        <v>Y</v>
      </c>
      <c r="N27" s="168" t="str">
        <f t="shared" si="5"/>
        <v>Y</v>
      </c>
      <c r="O27" s="168" t="str">
        <f t="shared" si="5"/>
        <v>Y</v>
      </c>
    </row>
    <row r="28" spans="1:15">
      <c r="A28" s="160">
        <v>19</v>
      </c>
      <c r="B28" s="178" t="s">
        <v>292</v>
      </c>
      <c r="C28" s="179" t="s">
        <v>293</v>
      </c>
      <c r="D28" s="180">
        <v>5</v>
      </c>
      <c r="E28" s="180">
        <v>5</v>
      </c>
      <c r="F28" s="180">
        <v>5</v>
      </c>
      <c r="G28" s="180">
        <v>5</v>
      </c>
      <c r="H28" s="181">
        <f t="shared" si="1"/>
        <v>100</v>
      </c>
      <c r="I28" s="181">
        <f t="shared" si="2"/>
        <v>100</v>
      </c>
      <c r="J28" s="181">
        <f t="shared" si="3"/>
        <v>100</v>
      </c>
      <c r="K28" s="181">
        <f t="shared" si="4"/>
        <v>100</v>
      </c>
      <c r="L28" s="168" t="str">
        <f t="shared" si="5"/>
        <v>Y</v>
      </c>
      <c r="M28" s="168" t="str">
        <f t="shared" si="5"/>
        <v>Y</v>
      </c>
      <c r="N28" s="168" t="str">
        <f t="shared" si="5"/>
        <v>Y</v>
      </c>
      <c r="O28" s="168" t="str">
        <f t="shared" si="5"/>
        <v>Y</v>
      </c>
    </row>
    <row r="29" spans="1:15">
      <c r="A29" s="160">
        <v>20</v>
      </c>
      <c r="B29" s="178" t="s">
        <v>294</v>
      </c>
      <c r="C29" s="179" t="s">
        <v>295</v>
      </c>
      <c r="D29" s="180">
        <v>5</v>
      </c>
      <c r="E29" s="180">
        <v>5</v>
      </c>
      <c r="F29" s="180">
        <v>5</v>
      </c>
      <c r="G29" s="180">
        <v>5</v>
      </c>
      <c r="H29" s="181">
        <f t="shared" si="1"/>
        <v>100</v>
      </c>
      <c r="I29" s="181">
        <f t="shared" si="2"/>
        <v>100</v>
      </c>
      <c r="J29" s="181">
        <f t="shared" si="3"/>
        <v>100</v>
      </c>
      <c r="K29" s="181">
        <f t="shared" si="4"/>
        <v>100</v>
      </c>
      <c r="L29" s="168" t="str">
        <f t="shared" si="5"/>
        <v>Y</v>
      </c>
      <c r="M29" s="168" t="str">
        <f t="shared" si="5"/>
        <v>Y</v>
      </c>
      <c r="N29" s="168" t="str">
        <f t="shared" si="5"/>
        <v>Y</v>
      </c>
      <c r="O29" s="168" t="str">
        <f t="shared" si="5"/>
        <v>Y</v>
      </c>
    </row>
    <row r="30" spans="1:15">
      <c r="A30" s="160">
        <v>21</v>
      </c>
      <c r="B30" s="178" t="s">
        <v>296</v>
      </c>
      <c r="C30" s="179" t="s">
        <v>297</v>
      </c>
      <c r="D30" s="180">
        <v>5</v>
      </c>
      <c r="E30" s="180">
        <v>5</v>
      </c>
      <c r="F30" s="180">
        <v>4</v>
      </c>
      <c r="G30" s="180">
        <v>4</v>
      </c>
      <c r="H30" s="181">
        <f t="shared" si="1"/>
        <v>100</v>
      </c>
      <c r="I30" s="181">
        <f t="shared" si="2"/>
        <v>100</v>
      </c>
      <c r="J30" s="181">
        <f t="shared" si="3"/>
        <v>80</v>
      </c>
      <c r="K30" s="181">
        <f t="shared" si="4"/>
        <v>80</v>
      </c>
      <c r="L30" s="168" t="str">
        <f t="shared" si="5"/>
        <v>Y</v>
      </c>
      <c r="M30" s="168" t="str">
        <f t="shared" si="5"/>
        <v>Y</v>
      </c>
      <c r="N30" s="168" t="str">
        <f t="shared" si="5"/>
        <v>Y</v>
      </c>
      <c r="O30" s="168" t="str">
        <f t="shared" si="5"/>
        <v>Y</v>
      </c>
    </row>
    <row r="31" spans="1:15">
      <c r="A31" s="160">
        <v>22</v>
      </c>
      <c r="B31" s="178" t="s">
        <v>298</v>
      </c>
      <c r="C31" s="179" t="s">
        <v>299</v>
      </c>
      <c r="D31" s="180">
        <v>5</v>
      </c>
      <c r="E31" s="180">
        <v>5</v>
      </c>
      <c r="F31" s="180">
        <v>4</v>
      </c>
      <c r="G31" s="180">
        <v>4</v>
      </c>
      <c r="H31" s="181">
        <f t="shared" si="1"/>
        <v>100</v>
      </c>
      <c r="I31" s="181">
        <f t="shared" si="2"/>
        <v>100</v>
      </c>
      <c r="J31" s="181">
        <f t="shared" si="3"/>
        <v>80</v>
      </c>
      <c r="K31" s="181">
        <f t="shared" si="4"/>
        <v>80</v>
      </c>
      <c r="L31" s="168" t="str">
        <f t="shared" si="5"/>
        <v>Y</v>
      </c>
      <c r="M31" s="168" t="str">
        <f t="shared" si="5"/>
        <v>Y</v>
      </c>
      <c r="N31" s="168" t="str">
        <f t="shared" si="5"/>
        <v>Y</v>
      </c>
      <c r="O31" s="168" t="str">
        <f t="shared" si="5"/>
        <v>Y</v>
      </c>
    </row>
    <row r="32" spans="1:15">
      <c r="A32" s="160">
        <v>23</v>
      </c>
      <c r="B32" s="178" t="s">
        <v>300</v>
      </c>
      <c r="C32" s="179" t="s">
        <v>301</v>
      </c>
      <c r="D32" s="180">
        <v>5</v>
      </c>
      <c r="E32" s="180">
        <v>5</v>
      </c>
      <c r="F32" s="180">
        <v>5</v>
      </c>
      <c r="G32" s="180">
        <v>5</v>
      </c>
      <c r="H32" s="181">
        <f t="shared" si="1"/>
        <v>100</v>
      </c>
      <c r="I32" s="181">
        <f t="shared" si="2"/>
        <v>100</v>
      </c>
      <c r="J32" s="181">
        <f t="shared" si="3"/>
        <v>100</v>
      </c>
      <c r="K32" s="181">
        <f t="shared" si="4"/>
        <v>100</v>
      </c>
      <c r="L32" s="168" t="str">
        <f t="shared" si="5"/>
        <v>Y</v>
      </c>
      <c r="M32" s="168" t="str">
        <f t="shared" si="5"/>
        <v>Y</v>
      </c>
      <c r="N32" s="168" t="str">
        <f t="shared" si="5"/>
        <v>Y</v>
      </c>
      <c r="O32" s="168" t="str">
        <f t="shared" si="5"/>
        <v>Y</v>
      </c>
    </row>
    <row r="33" spans="1:15">
      <c r="A33" s="160">
        <v>24</v>
      </c>
      <c r="B33" s="178" t="s">
        <v>302</v>
      </c>
      <c r="C33" s="179" t="s">
        <v>303</v>
      </c>
      <c r="D33" s="180">
        <v>5</v>
      </c>
      <c r="E33" s="180">
        <v>5</v>
      </c>
      <c r="F33" s="180">
        <v>5</v>
      </c>
      <c r="G33" s="180">
        <v>5</v>
      </c>
      <c r="H33" s="181">
        <f t="shared" si="1"/>
        <v>100</v>
      </c>
      <c r="I33" s="181">
        <f t="shared" si="2"/>
        <v>100</v>
      </c>
      <c r="J33" s="181">
        <f t="shared" si="3"/>
        <v>100</v>
      </c>
      <c r="K33" s="181">
        <f t="shared" si="4"/>
        <v>100</v>
      </c>
      <c r="L33" s="168" t="str">
        <f t="shared" si="5"/>
        <v>Y</v>
      </c>
      <c r="M33" s="168" t="str">
        <f t="shared" si="5"/>
        <v>Y</v>
      </c>
      <c r="N33" s="168" t="str">
        <f t="shared" si="5"/>
        <v>Y</v>
      </c>
      <c r="O33" s="168" t="str">
        <f t="shared" si="5"/>
        <v>Y</v>
      </c>
    </row>
    <row r="34" spans="1:15">
      <c r="A34" s="160">
        <v>25</v>
      </c>
      <c r="B34" s="178" t="s">
        <v>304</v>
      </c>
      <c r="C34" s="179" t="s">
        <v>305</v>
      </c>
      <c r="D34" s="180">
        <v>5</v>
      </c>
      <c r="E34" s="180">
        <v>5</v>
      </c>
      <c r="F34" s="180">
        <v>5</v>
      </c>
      <c r="G34" s="180">
        <v>5</v>
      </c>
      <c r="H34" s="181">
        <f t="shared" si="1"/>
        <v>100</v>
      </c>
      <c r="I34" s="181">
        <f t="shared" si="2"/>
        <v>100</v>
      </c>
      <c r="J34" s="181">
        <f t="shared" si="3"/>
        <v>100</v>
      </c>
      <c r="K34" s="181">
        <f t="shared" si="4"/>
        <v>100</v>
      </c>
      <c r="L34" s="168" t="str">
        <f t="shared" si="5"/>
        <v>Y</v>
      </c>
      <c r="M34" s="168" t="str">
        <f t="shared" si="5"/>
        <v>Y</v>
      </c>
      <c r="N34" s="168" t="str">
        <f t="shared" si="5"/>
        <v>Y</v>
      </c>
      <c r="O34" s="168" t="str">
        <f t="shared" si="5"/>
        <v>Y</v>
      </c>
    </row>
    <row r="35" spans="1:15">
      <c r="A35" s="160">
        <v>26</v>
      </c>
      <c r="B35" s="178" t="s">
        <v>306</v>
      </c>
      <c r="C35" s="179" t="s">
        <v>307</v>
      </c>
      <c r="D35" s="180">
        <v>5</v>
      </c>
      <c r="E35" s="180">
        <v>5</v>
      </c>
      <c r="F35" s="180">
        <v>5</v>
      </c>
      <c r="G35" s="180">
        <v>5</v>
      </c>
      <c r="H35" s="181">
        <f t="shared" si="1"/>
        <v>100</v>
      </c>
      <c r="I35" s="181">
        <f t="shared" si="2"/>
        <v>100</v>
      </c>
      <c r="J35" s="181">
        <f t="shared" si="3"/>
        <v>100</v>
      </c>
      <c r="K35" s="181">
        <f t="shared" si="4"/>
        <v>100</v>
      </c>
      <c r="L35" s="168" t="str">
        <f t="shared" si="5"/>
        <v>Y</v>
      </c>
      <c r="M35" s="168" t="str">
        <f t="shared" si="5"/>
        <v>Y</v>
      </c>
      <c r="N35" s="168" t="str">
        <f t="shared" si="5"/>
        <v>Y</v>
      </c>
      <c r="O35" s="168" t="str">
        <f t="shared" si="5"/>
        <v>Y</v>
      </c>
    </row>
    <row r="36" spans="1:15">
      <c r="A36" s="160">
        <v>27</v>
      </c>
      <c r="B36" s="178" t="s">
        <v>308</v>
      </c>
      <c r="C36" s="179" t="s">
        <v>309</v>
      </c>
      <c r="D36" s="180">
        <v>3</v>
      </c>
      <c r="E36" s="180">
        <v>3</v>
      </c>
      <c r="F36" s="180">
        <v>2</v>
      </c>
      <c r="G36" s="180">
        <v>2</v>
      </c>
      <c r="H36" s="181">
        <f t="shared" si="1"/>
        <v>60</v>
      </c>
      <c r="I36" s="181">
        <f t="shared" si="2"/>
        <v>60</v>
      </c>
      <c r="J36" s="181">
        <f t="shared" si="3"/>
        <v>40</v>
      </c>
      <c r="K36" s="181">
        <f t="shared" si="4"/>
        <v>40</v>
      </c>
      <c r="L36" s="168" t="str">
        <f t="shared" si="5"/>
        <v>N</v>
      </c>
      <c r="M36" s="168" t="str">
        <f t="shared" si="5"/>
        <v>N</v>
      </c>
      <c r="N36" s="168" t="str">
        <f t="shared" si="5"/>
        <v>N</v>
      </c>
      <c r="O36" s="168" t="str">
        <f t="shared" si="5"/>
        <v>N</v>
      </c>
    </row>
    <row r="37" spans="1:15">
      <c r="A37" s="160">
        <v>28</v>
      </c>
      <c r="B37" s="178" t="s">
        <v>310</v>
      </c>
      <c r="C37" s="179" t="s">
        <v>311</v>
      </c>
      <c r="D37" s="180">
        <v>5</v>
      </c>
      <c r="E37" s="180">
        <v>5</v>
      </c>
      <c r="F37" s="180">
        <v>3</v>
      </c>
      <c r="G37" s="180">
        <v>5</v>
      </c>
      <c r="H37" s="181">
        <f t="shared" si="1"/>
        <v>100</v>
      </c>
      <c r="I37" s="181">
        <f t="shared" si="2"/>
        <v>100</v>
      </c>
      <c r="J37" s="181">
        <f t="shared" si="3"/>
        <v>60</v>
      </c>
      <c r="K37" s="181">
        <f t="shared" si="4"/>
        <v>100</v>
      </c>
      <c r="L37" s="168" t="str">
        <f t="shared" si="5"/>
        <v>Y</v>
      </c>
      <c r="M37" s="168" t="str">
        <f t="shared" si="5"/>
        <v>Y</v>
      </c>
      <c r="N37" s="168" t="str">
        <f t="shared" si="5"/>
        <v>N</v>
      </c>
      <c r="O37" s="168" t="str">
        <f t="shared" si="5"/>
        <v>Y</v>
      </c>
    </row>
    <row r="38" spans="1:15">
      <c r="A38" s="160">
        <v>29</v>
      </c>
      <c r="B38" s="178" t="s">
        <v>312</v>
      </c>
      <c r="C38" s="179" t="s">
        <v>313</v>
      </c>
      <c r="D38" s="180">
        <v>5</v>
      </c>
      <c r="E38" s="180">
        <v>5</v>
      </c>
      <c r="F38" s="180">
        <v>5</v>
      </c>
      <c r="G38" s="180">
        <v>5</v>
      </c>
      <c r="H38" s="181">
        <f t="shared" si="1"/>
        <v>100</v>
      </c>
      <c r="I38" s="181">
        <f t="shared" si="2"/>
        <v>100</v>
      </c>
      <c r="J38" s="181">
        <f t="shared" si="3"/>
        <v>100</v>
      </c>
      <c r="K38" s="181">
        <f t="shared" si="4"/>
        <v>100</v>
      </c>
      <c r="L38" s="168" t="str">
        <f t="shared" si="5"/>
        <v>Y</v>
      </c>
      <c r="M38" s="168" t="str">
        <f t="shared" si="5"/>
        <v>Y</v>
      </c>
      <c r="N38" s="168" t="str">
        <f t="shared" si="5"/>
        <v>Y</v>
      </c>
      <c r="O38" s="168" t="str">
        <f t="shared" si="5"/>
        <v>Y</v>
      </c>
    </row>
    <row r="39" spans="1:15">
      <c r="A39" s="160">
        <v>30</v>
      </c>
      <c r="B39" s="178" t="s">
        <v>314</v>
      </c>
      <c r="C39" s="179" t="s">
        <v>315</v>
      </c>
      <c r="D39" s="180">
        <v>5</v>
      </c>
      <c r="E39" s="180">
        <v>5</v>
      </c>
      <c r="F39" s="180">
        <v>5</v>
      </c>
      <c r="G39" s="180">
        <v>5</v>
      </c>
      <c r="H39" s="181">
        <f t="shared" si="1"/>
        <v>100</v>
      </c>
      <c r="I39" s="181">
        <f t="shared" si="2"/>
        <v>100</v>
      </c>
      <c r="J39" s="181">
        <f t="shared" si="3"/>
        <v>100</v>
      </c>
      <c r="K39" s="181">
        <f t="shared" si="4"/>
        <v>100</v>
      </c>
      <c r="L39" s="168" t="str">
        <f t="shared" si="5"/>
        <v>Y</v>
      </c>
      <c r="M39" s="168" t="str">
        <f t="shared" si="5"/>
        <v>Y</v>
      </c>
      <c r="N39" s="168" t="str">
        <f t="shared" si="5"/>
        <v>Y</v>
      </c>
      <c r="O39" s="168" t="str">
        <f t="shared" si="5"/>
        <v>Y</v>
      </c>
    </row>
    <row r="40" spans="1:15">
      <c r="A40" s="160">
        <v>31</v>
      </c>
      <c r="B40" s="178" t="s">
        <v>316</v>
      </c>
      <c r="C40" s="179" t="s">
        <v>317</v>
      </c>
      <c r="D40" s="180">
        <v>5</v>
      </c>
      <c r="E40" s="180">
        <v>5</v>
      </c>
      <c r="F40" s="180">
        <v>5</v>
      </c>
      <c r="G40" s="180">
        <v>5</v>
      </c>
      <c r="H40" s="181">
        <f t="shared" si="1"/>
        <v>100</v>
      </c>
      <c r="I40" s="181">
        <f t="shared" si="2"/>
        <v>100</v>
      </c>
      <c r="J40" s="181">
        <f t="shared" si="3"/>
        <v>100</v>
      </c>
      <c r="K40" s="181">
        <f t="shared" si="4"/>
        <v>100</v>
      </c>
      <c r="L40" s="168" t="str">
        <f t="shared" si="5"/>
        <v>Y</v>
      </c>
      <c r="M40" s="168" t="str">
        <f t="shared" si="5"/>
        <v>Y</v>
      </c>
      <c r="N40" s="168" t="str">
        <f t="shared" si="5"/>
        <v>Y</v>
      </c>
      <c r="O40" s="168" t="str">
        <f t="shared" si="5"/>
        <v>Y</v>
      </c>
    </row>
    <row r="41" spans="1:15">
      <c r="A41" s="160">
        <v>32</v>
      </c>
      <c r="B41" s="178" t="s">
        <v>318</v>
      </c>
      <c r="C41" s="179" t="s">
        <v>319</v>
      </c>
      <c r="D41" s="180">
        <v>5</v>
      </c>
      <c r="E41" s="180">
        <v>5</v>
      </c>
      <c r="F41" s="180">
        <v>4</v>
      </c>
      <c r="G41" s="180">
        <v>4</v>
      </c>
      <c r="H41" s="181">
        <f t="shared" si="1"/>
        <v>100</v>
      </c>
      <c r="I41" s="181">
        <f t="shared" si="2"/>
        <v>100</v>
      </c>
      <c r="J41" s="181">
        <f t="shared" si="3"/>
        <v>80</v>
      </c>
      <c r="K41" s="181">
        <f t="shared" si="4"/>
        <v>80</v>
      </c>
      <c r="L41" s="168" t="str">
        <f t="shared" si="5"/>
        <v>Y</v>
      </c>
      <c r="M41" s="168" t="str">
        <f t="shared" si="5"/>
        <v>Y</v>
      </c>
      <c r="N41" s="168" t="str">
        <f t="shared" si="5"/>
        <v>Y</v>
      </c>
      <c r="O41" s="168" t="str">
        <f t="shared" si="5"/>
        <v>Y</v>
      </c>
    </row>
    <row r="42" spans="1:15">
      <c r="A42" s="160">
        <v>33</v>
      </c>
      <c r="B42" s="178" t="s">
        <v>320</v>
      </c>
      <c r="C42" s="179" t="s">
        <v>321</v>
      </c>
      <c r="D42" s="180">
        <v>4</v>
      </c>
      <c r="E42" s="180">
        <v>5</v>
      </c>
      <c r="F42" s="180">
        <v>5</v>
      </c>
      <c r="G42" s="180">
        <v>5</v>
      </c>
      <c r="H42" s="181">
        <f t="shared" si="1"/>
        <v>80</v>
      </c>
      <c r="I42" s="181">
        <f t="shared" si="2"/>
        <v>100</v>
      </c>
      <c r="J42" s="181">
        <f t="shared" si="3"/>
        <v>100</v>
      </c>
      <c r="K42" s="181">
        <f t="shared" si="4"/>
        <v>100</v>
      </c>
      <c r="L42" s="168" t="str">
        <f t="shared" si="5"/>
        <v>Y</v>
      </c>
      <c r="M42" s="168" t="str">
        <f t="shared" si="5"/>
        <v>Y</v>
      </c>
      <c r="N42" s="168" t="str">
        <f t="shared" si="5"/>
        <v>Y</v>
      </c>
      <c r="O42" s="168" t="str">
        <f t="shared" si="5"/>
        <v>Y</v>
      </c>
    </row>
    <row r="43" spans="1:15">
      <c r="A43" s="160">
        <v>34</v>
      </c>
      <c r="B43" s="178" t="s">
        <v>322</v>
      </c>
      <c r="C43" s="179" t="s">
        <v>323</v>
      </c>
      <c r="D43" s="180">
        <v>5</v>
      </c>
      <c r="E43" s="180">
        <v>5</v>
      </c>
      <c r="F43" s="180">
        <v>5</v>
      </c>
      <c r="G43" s="180">
        <v>5</v>
      </c>
      <c r="H43" s="181">
        <f t="shared" si="1"/>
        <v>100</v>
      </c>
      <c r="I43" s="181">
        <f t="shared" ref="I43:I74" si="6">E43/0.05</f>
        <v>100</v>
      </c>
      <c r="J43" s="181">
        <f t="shared" ref="J43:J74" si="7">F43/0.05</f>
        <v>100</v>
      </c>
      <c r="K43" s="181">
        <f t="shared" ref="K43:K74" si="8">G43/0.05</f>
        <v>100</v>
      </c>
      <c r="L43" s="168" t="str">
        <f t="shared" si="5"/>
        <v>Y</v>
      </c>
      <c r="M43" s="168" t="str">
        <f t="shared" si="5"/>
        <v>Y</v>
      </c>
      <c r="N43" s="168" t="str">
        <f t="shared" si="5"/>
        <v>Y</v>
      </c>
      <c r="O43" s="168" t="str">
        <f t="shared" si="5"/>
        <v>Y</v>
      </c>
    </row>
    <row r="44" spans="1:15">
      <c r="A44" s="160">
        <v>35</v>
      </c>
      <c r="B44" s="178" t="s">
        <v>324</v>
      </c>
      <c r="C44" s="179" t="s">
        <v>325</v>
      </c>
      <c r="D44" s="180">
        <v>5</v>
      </c>
      <c r="E44" s="180">
        <v>5</v>
      </c>
      <c r="F44" s="180">
        <v>5</v>
      </c>
      <c r="G44" s="180">
        <v>5</v>
      </c>
      <c r="H44" s="181">
        <f t="shared" si="1"/>
        <v>100</v>
      </c>
      <c r="I44" s="181">
        <f t="shared" si="6"/>
        <v>100</v>
      </c>
      <c r="J44" s="181">
        <f t="shared" si="7"/>
        <v>100</v>
      </c>
      <c r="K44" s="181">
        <f t="shared" si="8"/>
        <v>100</v>
      </c>
      <c r="L44" s="168" t="str">
        <f t="shared" si="5"/>
        <v>Y</v>
      </c>
      <c r="M44" s="168" t="str">
        <f t="shared" si="5"/>
        <v>Y</v>
      </c>
      <c r="N44" s="168" t="str">
        <f t="shared" si="5"/>
        <v>Y</v>
      </c>
      <c r="O44" s="168" t="str">
        <f t="shared" si="5"/>
        <v>Y</v>
      </c>
    </row>
    <row r="45" spans="1:15" ht="30">
      <c r="A45" s="160">
        <v>36</v>
      </c>
      <c r="B45" s="178" t="s">
        <v>326</v>
      </c>
      <c r="C45" s="179" t="s">
        <v>327</v>
      </c>
      <c r="D45" s="180">
        <v>5</v>
      </c>
      <c r="E45" s="180">
        <v>5</v>
      </c>
      <c r="F45" s="180">
        <v>4</v>
      </c>
      <c r="G45" s="180">
        <v>4</v>
      </c>
      <c r="H45" s="181">
        <f t="shared" si="1"/>
        <v>100</v>
      </c>
      <c r="I45" s="181">
        <f t="shared" si="6"/>
        <v>100</v>
      </c>
      <c r="J45" s="181">
        <f t="shared" si="7"/>
        <v>80</v>
      </c>
      <c r="K45" s="181">
        <f t="shared" si="8"/>
        <v>80</v>
      </c>
      <c r="L45" s="168" t="str">
        <f t="shared" si="5"/>
        <v>Y</v>
      </c>
      <c r="M45" s="168" t="str">
        <f t="shared" si="5"/>
        <v>Y</v>
      </c>
      <c r="N45" s="168" t="str">
        <f t="shared" si="5"/>
        <v>Y</v>
      </c>
      <c r="O45" s="168" t="str">
        <f t="shared" si="5"/>
        <v>Y</v>
      </c>
    </row>
    <row r="46" spans="1:15">
      <c r="A46" s="160">
        <v>37</v>
      </c>
      <c r="B46" s="178" t="s">
        <v>328</v>
      </c>
      <c r="C46" s="179" t="s">
        <v>329</v>
      </c>
      <c r="D46" s="180">
        <v>5</v>
      </c>
      <c r="E46" s="180">
        <v>5</v>
      </c>
      <c r="F46" s="180">
        <v>5</v>
      </c>
      <c r="G46" s="180">
        <v>5</v>
      </c>
      <c r="H46" s="181">
        <f t="shared" si="1"/>
        <v>100</v>
      </c>
      <c r="I46" s="181">
        <f t="shared" si="6"/>
        <v>100</v>
      </c>
      <c r="J46" s="181">
        <f t="shared" si="7"/>
        <v>100</v>
      </c>
      <c r="K46" s="181">
        <f t="shared" si="8"/>
        <v>100</v>
      </c>
      <c r="L46" s="168" t="str">
        <f t="shared" si="5"/>
        <v>Y</v>
      </c>
      <c r="M46" s="168" t="str">
        <f t="shared" si="5"/>
        <v>Y</v>
      </c>
      <c r="N46" s="168" t="str">
        <f t="shared" si="5"/>
        <v>Y</v>
      </c>
      <c r="O46" s="168" t="str">
        <f t="shared" si="5"/>
        <v>Y</v>
      </c>
    </row>
    <row r="47" spans="1:15">
      <c r="A47" s="160">
        <v>38</v>
      </c>
      <c r="B47" s="178" t="s">
        <v>330</v>
      </c>
      <c r="C47" s="179" t="s">
        <v>331</v>
      </c>
      <c r="D47" s="180">
        <v>5</v>
      </c>
      <c r="E47" s="180">
        <v>5</v>
      </c>
      <c r="F47" s="180">
        <v>4</v>
      </c>
      <c r="G47" s="180">
        <v>4</v>
      </c>
      <c r="H47" s="181">
        <f t="shared" si="1"/>
        <v>100</v>
      </c>
      <c r="I47" s="181">
        <f t="shared" si="6"/>
        <v>100</v>
      </c>
      <c r="J47" s="181">
        <f t="shared" si="7"/>
        <v>80</v>
      </c>
      <c r="K47" s="181">
        <f t="shared" si="8"/>
        <v>80</v>
      </c>
      <c r="L47" s="168" t="str">
        <f t="shared" si="5"/>
        <v>Y</v>
      </c>
      <c r="M47" s="168" t="str">
        <f t="shared" si="5"/>
        <v>Y</v>
      </c>
      <c r="N47" s="168" t="str">
        <f t="shared" si="5"/>
        <v>Y</v>
      </c>
      <c r="O47" s="168" t="str">
        <f t="shared" si="5"/>
        <v>Y</v>
      </c>
    </row>
    <row r="48" spans="1:15">
      <c r="A48" s="160">
        <v>39</v>
      </c>
      <c r="B48" s="178" t="s">
        <v>332</v>
      </c>
      <c r="C48" s="179" t="s">
        <v>333</v>
      </c>
      <c r="D48" s="180">
        <v>3</v>
      </c>
      <c r="E48" s="180">
        <v>3</v>
      </c>
      <c r="F48" s="180">
        <v>3</v>
      </c>
      <c r="G48" s="180">
        <v>3</v>
      </c>
      <c r="H48" s="181">
        <f t="shared" si="1"/>
        <v>60</v>
      </c>
      <c r="I48" s="181">
        <f t="shared" si="6"/>
        <v>60</v>
      </c>
      <c r="J48" s="181">
        <f t="shared" si="7"/>
        <v>60</v>
      </c>
      <c r="K48" s="181">
        <f t="shared" si="8"/>
        <v>60</v>
      </c>
      <c r="L48" s="168" t="str">
        <f t="shared" si="5"/>
        <v>N</v>
      </c>
      <c r="M48" s="168" t="str">
        <f t="shared" si="5"/>
        <v>N</v>
      </c>
      <c r="N48" s="168" t="str">
        <f t="shared" si="5"/>
        <v>N</v>
      </c>
      <c r="O48" s="168" t="str">
        <f t="shared" si="5"/>
        <v>N</v>
      </c>
    </row>
    <row r="49" spans="1:15">
      <c r="A49" s="160">
        <v>40</v>
      </c>
      <c r="B49" s="178" t="s">
        <v>334</v>
      </c>
      <c r="C49" s="179" t="s">
        <v>335</v>
      </c>
      <c r="D49" s="180">
        <v>3</v>
      </c>
      <c r="E49" s="180">
        <v>3</v>
      </c>
      <c r="F49" s="180">
        <v>3</v>
      </c>
      <c r="G49" s="180">
        <v>3</v>
      </c>
      <c r="H49" s="181">
        <f t="shared" si="1"/>
        <v>60</v>
      </c>
      <c r="I49" s="181">
        <f t="shared" si="6"/>
        <v>60</v>
      </c>
      <c r="J49" s="181">
        <f t="shared" si="7"/>
        <v>60</v>
      </c>
      <c r="K49" s="181">
        <f t="shared" si="8"/>
        <v>60</v>
      </c>
      <c r="L49" s="168" t="str">
        <f t="shared" si="5"/>
        <v>N</v>
      </c>
      <c r="M49" s="168" t="str">
        <f t="shared" si="5"/>
        <v>N</v>
      </c>
      <c r="N49" s="168" t="str">
        <f t="shared" si="5"/>
        <v>N</v>
      </c>
      <c r="O49" s="168" t="str">
        <f t="shared" si="5"/>
        <v>N</v>
      </c>
    </row>
    <row r="50" spans="1:15">
      <c r="A50" s="160">
        <v>41</v>
      </c>
      <c r="B50" s="178" t="s">
        <v>336</v>
      </c>
      <c r="C50" s="179" t="s">
        <v>337</v>
      </c>
      <c r="D50" s="180">
        <v>3</v>
      </c>
      <c r="E50" s="180">
        <v>3</v>
      </c>
      <c r="F50" s="180">
        <v>3</v>
      </c>
      <c r="G50" s="180">
        <v>3</v>
      </c>
      <c r="H50" s="181">
        <f t="shared" si="1"/>
        <v>60</v>
      </c>
      <c r="I50" s="181">
        <f t="shared" si="6"/>
        <v>60</v>
      </c>
      <c r="J50" s="181">
        <f t="shared" si="7"/>
        <v>60</v>
      </c>
      <c r="K50" s="181">
        <f t="shared" si="8"/>
        <v>60</v>
      </c>
      <c r="L50" s="168" t="str">
        <f t="shared" si="5"/>
        <v>N</v>
      </c>
      <c r="M50" s="168" t="str">
        <f t="shared" si="5"/>
        <v>N</v>
      </c>
      <c r="N50" s="168" t="str">
        <f t="shared" si="5"/>
        <v>N</v>
      </c>
      <c r="O50" s="168" t="str">
        <f t="shared" si="5"/>
        <v>N</v>
      </c>
    </row>
    <row r="51" spans="1:15" ht="30">
      <c r="A51" s="160">
        <v>42</v>
      </c>
      <c r="B51" s="178" t="s">
        <v>338</v>
      </c>
      <c r="C51" s="179" t="s">
        <v>339</v>
      </c>
      <c r="D51" s="180">
        <v>5</v>
      </c>
      <c r="E51" s="180">
        <v>5</v>
      </c>
      <c r="F51" s="180">
        <v>4</v>
      </c>
      <c r="G51" s="180">
        <v>4</v>
      </c>
      <c r="H51" s="181">
        <f t="shared" si="1"/>
        <v>100</v>
      </c>
      <c r="I51" s="181">
        <f t="shared" si="6"/>
        <v>100</v>
      </c>
      <c r="J51" s="181">
        <f t="shared" si="7"/>
        <v>80</v>
      </c>
      <c r="K51" s="181">
        <f t="shared" si="8"/>
        <v>80</v>
      </c>
      <c r="L51" s="168" t="str">
        <f t="shared" si="5"/>
        <v>Y</v>
      </c>
      <c r="M51" s="168" t="str">
        <f t="shared" si="5"/>
        <v>Y</v>
      </c>
      <c r="N51" s="168" t="str">
        <f t="shared" si="5"/>
        <v>Y</v>
      </c>
      <c r="O51" s="168" t="str">
        <f t="shared" si="5"/>
        <v>Y</v>
      </c>
    </row>
    <row r="52" spans="1:15">
      <c r="A52" s="160">
        <v>43</v>
      </c>
      <c r="B52" s="178" t="s">
        <v>340</v>
      </c>
      <c r="C52" s="179" t="s">
        <v>341</v>
      </c>
      <c r="D52" s="180">
        <v>5</v>
      </c>
      <c r="E52" s="180">
        <v>5</v>
      </c>
      <c r="F52" s="180">
        <v>4</v>
      </c>
      <c r="G52" s="180">
        <v>4</v>
      </c>
      <c r="H52" s="181">
        <f t="shared" si="1"/>
        <v>100</v>
      </c>
      <c r="I52" s="181">
        <f t="shared" si="6"/>
        <v>100</v>
      </c>
      <c r="J52" s="181">
        <f t="shared" si="7"/>
        <v>80</v>
      </c>
      <c r="K52" s="181">
        <f t="shared" si="8"/>
        <v>80</v>
      </c>
      <c r="L52" s="168" t="str">
        <f t="shared" si="5"/>
        <v>Y</v>
      </c>
      <c r="M52" s="168" t="str">
        <f t="shared" si="5"/>
        <v>Y</v>
      </c>
      <c r="N52" s="168" t="str">
        <f t="shared" si="5"/>
        <v>Y</v>
      </c>
      <c r="O52" s="168" t="str">
        <f t="shared" si="5"/>
        <v>Y</v>
      </c>
    </row>
    <row r="53" spans="1:15">
      <c r="A53" s="160">
        <v>44</v>
      </c>
      <c r="B53" s="178" t="s">
        <v>342</v>
      </c>
      <c r="C53" s="179" t="s">
        <v>343</v>
      </c>
      <c r="D53" s="180">
        <v>5</v>
      </c>
      <c r="E53" s="180">
        <v>5</v>
      </c>
      <c r="F53" s="180">
        <v>5</v>
      </c>
      <c r="G53" s="180">
        <v>5</v>
      </c>
      <c r="H53" s="181">
        <f t="shared" si="1"/>
        <v>100</v>
      </c>
      <c r="I53" s="181">
        <f t="shared" si="6"/>
        <v>100</v>
      </c>
      <c r="J53" s="181">
        <f t="shared" si="7"/>
        <v>100</v>
      </c>
      <c r="K53" s="181">
        <f t="shared" si="8"/>
        <v>100</v>
      </c>
      <c r="L53" s="168" t="str">
        <f t="shared" si="5"/>
        <v>Y</v>
      </c>
      <c r="M53" s="168" t="str">
        <f t="shared" si="5"/>
        <v>Y</v>
      </c>
      <c r="N53" s="168" t="str">
        <f t="shared" si="5"/>
        <v>Y</v>
      </c>
      <c r="O53" s="168" t="str">
        <f t="shared" si="5"/>
        <v>Y</v>
      </c>
    </row>
    <row r="54" spans="1:15">
      <c r="A54" s="160">
        <v>45</v>
      </c>
      <c r="B54" s="178" t="s">
        <v>344</v>
      </c>
      <c r="C54" s="179" t="s">
        <v>345</v>
      </c>
      <c r="D54" s="180">
        <v>3</v>
      </c>
      <c r="E54" s="180">
        <v>3</v>
      </c>
      <c r="F54" s="180">
        <v>3</v>
      </c>
      <c r="G54" s="180">
        <v>3</v>
      </c>
      <c r="H54" s="181">
        <f t="shared" si="1"/>
        <v>60</v>
      </c>
      <c r="I54" s="181">
        <f t="shared" si="6"/>
        <v>60</v>
      </c>
      <c r="J54" s="181">
        <f t="shared" si="7"/>
        <v>60</v>
      </c>
      <c r="K54" s="181">
        <f t="shared" si="8"/>
        <v>60</v>
      </c>
      <c r="L54" s="168" t="str">
        <f t="shared" si="5"/>
        <v>N</v>
      </c>
      <c r="M54" s="168" t="str">
        <f t="shared" si="5"/>
        <v>N</v>
      </c>
      <c r="N54" s="168" t="str">
        <f t="shared" si="5"/>
        <v>N</v>
      </c>
      <c r="O54" s="168" t="str">
        <f t="shared" si="5"/>
        <v>N</v>
      </c>
    </row>
    <row r="55" spans="1:15" s="25" customFormat="1">
      <c r="A55" s="160">
        <v>46</v>
      </c>
      <c r="B55" s="178" t="s">
        <v>346</v>
      </c>
      <c r="C55" s="179" t="s">
        <v>347</v>
      </c>
      <c r="D55" s="180">
        <v>4</v>
      </c>
      <c r="E55" s="180">
        <v>5</v>
      </c>
      <c r="F55" s="180">
        <v>5</v>
      </c>
      <c r="G55" s="180">
        <v>5</v>
      </c>
      <c r="H55" s="181">
        <f t="shared" si="1"/>
        <v>80</v>
      </c>
      <c r="I55" s="181">
        <f t="shared" si="6"/>
        <v>100</v>
      </c>
      <c r="J55" s="181">
        <f t="shared" si="7"/>
        <v>100</v>
      </c>
      <c r="K55" s="181">
        <f t="shared" si="8"/>
        <v>100</v>
      </c>
      <c r="L55" s="168" t="str">
        <f t="shared" si="5"/>
        <v>Y</v>
      </c>
      <c r="M55" s="168" t="str">
        <f t="shared" si="5"/>
        <v>Y</v>
      </c>
      <c r="N55" s="168" t="str">
        <f t="shared" si="5"/>
        <v>Y</v>
      </c>
      <c r="O55" s="168" t="str">
        <f t="shared" si="5"/>
        <v>Y</v>
      </c>
    </row>
    <row r="56" spans="1:15" s="25" customFormat="1">
      <c r="A56" s="160">
        <v>47</v>
      </c>
      <c r="B56" s="178" t="s">
        <v>348</v>
      </c>
      <c r="C56" s="179" t="s">
        <v>349</v>
      </c>
      <c r="D56" s="180">
        <v>3</v>
      </c>
      <c r="E56" s="180">
        <v>3</v>
      </c>
      <c r="F56" s="180">
        <v>3</v>
      </c>
      <c r="G56" s="180">
        <v>3</v>
      </c>
      <c r="H56" s="181">
        <f t="shared" si="1"/>
        <v>60</v>
      </c>
      <c r="I56" s="181">
        <f t="shared" si="6"/>
        <v>60</v>
      </c>
      <c r="J56" s="181">
        <f t="shared" si="7"/>
        <v>60</v>
      </c>
      <c r="K56" s="181">
        <f t="shared" si="8"/>
        <v>60</v>
      </c>
      <c r="L56" s="168" t="str">
        <f t="shared" si="5"/>
        <v>N</v>
      </c>
      <c r="M56" s="168" t="str">
        <f t="shared" si="5"/>
        <v>N</v>
      </c>
      <c r="N56" s="168" t="str">
        <f t="shared" si="5"/>
        <v>N</v>
      </c>
      <c r="O56" s="168" t="str">
        <f t="shared" si="5"/>
        <v>N</v>
      </c>
    </row>
    <row r="57" spans="1:15" s="25" customFormat="1">
      <c r="A57" s="160">
        <v>48</v>
      </c>
      <c r="B57" s="178" t="s">
        <v>350</v>
      </c>
      <c r="C57" s="179" t="s">
        <v>351</v>
      </c>
      <c r="D57" s="180">
        <v>3</v>
      </c>
      <c r="E57" s="180">
        <v>3</v>
      </c>
      <c r="F57" s="180">
        <v>4</v>
      </c>
      <c r="G57" s="180">
        <v>4</v>
      </c>
      <c r="H57" s="181">
        <f t="shared" si="1"/>
        <v>60</v>
      </c>
      <c r="I57" s="181">
        <f t="shared" si="6"/>
        <v>60</v>
      </c>
      <c r="J57" s="181">
        <f t="shared" si="7"/>
        <v>80</v>
      </c>
      <c r="K57" s="181">
        <f t="shared" si="8"/>
        <v>80</v>
      </c>
      <c r="L57" s="168" t="str">
        <f t="shared" si="5"/>
        <v>N</v>
      </c>
      <c r="M57" s="168" t="str">
        <f t="shared" si="5"/>
        <v>N</v>
      </c>
      <c r="N57" s="168" t="str">
        <f t="shared" si="5"/>
        <v>Y</v>
      </c>
      <c r="O57" s="168" t="str">
        <f t="shared" si="5"/>
        <v>Y</v>
      </c>
    </row>
    <row r="58" spans="1:15" s="25" customFormat="1">
      <c r="A58" s="160">
        <v>49</v>
      </c>
      <c r="B58" s="178" t="s">
        <v>352</v>
      </c>
      <c r="C58" s="179" t="s">
        <v>353</v>
      </c>
      <c r="D58" s="180">
        <v>5</v>
      </c>
      <c r="E58" s="180">
        <v>5</v>
      </c>
      <c r="F58" s="180">
        <v>5</v>
      </c>
      <c r="G58" s="180">
        <v>5</v>
      </c>
      <c r="H58" s="181">
        <f t="shared" si="1"/>
        <v>100</v>
      </c>
      <c r="I58" s="181">
        <f t="shared" si="6"/>
        <v>100</v>
      </c>
      <c r="J58" s="181">
        <f t="shared" si="7"/>
        <v>100</v>
      </c>
      <c r="K58" s="181">
        <f t="shared" si="8"/>
        <v>100</v>
      </c>
      <c r="L58" s="168" t="str">
        <f t="shared" si="5"/>
        <v>Y</v>
      </c>
      <c r="M58" s="168" t="str">
        <f t="shared" si="5"/>
        <v>Y</v>
      </c>
      <c r="N58" s="168" t="str">
        <f t="shared" si="5"/>
        <v>Y</v>
      </c>
      <c r="O58" s="168" t="str">
        <f t="shared" si="5"/>
        <v>Y</v>
      </c>
    </row>
    <row r="59" spans="1:15" s="25" customFormat="1">
      <c r="A59" s="160">
        <v>50</v>
      </c>
      <c r="B59" s="178" t="s">
        <v>354</v>
      </c>
      <c r="C59" s="179" t="s">
        <v>355</v>
      </c>
      <c r="D59" s="182">
        <v>4</v>
      </c>
      <c r="E59" s="182">
        <v>4</v>
      </c>
      <c r="F59" s="182">
        <v>3</v>
      </c>
      <c r="G59" s="182">
        <v>3</v>
      </c>
      <c r="H59" s="181">
        <f t="shared" si="1"/>
        <v>80</v>
      </c>
      <c r="I59" s="181">
        <f t="shared" si="6"/>
        <v>80</v>
      </c>
      <c r="J59" s="181">
        <f t="shared" si="7"/>
        <v>60</v>
      </c>
      <c r="K59" s="181">
        <f t="shared" si="8"/>
        <v>60</v>
      </c>
      <c r="L59" s="168" t="str">
        <f t="shared" si="5"/>
        <v>Y</v>
      </c>
      <c r="M59" s="168" t="str">
        <f t="shared" si="5"/>
        <v>Y</v>
      </c>
      <c r="N59" s="168" t="str">
        <f t="shared" si="5"/>
        <v>N</v>
      </c>
      <c r="O59" s="168" t="str">
        <f t="shared" si="5"/>
        <v>N</v>
      </c>
    </row>
    <row r="60" spans="1:15">
      <c r="A60" s="160">
        <v>51</v>
      </c>
      <c r="B60" s="178" t="s">
        <v>356</v>
      </c>
      <c r="C60" s="179" t="s">
        <v>357</v>
      </c>
      <c r="D60" s="182">
        <v>5</v>
      </c>
      <c r="E60" s="168">
        <v>5</v>
      </c>
      <c r="F60" s="183">
        <v>4</v>
      </c>
      <c r="G60" s="168">
        <v>4</v>
      </c>
      <c r="H60" s="181">
        <f t="shared" si="1"/>
        <v>100</v>
      </c>
      <c r="I60" s="181">
        <f t="shared" si="6"/>
        <v>100</v>
      </c>
      <c r="J60" s="181">
        <f t="shared" si="7"/>
        <v>80</v>
      </c>
      <c r="K60" s="181">
        <f t="shared" si="8"/>
        <v>80</v>
      </c>
      <c r="L60" s="168" t="str">
        <f t="shared" si="5"/>
        <v>Y</v>
      </c>
      <c r="M60" s="168" t="str">
        <f t="shared" si="5"/>
        <v>Y</v>
      </c>
      <c r="N60" s="168" t="str">
        <f t="shared" si="5"/>
        <v>Y</v>
      </c>
      <c r="O60" s="168" t="str">
        <f t="shared" si="5"/>
        <v>Y</v>
      </c>
    </row>
    <row r="61" spans="1:15">
      <c r="A61" s="160">
        <v>52</v>
      </c>
      <c r="B61" s="178" t="s">
        <v>358</v>
      </c>
      <c r="C61" s="179" t="s">
        <v>359</v>
      </c>
      <c r="D61" s="182">
        <v>5</v>
      </c>
      <c r="E61" s="182">
        <v>5</v>
      </c>
      <c r="F61" s="182">
        <v>5</v>
      </c>
      <c r="G61" s="182">
        <v>5</v>
      </c>
      <c r="H61" s="181">
        <f t="shared" si="1"/>
        <v>100</v>
      </c>
      <c r="I61" s="181">
        <f t="shared" si="6"/>
        <v>100</v>
      </c>
      <c r="J61" s="181">
        <f t="shared" si="7"/>
        <v>100</v>
      </c>
      <c r="K61" s="181">
        <f t="shared" si="8"/>
        <v>100</v>
      </c>
      <c r="L61" s="168" t="str">
        <f t="shared" si="5"/>
        <v>Y</v>
      </c>
      <c r="M61" s="168" t="str">
        <f t="shared" si="5"/>
        <v>Y</v>
      </c>
      <c r="N61" s="168" t="str">
        <f t="shared" si="5"/>
        <v>Y</v>
      </c>
      <c r="O61" s="168" t="str">
        <f t="shared" si="5"/>
        <v>Y</v>
      </c>
    </row>
    <row r="62" spans="1:15">
      <c r="A62" s="160">
        <v>53</v>
      </c>
      <c r="B62" s="178" t="s">
        <v>360</v>
      </c>
      <c r="C62" s="179" t="s">
        <v>361</v>
      </c>
      <c r="D62" s="182">
        <v>5</v>
      </c>
      <c r="E62" s="182">
        <v>5</v>
      </c>
      <c r="F62" s="182">
        <v>5</v>
      </c>
      <c r="G62" s="182">
        <v>5</v>
      </c>
      <c r="H62" s="181">
        <f t="shared" si="1"/>
        <v>100</v>
      </c>
      <c r="I62" s="181">
        <f t="shared" si="6"/>
        <v>100</v>
      </c>
      <c r="J62" s="181">
        <f t="shared" si="7"/>
        <v>100</v>
      </c>
      <c r="K62" s="181">
        <f t="shared" si="8"/>
        <v>100</v>
      </c>
      <c r="L62" s="168" t="str">
        <f t="shared" si="5"/>
        <v>Y</v>
      </c>
      <c r="M62" s="168" t="str">
        <f t="shared" si="5"/>
        <v>Y</v>
      </c>
      <c r="N62" s="168" t="str">
        <f t="shared" si="5"/>
        <v>Y</v>
      </c>
      <c r="O62" s="168" t="str">
        <f t="shared" si="5"/>
        <v>Y</v>
      </c>
    </row>
    <row r="63" spans="1:15">
      <c r="A63" s="160">
        <v>54</v>
      </c>
      <c r="B63" s="178" t="s">
        <v>362</v>
      </c>
      <c r="C63" s="179" t="s">
        <v>363</v>
      </c>
      <c r="D63" s="182">
        <v>4</v>
      </c>
      <c r="E63" s="182">
        <v>4</v>
      </c>
      <c r="F63" s="182">
        <v>4</v>
      </c>
      <c r="G63" s="182">
        <v>4</v>
      </c>
      <c r="H63" s="181">
        <f t="shared" si="1"/>
        <v>80</v>
      </c>
      <c r="I63" s="181">
        <f t="shared" si="6"/>
        <v>80</v>
      </c>
      <c r="J63" s="181">
        <f t="shared" si="7"/>
        <v>80</v>
      </c>
      <c r="K63" s="181">
        <f t="shared" si="8"/>
        <v>80</v>
      </c>
      <c r="L63" s="168" t="str">
        <f t="shared" si="5"/>
        <v>Y</v>
      </c>
      <c r="M63" s="168" t="str">
        <f t="shared" si="5"/>
        <v>Y</v>
      </c>
      <c r="N63" s="168" t="str">
        <f t="shared" si="5"/>
        <v>Y</v>
      </c>
      <c r="O63" s="168" t="str">
        <f t="shared" si="5"/>
        <v>Y</v>
      </c>
    </row>
    <row r="64" spans="1:15">
      <c r="A64" s="160">
        <v>55</v>
      </c>
      <c r="B64" s="178" t="s">
        <v>364</v>
      </c>
      <c r="C64" s="179" t="s">
        <v>365</v>
      </c>
      <c r="D64" s="182">
        <v>5</v>
      </c>
      <c r="E64" s="182">
        <v>5</v>
      </c>
      <c r="F64" s="182">
        <v>5</v>
      </c>
      <c r="G64" s="182">
        <v>5</v>
      </c>
      <c r="H64" s="181">
        <f t="shared" si="1"/>
        <v>100</v>
      </c>
      <c r="I64" s="181">
        <f t="shared" si="6"/>
        <v>100</v>
      </c>
      <c r="J64" s="181">
        <f t="shared" si="7"/>
        <v>100</v>
      </c>
      <c r="K64" s="181">
        <f t="shared" si="8"/>
        <v>100</v>
      </c>
      <c r="L64" s="168" t="str">
        <f t="shared" si="5"/>
        <v>Y</v>
      </c>
      <c r="M64" s="168" t="str">
        <f t="shared" si="5"/>
        <v>Y</v>
      </c>
      <c r="N64" s="168" t="str">
        <f t="shared" si="5"/>
        <v>Y</v>
      </c>
      <c r="O64" s="168" t="str">
        <f t="shared" si="5"/>
        <v>Y</v>
      </c>
    </row>
    <row r="65" spans="1:15">
      <c r="A65" s="160">
        <v>56</v>
      </c>
      <c r="B65" s="178" t="s">
        <v>366</v>
      </c>
      <c r="C65" s="179" t="s">
        <v>367</v>
      </c>
      <c r="D65" s="182">
        <v>5</v>
      </c>
      <c r="E65" s="182">
        <v>5</v>
      </c>
      <c r="F65" s="182">
        <v>5</v>
      </c>
      <c r="G65" s="182">
        <v>5</v>
      </c>
      <c r="H65" s="181">
        <f t="shared" si="1"/>
        <v>100</v>
      </c>
      <c r="I65" s="181">
        <f t="shared" si="6"/>
        <v>100</v>
      </c>
      <c r="J65" s="181">
        <f t="shared" si="7"/>
        <v>100</v>
      </c>
      <c r="K65" s="181">
        <f t="shared" si="8"/>
        <v>100</v>
      </c>
      <c r="L65" s="168" t="str">
        <f t="shared" si="5"/>
        <v>Y</v>
      </c>
      <c r="M65" s="168" t="str">
        <f t="shared" si="5"/>
        <v>Y</v>
      </c>
      <c r="N65" s="168" t="str">
        <f t="shared" si="5"/>
        <v>Y</v>
      </c>
      <c r="O65" s="168" t="str">
        <f t="shared" si="5"/>
        <v>Y</v>
      </c>
    </row>
    <row r="66" spans="1:15">
      <c r="A66" s="160">
        <v>57</v>
      </c>
      <c r="B66" s="178" t="s">
        <v>368</v>
      </c>
      <c r="C66" s="179" t="s">
        <v>369</v>
      </c>
      <c r="D66" s="182">
        <v>5</v>
      </c>
      <c r="E66" s="182">
        <v>5</v>
      </c>
      <c r="F66" s="182">
        <v>5</v>
      </c>
      <c r="G66" s="182">
        <v>5</v>
      </c>
      <c r="H66" s="181">
        <f t="shared" si="1"/>
        <v>100</v>
      </c>
      <c r="I66" s="181">
        <f t="shared" si="6"/>
        <v>100</v>
      </c>
      <c r="J66" s="181">
        <f t="shared" si="7"/>
        <v>100</v>
      </c>
      <c r="K66" s="181">
        <f t="shared" si="8"/>
        <v>100</v>
      </c>
      <c r="L66" s="168" t="str">
        <f t="shared" si="5"/>
        <v>Y</v>
      </c>
      <c r="M66" s="168" t="str">
        <f t="shared" si="5"/>
        <v>Y</v>
      </c>
      <c r="N66" s="168" t="str">
        <f t="shared" si="5"/>
        <v>Y</v>
      </c>
      <c r="O66" s="168" t="str">
        <f t="shared" si="5"/>
        <v>Y</v>
      </c>
    </row>
    <row r="67" spans="1:15">
      <c r="A67" s="160">
        <v>58</v>
      </c>
      <c r="B67" s="178" t="s">
        <v>370</v>
      </c>
      <c r="C67" s="179" t="s">
        <v>371</v>
      </c>
      <c r="D67" s="182">
        <v>5</v>
      </c>
      <c r="E67" s="182">
        <v>5</v>
      </c>
      <c r="F67" s="182">
        <v>5</v>
      </c>
      <c r="G67" s="182">
        <v>5</v>
      </c>
      <c r="H67" s="181">
        <f t="shared" si="1"/>
        <v>100</v>
      </c>
      <c r="I67" s="181">
        <f t="shared" si="6"/>
        <v>100</v>
      </c>
      <c r="J67" s="181">
        <f t="shared" si="7"/>
        <v>100</v>
      </c>
      <c r="K67" s="181">
        <f t="shared" si="8"/>
        <v>100</v>
      </c>
      <c r="L67" s="168" t="str">
        <f t="shared" si="5"/>
        <v>Y</v>
      </c>
      <c r="M67" s="168" t="str">
        <f t="shared" si="5"/>
        <v>Y</v>
      </c>
      <c r="N67" s="168" t="str">
        <f t="shared" si="5"/>
        <v>Y</v>
      </c>
      <c r="O67" s="168" t="str">
        <f t="shared" si="5"/>
        <v>Y</v>
      </c>
    </row>
    <row r="68" spans="1:15">
      <c r="A68" s="160">
        <v>59</v>
      </c>
      <c r="B68" s="178" t="s">
        <v>372</v>
      </c>
      <c r="C68" s="179" t="s">
        <v>373</v>
      </c>
      <c r="D68" s="182">
        <v>5</v>
      </c>
      <c r="E68" s="182">
        <v>5</v>
      </c>
      <c r="F68" s="182">
        <v>5</v>
      </c>
      <c r="G68" s="182">
        <v>5</v>
      </c>
      <c r="H68" s="181">
        <f t="shared" si="1"/>
        <v>100</v>
      </c>
      <c r="I68" s="181">
        <f t="shared" si="6"/>
        <v>100</v>
      </c>
      <c r="J68" s="181">
        <f t="shared" si="7"/>
        <v>100</v>
      </c>
      <c r="K68" s="181">
        <f t="shared" si="8"/>
        <v>100</v>
      </c>
      <c r="L68" s="168" t="str">
        <f t="shared" si="5"/>
        <v>Y</v>
      </c>
      <c r="M68" s="168" t="str">
        <f t="shared" si="5"/>
        <v>Y</v>
      </c>
      <c r="N68" s="168" t="str">
        <f t="shared" si="5"/>
        <v>Y</v>
      </c>
      <c r="O68" s="168" t="str">
        <f t="shared" si="5"/>
        <v>Y</v>
      </c>
    </row>
    <row r="69" spans="1:15">
      <c r="A69" s="160">
        <v>60</v>
      </c>
      <c r="B69" s="178" t="s">
        <v>374</v>
      </c>
      <c r="C69" s="179" t="s">
        <v>375</v>
      </c>
      <c r="D69" s="182">
        <v>5</v>
      </c>
      <c r="E69" s="182">
        <v>5</v>
      </c>
      <c r="F69" s="182">
        <v>5</v>
      </c>
      <c r="G69" s="182">
        <v>5</v>
      </c>
      <c r="H69" s="181">
        <f t="shared" si="1"/>
        <v>100</v>
      </c>
      <c r="I69" s="181">
        <f t="shared" si="6"/>
        <v>100</v>
      </c>
      <c r="J69" s="181">
        <f t="shared" si="7"/>
        <v>100</v>
      </c>
      <c r="K69" s="181">
        <f t="shared" si="8"/>
        <v>100</v>
      </c>
      <c r="L69" s="168" t="str">
        <f t="shared" si="5"/>
        <v>Y</v>
      </c>
      <c r="M69" s="168" t="str">
        <f t="shared" si="5"/>
        <v>Y</v>
      </c>
      <c r="N69" s="168" t="str">
        <f t="shared" si="5"/>
        <v>Y</v>
      </c>
      <c r="O69" s="168" t="str">
        <f t="shared" si="5"/>
        <v>Y</v>
      </c>
    </row>
    <row r="70" spans="1:15">
      <c r="A70" s="160">
        <v>61</v>
      </c>
      <c r="B70" s="178" t="s">
        <v>376</v>
      </c>
      <c r="C70" s="179" t="s">
        <v>377</v>
      </c>
      <c r="D70" s="182">
        <v>5</v>
      </c>
      <c r="E70" s="182">
        <v>5</v>
      </c>
      <c r="F70" s="182">
        <v>5</v>
      </c>
      <c r="G70" s="182">
        <v>5</v>
      </c>
      <c r="H70" s="181">
        <f t="shared" si="1"/>
        <v>100</v>
      </c>
      <c r="I70" s="181">
        <f t="shared" si="6"/>
        <v>100</v>
      </c>
      <c r="J70" s="181">
        <f t="shared" si="7"/>
        <v>100</v>
      </c>
      <c r="K70" s="181">
        <f t="shared" si="8"/>
        <v>100</v>
      </c>
      <c r="L70" s="168" t="str">
        <f t="shared" si="5"/>
        <v>Y</v>
      </c>
      <c r="M70" s="168" t="str">
        <f t="shared" si="5"/>
        <v>Y</v>
      </c>
      <c r="N70" s="168" t="str">
        <f t="shared" si="5"/>
        <v>Y</v>
      </c>
      <c r="O70" s="168" t="str">
        <f t="shared" si="5"/>
        <v>Y</v>
      </c>
    </row>
    <row r="71" spans="1:15">
      <c r="A71" s="160">
        <v>62</v>
      </c>
      <c r="B71" s="178" t="s">
        <v>378</v>
      </c>
      <c r="C71" s="179" t="s">
        <v>379</v>
      </c>
      <c r="D71" s="182">
        <v>5</v>
      </c>
      <c r="E71" s="182">
        <v>5</v>
      </c>
      <c r="F71" s="182">
        <v>5</v>
      </c>
      <c r="G71" s="182">
        <v>5</v>
      </c>
      <c r="H71" s="181">
        <f t="shared" si="1"/>
        <v>100</v>
      </c>
      <c r="I71" s="181">
        <f t="shared" si="6"/>
        <v>100</v>
      </c>
      <c r="J71" s="181">
        <f t="shared" si="7"/>
        <v>100</v>
      </c>
      <c r="K71" s="181">
        <f t="shared" si="8"/>
        <v>100</v>
      </c>
      <c r="L71" s="168" t="str">
        <f t="shared" si="5"/>
        <v>Y</v>
      </c>
      <c r="M71" s="168" t="str">
        <f t="shared" si="5"/>
        <v>Y</v>
      </c>
      <c r="N71" s="168" t="str">
        <f t="shared" si="5"/>
        <v>Y</v>
      </c>
      <c r="O71" s="168" t="str">
        <f t="shared" si="5"/>
        <v>Y</v>
      </c>
    </row>
    <row r="72" spans="1:15">
      <c r="A72" s="160">
        <v>63</v>
      </c>
      <c r="B72" s="178" t="s">
        <v>380</v>
      </c>
      <c r="C72" s="179" t="s">
        <v>381</v>
      </c>
      <c r="D72" s="182">
        <v>5</v>
      </c>
      <c r="E72" s="182">
        <v>5</v>
      </c>
      <c r="F72" s="182">
        <v>5</v>
      </c>
      <c r="G72" s="182">
        <v>5</v>
      </c>
      <c r="H72" s="181">
        <f t="shared" si="1"/>
        <v>100</v>
      </c>
      <c r="I72" s="181">
        <f t="shared" si="6"/>
        <v>100</v>
      </c>
      <c r="J72" s="181">
        <f t="shared" si="7"/>
        <v>100</v>
      </c>
      <c r="K72" s="181">
        <f t="shared" si="8"/>
        <v>100</v>
      </c>
      <c r="L72" s="168" t="str">
        <f t="shared" si="5"/>
        <v>Y</v>
      </c>
      <c r="M72" s="168" t="str">
        <f t="shared" si="5"/>
        <v>Y</v>
      </c>
      <c r="N72" s="168" t="str">
        <f t="shared" si="5"/>
        <v>Y</v>
      </c>
      <c r="O72" s="168" t="str">
        <f t="shared" si="5"/>
        <v>Y</v>
      </c>
    </row>
    <row r="73" spans="1:15">
      <c r="A73" s="160">
        <v>64</v>
      </c>
      <c r="B73" s="178" t="s">
        <v>382</v>
      </c>
      <c r="C73" s="179" t="s">
        <v>383</v>
      </c>
      <c r="D73" s="182">
        <v>5</v>
      </c>
      <c r="E73" s="182">
        <v>5</v>
      </c>
      <c r="F73" s="182">
        <v>5</v>
      </c>
      <c r="G73" s="182">
        <v>5</v>
      </c>
      <c r="H73" s="181">
        <f t="shared" si="1"/>
        <v>100</v>
      </c>
      <c r="I73" s="181">
        <f t="shared" si="6"/>
        <v>100</v>
      </c>
      <c r="J73" s="181">
        <f t="shared" si="7"/>
        <v>100</v>
      </c>
      <c r="K73" s="181">
        <f t="shared" si="8"/>
        <v>100</v>
      </c>
      <c r="L73" s="168" t="str">
        <f t="shared" si="5"/>
        <v>Y</v>
      </c>
      <c r="M73" s="168" t="str">
        <f t="shared" si="5"/>
        <v>Y</v>
      </c>
      <c r="N73" s="168" t="str">
        <f t="shared" si="5"/>
        <v>Y</v>
      </c>
      <c r="O73" s="168" t="str">
        <f t="shared" si="5"/>
        <v>Y</v>
      </c>
    </row>
    <row r="74" spans="1:15">
      <c r="A74" s="160">
        <v>65</v>
      </c>
      <c r="B74" s="178" t="s">
        <v>384</v>
      </c>
      <c r="C74" s="179" t="s">
        <v>385</v>
      </c>
      <c r="D74" s="182">
        <v>5</v>
      </c>
      <c r="E74" s="182">
        <v>5</v>
      </c>
      <c r="F74" s="182">
        <v>5</v>
      </c>
      <c r="G74" s="182">
        <v>5</v>
      </c>
      <c r="H74" s="181">
        <f t="shared" si="1"/>
        <v>100</v>
      </c>
      <c r="I74" s="181">
        <f t="shared" si="6"/>
        <v>100</v>
      </c>
      <c r="J74" s="181">
        <f t="shared" si="7"/>
        <v>100</v>
      </c>
      <c r="K74" s="181">
        <f t="shared" si="8"/>
        <v>100</v>
      </c>
      <c r="L74" s="168" t="str">
        <f t="shared" si="5"/>
        <v>Y</v>
      </c>
      <c r="M74" s="168" t="str">
        <f t="shared" si="5"/>
        <v>Y</v>
      </c>
      <c r="N74" s="168" t="str">
        <f t="shared" si="5"/>
        <v>Y</v>
      </c>
      <c r="O74" s="168" t="str">
        <f t="shared" si="5"/>
        <v>Y</v>
      </c>
    </row>
    <row r="75" spans="1:15">
      <c r="A75" s="160">
        <v>66</v>
      </c>
      <c r="B75" s="178" t="s">
        <v>386</v>
      </c>
      <c r="C75" s="179" t="s">
        <v>387</v>
      </c>
      <c r="D75" s="182">
        <v>5</v>
      </c>
      <c r="E75" s="182">
        <v>5</v>
      </c>
      <c r="F75" s="182">
        <v>5</v>
      </c>
      <c r="G75" s="182">
        <v>5</v>
      </c>
      <c r="H75" s="181">
        <f t="shared" ref="H75:K107" si="9">D75/0.05</f>
        <v>100</v>
      </c>
      <c r="I75" s="181">
        <f t="shared" si="9"/>
        <v>100</v>
      </c>
      <c r="J75" s="181">
        <f t="shared" si="9"/>
        <v>100</v>
      </c>
      <c r="K75" s="181">
        <f t="shared" si="9"/>
        <v>100</v>
      </c>
      <c r="L75" s="168" t="str">
        <f t="shared" ref="L75:O107" si="10">IF(H75&gt;=80,"Y","N")</f>
        <v>Y</v>
      </c>
      <c r="M75" s="168" t="str">
        <f t="shared" si="10"/>
        <v>Y</v>
      </c>
      <c r="N75" s="168" t="str">
        <f t="shared" si="10"/>
        <v>Y</v>
      </c>
      <c r="O75" s="168" t="str">
        <f t="shared" si="10"/>
        <v>Y</v>
      </c>
    </row>
    <row r="76" spans="1:15">
      <c r="A76" s="160">
        <v>67</v>
      </c>
      <c r="B76" s="178" t="s">
        <v>388</v>
      </c>
      <c r="C76" s="179" t="s">
        <v>389</v>
      </c>
      <c r="D76" s="182">
        <v>5</v>
      </c>
      <c r="E76" s="182">
        <v>5</v>
      </c>
      <c r="F76" s="182">
        <v>5</v>
      </c>
      <c r="G76" s="182">
        <v>5</v>
      </c>
      <c r="H76" s="181">
        <f t="shared" si="9"/>
        <v>100</v>
      </c>
      <c r="I76" s="181">
        <f t="shared" si="9"/>
        <v>100</v>
      </c>
      <c r="J76" s="181">
        <f t="shared" si="9"/>
        <v>100</v>
      </c>
      <c r="K76" s="181">
        <f t="shared" si="9"/>
        <v>100</v>
      </c>
      <c r="L76" s="168" t="str">
        <f t="shared" si="10"/>
        <v>Y</v>
      </c>
      <c r="M76" s="168" t="str">
        <f t="shared" si="10"/>
        <v>Y</v>
      </c>
      <c r="N76" s="168" t="str">
        <f t="shared" si="10"/>
        <v>Y</v>
      </c>
      <c r="O76" s="168" t="str">
        <f t="shared" si="10"/>
        <v>Y</v>
      </c>
    </row>
    <row r="77" spans="1:15">
      <c r="A77" s="160">
        <v>68</v>
      </c>
      <c r="B77" s="178" t="s">
        <v>390</v>
      </c>
      <c r="C77" s="179" t="s">
        <v>391</v>
      </c>
      <c r="D77" s="182">
        <v>5</v>
      </c>
      <c r="E77" s="182">
        <v>5</v>
      </c>
      <c r="F77" s="182">
        <v>5</v>
      </c>
      <c r="G77" s="182">
        <v>5</v>
      </c>
      <c r="H77" s="181">
        <f t="shared" si="9"/>
        <v>100</v>
      </c>
      <c r="I77" s="181">
        <f t="shared" si="9"/>
        <v>100</v>
      </c>
      <c r="J77" s="181">
        <f t="shared" si="9"/>
        <v>100</v>
      </c>
      <c r="K77" s="181">
        <f t="shared" si="9"/>
        <v>100</v>
      </c>
      <c r="L77" s="168" t="str">
        <f t="shared" si="10"/>
        <v>Y</v>
      </c>
      <c r="M77" s="168" t="str">
        <f t="shared" si="10"/>
        <v>Y</v>
      </c>
      <c r="N77" s="168" t="str">
        <f t="shared" si="10"/>
        <v>Y</v>
      </c>
      <c r="O77" s="168" t="str">
        <f t="shared" si="10"/>
        <v>Y</v>
      </c>
    </row>
    <row r="78" spans="1:15">
      <c r="A78" s="160">
        <v>69</v>
      </c>
      <c r="B78" s="178" t="s">
        <v>392</v>
      </c>
      <c r="C78" s="179" t="s">
        <v>393</v>
      </c>
      <c r="D78" s="182">
        <v>5</v>
      </c>
      <c r="E78" s="182">
        <v>5</v>
      </c>
      <c r="F78" s="182">
        <v>5</v>
      </c>
      <c r="G78" s="182">
        <v>5</v>
      </c>
      <c r="H78" s="181">
        <f t="shared" si="9"/>
        <v>100</v>
      </c>
      <c r="I78" s="181">
        <f t="shared" si="9"/>
        <v>100</v>
      </c>
      <c r="J78" s="181">
        <f t="shared" si="9"/>
        <v>100</v>
      </c>
      <c r="K78" s="181">
        <f t="shared" si="9"/>
        <v>100</v>
      </c>
      <c r="L78" s="168" t="str">
        <f t="shared" si="10"/>
        <v>Y</v>
      </c>
      <c r="M78" s="168" t="str">
        <f t="shared" si="10"/>
        <v>Y</v>
      </c>
      <c r="N78" s="168" t="str">
        <f t="shared" si="10"/>
        <v>Y</v>
      </c>
      <c r="O78" s="168" t="str">
        <f t="shared" si="10"/>
        <v>Y</v>
      </c>
    </row>
    <row r="79" spans="1:15">
      <c r="A79" s="160">
        <v>70</v>
      </c>
      <c r="B79" s="178" t="s">
        <v>394</v>
      </c>
      <c r="C79" s="179" t="s">
        <v>395</v>
      </c>
      <c r="D79" s="182">
        <v>5</v>
      </c>
      <c r="E79" s="182">
        <v>5</v>
      </c>
      <c r="F79" s="182">
        <v>5</v>
      </c>
      <c r="G79" s="182">
        <v>5</v>
      </c>
      <c r="H79" s="181">
        <f t="shared" si="9"/>
        <v>100</v>
      </c>
      <c r="I79" s="181">
        <f t="shared" si="9"/>
        <v>100</v>
      </c>
      <c r="J79" s="181">
        <f t="shared" si="9"/>
        <v>100</v>
      </c>
      <c r="K79" s="181">
        <f t="shared" si="9"/>
        <v>100</v>
      </c>
      <c r="L79" s="168" t="str">
        <f t="shared" si="10"/>
        <v>Y</v>
      </c>
      <c r="M79" s="168" t="str">
        <f t="shared" si="10"/>
        <v>Y</v>
      </c>
      <c r="N79" s="168" t="str">
        <f t="shared" si="10"/>
        <v>Y</v>
      </c>
      <c r="O79" s="168" t="str">
        <f t="shared" si="10"/>
        <v>Y</v>
      </c>
    </row>
    <row r="80" spans="1:15">
      <c r="A80" s="160">
        <v>71</v>
      </c>
      <c r="B80" s="178" t="s">
        <v>396</v>
      </c>
      <c r="C80" s="179" t="s">
        <v>397</v>
      </c>
      <c r="D80" s="182">
        <v>5</v>
      </c>
      <c r="E80" s="182">
        <v>5</v>
      </c>
      <c r="F80" s="182">
        <v>5</v>
      </c>
      <c r="G80" s="182">
        <v>5</v>
      </c>
      <c r="H80" s="181">
        <f t="shared" si="9"/>
        <v>100</v>
      </c>
      <c r="I80" s="181">
        <f t="shared" si="9"/>
        <v>100</v>
      </c>
      <c r="J80" s="181">
        <f t="shared" si="9"/>
        <v>100</v>
      </c>
      <c r="K80" s="181">
        <f t="shared" si="9"/>
        <v>100</v>
      </c>
      <c r="L80" s="168" t="str">
        <f t="shared" si="10"/>
        <v>Y</v>
      </c>
      <c r="M80" s="168" t="str">
        <f t="shared" si="10"/>
        <v>Y</v>
      </c>
      <c r="N80" s="168" t="str">
        <f t="shared" si="10"/>
        <v>Y</v>
      </c>
      <c r="O80" s="168" t="str">
        <f t="shared" si="10"/>
        <v>Y</v>
      </c>
    </row>
    <row r="81" spans="1:15">
      <c r="A81" s="160">
        <v>72</v>
      </c>
      <c r="B81" s="178" t="s">
        <v>398</v>
      </c>
      <c r="C81" s="179" t="s">
        <v>399</v>
      </c>
      <c r="D81" s="182">
        <v>5</v>
      </c>
      <c r="E81" s="182">
        <v>5</v>
      </c>
      <c r="F81" s="182">
        <v>5</v>
      </c>
      <c r="G81" s="182">
        <v>5</v>
      </c>
      <c r="H81" s="181">
        <f t="shared" si="9"/>
        <v>100</v>
      </c>
      <c r="I81" s="181">
        <f t="shared" si="9"/>
        <v>100</v>
      </c>
      <c r="J81" s="181">
        <f t="shared" si="9"/>
        <v>100</v>
      </c>
      <c r="K81" s="181">
        <f t="shared" si="9"/>
        <v>100</v>
      </c>
      <c r="L81" s="168" t="str">
        <f t="shared" si="10"/>
        <v>Y</v>
      </c>
      <c r="M81" s="168" t="str">
        <f t="shared" si="10"/>
        <v>Y</v>
      </c>
      <c r="N81" s="168" t="str">
        <f t="shared" si="10"/>
        <v>Y</v>
      </c>
      <c r="O81" s="168" t="str">
        <f t="shared" si="10"/>
        <v>Y</v>
      </c>
    </row>
    <row r="82" spans="1:15">
      <c r="A82" s="160">
        <v>73</v>
      </c>
      <c r="B82" s="178" t="s">
        <v>400</v>
      </c>
      <c r="C82" s="179" t="s">
        <v>401</v>
      </c>
      <c r="D82" s="182">
        <v>5</v>
      </c>
      <c r="E82" s="182">
        <v>5</v>
      </c>
      <c r="F82" s="182">
        <v>5</v>
      </c>
      <c r="G82" s="182">
        <v>5</v>
      </c>
      <c r="H82" s="181">
        <f t="shared" si="9"/>
        <v>100</v>
      </c>
      <c r="I82" s="181">
        <f t="shared" si="9"/>
        <v>100</v>
      </c>
      <c r="J82" s="181">
        <f t="shared" si="9"/>
        <v>100</v>
      </c>
      <c r="K82" s="181">
        <f t="shared" si="9"/>
        <v>100</v>
      </c>
      <c r="L82" s="168" t="str">
        <f t="shared" si="10"/>
        <v>Y</v>
      </c>
      <c r="M82" s="168" t="str">
        <f t="shared" si="10"/>
        <v>Y</v>
      </c>
      <c r="N82" s="168" t="str">
        <f t="shared" si="10"/>
        <v>Y</v>
      </c>
      <c r="O82" s="168" t="str">
        <f t="shared" si="10"/>
        <v>Y</v>
      </c>
    </row>
    <row r="83" spans="1:15">
      <c r="A83" s="160">
        <v>74</v>
      </c>
      <c r="B83" s="178" t="s">
        <v>402</v>
      </c>
      <c r="C83" s="179" t="s">
        <v>403</v>
      </c>
      <c r="D83" s="182">
        <v>5</v>
      </c>
      <c r="E83" s="182">
        <v>5</v>
      </c>
      <c r="F83" s="182">
        <v>5</v>
      </c>
      <c r="G83" s="182">
        <v>5</v>
      </c>
      <c r="H83" s="181">
        <f t="shared" si="9"/>
        <v>100</v>
      </c>
      <c r="I83" s="181">
        <f t="shared" si="9"/>
        <v>100</v>
      </c>
      <c r="J83" s="181">
        <f t="shared" si="9"/>
        <v>100</v>
      </c>
      <c r="K83" s="181">
        <f t="shared" si="9"/>
        <v>100</v>
      </c>
      <c r="L83" s="168" t="str">
        <f t="shared" si="10"/>
        <v>Y</v>
      </c>
      <c r="M83" s="168" t="str">
        <f t="shared" si="10"/>
        <v>Y</v>
      </c>
      <c r="N83" s="168" t="str">
        <f t="shared" si="10"/>
        <v>Y</v>
      </c>
      <c r="O83" s="168" t="str">
        <f t="shared" si="10"/>
        <v>Y</v>
      </c>
    </row>
    <row r="84" spans="1:15">
      <c r="A84" s="160">
        <v>75</v>
      </c>
      <c r="B84" s="178" t="s">
        <v>404</v>
      </c>
      <c r="C84" s="179" t="s">
        <v>405</v>
      </c>
      <c r="D84" s="182">
        <v>5</v>
      </c>
      <c r="E84" s="182">
        <v>5</v>
      </c>
      <c r="F84" s="182">
        <v>5</v>
      </c>
      <c r="G84" s="182">
        <v>5</v>
      </c>
      <c r="H84" s="181">
        <f t="shared" si="9"/>
        <v>100</v>
      </c>
      <c r="I84" s="181">
        <f t="shared" si="9"/>
        <v>100</v>
      </c>
      <c r="J84" s="181">
        <f t="shared" si="9"/>
        <v>100</v>
      </c>
      <c r="K84" s="181">
        <f t="shared" si="9"/>
        <v>100</v>
      </c>
      <c r="L84" s="168" t="str">
        <f t="shared" si="10"/>
        <v>Y</v>
      </c>
      <c r="M84" s="168" t="str">
        <f t="shared" si="10"/>
        <v>Y</v>
      </c>
      <c r="N84" s="168" t="str">
        <f t="shared" si="10"/>
        <v>Y</v>
      </c>
      <c r="O84" s="168" t="str">
        <f t="shared" si="10"/>
        <v>Y</v>
      </c>
    </row>
    <row r="85" spans="1:15">
      <c r="A85" s="160">
        <v>76</v>
      </c>
      <c r="B85" s="178" t="s">
        <v>406</v>
      </c>
      <c r="C85" s="179" t="s">
        <v>407</v>
      </c>
      <c r="D85" s="182">
        <v>5</v>
      </c>
      <c r="E85" s="182">
        <v>5</v>
      </c>
      <c r="F85" s="182">
        <v>5</v>
      </c>
      <c r="G85" s="182">
        <v>5</v>
      </c>
      <c r="H85" s="181">
        <f t="shared" si="9"/>
        <v>100</v>
      </c>
      <c r="I85" s="181">
        <f t="shared" si="9"/>
        <v>100</v>
      </c>
      <c r="J85" s="181">
        <f t="shared" si="9"/>
        <v>100</v>
      </c>
      <c r="K85" s="181">
        <f t="shared" si="9"/>
        <v>100</v>
      </c>
      <c r="L85" s="168" t="str">
        <f t="shared" si="10"/>
        <v>Y</v>
      </c>
      <c r="M85" s="168" t="str">
        <f t="shared" si="10"/>
        <v>Y</v>
      </c>
      <c r="N85" s="168" t="str">
        <f t="shared" si="10"/>
        <v>Y</v>
      </c>
      <c r="O85" s="168" t="str">
        <f t="shared" si="10"/>
        <v>Y</v>
      </c>
    </row>
    <row r="86" spans="1:15">
      <c r="A86" s="160">
        <v>77</v>
      </c>
      <c r="B86" s="178" t="s">
        <v>408</v>
      </c>
      <c r="C86" s="179" t="s">
        <v>409</v>
      </c>
      <c r="D86" s="182">
        <v>5</v>
      </c>
      <c r="E86" s="182">
        <v>5</v>
      </c>
      <c r="F86" s="182">
        <v>5</v>
      </c>
      <c r="G86" s="182">
        <v>5</v>
      </c>
      <c r="H86" s="181">
        <f t="shared" si="9"/>
        <v>100</v>
      </c>
      <c r="I86" s="181">
        <f t="shared" si="9"/>
        <v>100</v>
      </c>
      <c r="J86" s="181">
        <f t="shared" si="9"/>
        <v>100</v>
      </c>
      <c r="K86" s="181">
        <f t="shared" si="9"/>
        <v>100</v>
      </c>
      <c r="L86" s="168" t="str">
        <f t="shared" si="10"/>
        <v>Y</v>
      </c>
      <c r="M86" s="168" t="str">
        <f t="shared" si="10"/>
        <v>Y</v>
      </c>
      <c r="N86" s="168" t="str">
        <f t="shared" si="10"/>
        <v>Y</v>
      </c>
      <c r="O86" s="168" t="str">
        <f t="shared" si="10"/>
        <v>Y</v>
      </c>
    </row>
    <row r="87" spans="1:15">
      <c r="A87" s="160">
        <v>78</v>
      </c>
      <c r="B87" s="178" t="s">
        <v>410</v>
      </c>
      <c r="C87" s="179" t="s">
        <v>411</v>
      </c>
      <c r="D87" s="182">
        <v>5</v>
      </c>
      <c r="E87" s="182">
        <v>5</v>
      </c>
      <c r="F87" s="182">
        <v>5</v>
      </c>
      <c r="G87" s="182">
        <v>5</v>
      </c>
      <c r="H87" s="181">
        <f t="shared" si="9"/>
        <v>100</v>
      </c>
      <c r="I87" s="181">
        <f t="shared" si="9"/>
        <v>100</v>
      </c>
      <c r="J87" s="181">
        <f t="shared" si="9"/>
        <v>100</v>
      </c>
      <c r="K87" s="181">
        <f t="shared" si="9"/>
        <v>100</v>
      </c>
      <c r="L87" s="168" t="str">
        <f t="shared" si="10"/>
        <v>Y</v>
      </c>
      <c r="M87" s="168" t="str">
        <f t="shared" si="10"/>
        <v>Y</v>
      </c>
      <c r="N87" s="168" t="str">
        <f t="shared" si="10"/>
        <v>Y</v>
      </c>
      <c r="O87" s="168" t="str">
        <f t="shared" si="10"/>
        <v>Y</v>
      </c>
    </row>
    <row r="88" spans="1:15">
      <c r="A88" s="160">
        <v>79</v>
      </c>
      <c r="B88" s="178" t="s">
        <v>412</v>
      </c>
      <c r="C88" s="179" t="s">
        <v>413</v>
      </c>
      <c r="D88" s="182">
        <v>5</v>
      </c>
      <c r="E88" s="182">
        <v>5</v>
      </c>
      <c r="F88" s="182">
        <v>5</v>
      </c>
      <c r="G88" s="182">
        <v>5</v>
      </c>
      <c r="H88" s="181">
        <f t="shared" si="9"/>
        <v>100</v>
      </c>
      <c r="I88" s="181">
        <f t="shared" si="9"/>
        <v>100</v>
      </c>
      <c r="J88" s="181">
        <f t="shared" si="9"/>
        <v>100</v>
      </c>
      <c r="K88" s="181">
        <f t="shared" si="9"/>
        <v>100</v>
      </c>
      <c r="L88" s="168" t="str">
        <f t="shared" si="10"/>
        <v>Y</v>
      </c>
      <c r="M88" s="168" t="str">
        <f t="shared" si="10"/>
        <v>Y</v>
      </c>
      <c r="N88" s="168" t="str">
        <f t="shared" si="10"/>
        <v>Y</v>
      </c>
      <c r="O88" s="168" t="str">
        <f t="shared" si="10"/>
        <v>Y</v>
      </c>
    </row>
    <row r="89" spans="1:15">
      <c r="A89" s="160">
        <v>80</v>
      </c>
      <c r="B89" s="178" t="s">
        <v>414</v>
      </c>
      <c r="C89" s="179" t="s">
        <v>415</v>
      </c>
      <c r="D89" s="182">
        <v>5</v>
      </c>
      <c r="E89" s="182">
        <v>5</v>
      </c>
      <c r="F89" s="182">
        <v>5</v>
      </c>
      <c r="G89" s="182">
        <v>5</v>
      </c>
      <c r="H89" s="181">
        <f t="shared" si="9"/>
        <v>100</v>
      </c>
      <c r="I89" s="181">
        <f t="shared" si="9"/>
        <v>100</v>
      </c>
      <c r="J89" s="181">
        <f t="shared" si="9"/>
        <v>100</v>
      </c>
      <c r="K89" s="181">
        <f t="shared" si="9"/>
        <v>100</v>
      </c>
      <c r="L89" s="168" t="str">
        <f t="shared" si="10"/>
        <v>Y</v>
      </c>
      <c r="M89" s="168" t="str">
        <f t="shared" si="10"/>
        <v>Y</v>
      </c>
      <c r="N89" s="168" t="str">
        <f t="shared" si="10"/>
        <v>Y</v>
      </c>
      <c r="O89" s="168" t="str">
        <f t="shared" si="10"/>
        <v>Y</v>
      </c>
    </row>
    <row r="90" spans="1:15">
      <c r="A90" s="160">
        <v>81</v>
      </c>
      <c r="B90" s="178" t="s">
        <v>416</v>
      </c>
      <c r="C90" s="179" t="s">
        <v>417</v>
      </c>
      <c r="D90" s="182">
        <v>5</v>
      </c>
      <c r="E90" s="182">
        <v>5</v>
      </c>
      <c r="F90" s="182">
        <v>5</v>
      </c>
      <c r="G90" s="182">
        <v>5</v>
      </c>
      <c r="H90" s="181">
        <f t="shared" si="9"/>
        <v>100</v>
      </c>
      <c r="I90" s="181">
        <f t="shared" si="9"/>
        <v>100</v>
      </c>
      <c r="J90" s="181">
        <f t="shared" si="9"/>
        <v>100</v>
      </c>
      <c r="K90" s="181">
        <f t="shared" si="9"/>
        <v>100</v>
      </c>
      <c r="L90" s="168" t="str">
        <f t="shared" si="10"/>
        <v>Y</v>
      </c>
      <c r="M90" s="168" t="str">
        <f t="shared" si="10"/>
        <v>Y</v>
      </c>
      <c r="N90" s="168" t="str">
        <f t="shared" si="10"/>
        <v>Y</v>
      </c>
      <c r="O90" s="168" t="str">
        <f t="shared" si="10"/>
        <v>Y</v>
      </c>
    </row>
    <row r="91" spans="1:15">
      <c r="A91" s="160">
        <v>82</v>
      </c>
      <c r="B91" s="178" t="s">
        <v>418</v>
      </c>
      <c r="C91" s="179" t="s">
        <v>419</v>
      </c>
      <c r="D91" s="182">
        <v>5</v>
      </c>
      <c r="E91" s="182">
        <v>5</v>
      </c>
      <c r="F91" s="182">
        <v>5</v>
      </c>
      <c r="G91" s="182">
        <v>5</v>
      </c>
      <c r="H91" s="181">
        <f t="shared" si="9"/>
        <v>100</v>
      </c>
      <c r="I91" s="181">
        <f t="shared" si="9"/>
        <v>100</v>
      </c>
      <c r="J91" s="181">
        <f t="shared" si="9"/>
        <v>100</v>
      </c>
      <c r="K91" s="181">
        <f t="shared" si="9"/>
        <v>100</v>
      </c>
      <c r="L91" s="168" t="str">
        <f t="shared" si="10"/>
        <v>Y</v>
      </c>
      <c r="M91" s="168" t="str">
        <f t="shared" si="10"/>
        <v>Y</v>
      </c>
      <c r="N91" s="168" t="str">
        <f t="shared" si="10"/>
        <v>Y</v>
      </c>
      <c r="O91" s="168" t="str">
        <f t="shared" si="10"/>
        <v>Y</v>
      </c>
    </row>
    <row r="92" spans="1:15">
      <c r="A92" s="160">
        <v>83</v>
      </c>
      <c r="B92" s="178" t="s">
        <v>420</v>
      </c>
      <c r="C92" s="179" t="s">
        <v>421</v>
      </c>
      <c r="D92" s="182">
        <v>5</v>
      </c>
      <c r="E92" s="182">
        <v>5</v>
      </c>
      <c r="F92" s="182">
        <v>5</v>
      </c>
      <c r="G92" s="182">
        <v>5</v>
      </c>
      <c r="H92" s="181">
        <f t="shared" si="9"/>
        <v>100</v>
      </c>
      <c r="I92" s="181">
        <f t="shared" si="9"/>
        <v>100</v>
      </c>
      <c r="J92" s="181">
        <f t="shared" si="9"/>
        <v>100</v>
      </c>
      <c r="K92" s="181">
        <f t="shared" si="9"/>
        <v>100</v>
      </c>
      <c r="L92" s="168" t="str">
        <f t="shared" si="10"/>
        <v>Y</v>
      </c>
      <c r="M92" s="168" t="str">
        <f t="shared" si="10"/>
        <v>Y</v>
      </c>
      <c r="N92" s="168" t="str">
        <f t="shared" si="10"/>
        <v>Y</v>
      </c>
      <c r="O92" s="168" t="str">
        <f t="shared" si="10"/>
        <v>Y</v>
      </c>
    </row>
    <row r="93" spans="1:15">
      <c r="A93" s="160">
        <v>84</v>
      </c>
      <c r="B93" s="178" t="s">
        <v>422</v>
      </c>
      <c r="C93" s="179" t="s">
        <v>423</v>
      </c>
      <c r="D93" s="182">
        <v>5</v>
      </c>
      <c r="E93" s="182">
        <v>5</v>
      </c>
      <c r="F93" s="182">
        <v>5</v>
      </c>
      <c r="G93" s="182">
        <v>5</v>
      </c>
      <c r="H93" s="181">
        <f t="shared" si="9"/>
        <v>100</v>
      </c>
      <c r="I93" s="181">
        <f t="shared" si="9"/>
        <v>100</v>
      </c>
      <c r="J93" s="181">
        <f t="shared" si="9"/>
        <v>100</v>
      </c>
      <c r="K93" s="181">
        <f t="shared" si="9"/>
        <v>100</v>
      </c>
      <c r="L93" s="168" t="str">
        <f t="shared" si="10"/>
        <v>Y</v>
      </c>
      <c r="M93" s="168" t="str">
        <f t="shared" si="10"/>
        <v>Y</v>
      </c>
      <c r="N93" s="168" t="str">
        <f t="shared" si="10"/>
        <v>Y</v>
      </c>
      <c r="O93" s="168" t="str">
        <f t="shared" si="10"/>
        <v>Y</v>
      </c>
    </row>
    <row r="94" spans="1:15">
      <c r="A94" s="160">
        <v>85</v>
      </c>
      <c r="B94" s="178" t="s">
        <v>424</v>
      </c>
      <c r="C94" s="179" t="s">
        <v>425</v>
      </c>
      <c r="D94" s="182">
        <v>5</v>
      </c>
      <c r="E94" s="182">
        <v>5</v>
      </c>
      <c r="F94" s="182">
        <v>5</v>
      </c>
      <c r="G94" s="182">
        <v>5</v>
      </c>
      <c r="H94" s="181">
        <f t="shared" si="9"/>
        <v>100</v>
      </c>
      <c r="I94" s="181">
        <f t="shared" si="9"/>
        <v>100</v>
      </c>
      <c r="J94" s="181">
        <f t="shared" si="9"/>
        <v>100</v>
      </c>
      <c r="K94" s="181">
        <f t="shared" si="9"/>
        <v>100</v>
      </c>
      <c r="L94" s="168" t="str">
        <f t="shared" si="10"/>
        <v>Y</v>
      </c>
      <c r="M94" s="168" t="str">
        <f t="shared" si="10"/>
        <v>Y</v>
      </c>
      <c r="N94" s="168" t="str">
        <f t="shared" si="10"/>
        <v>Y</v>
      </c>
      <c r="O94" s="168" t="str">
        <f t="shared" si="10"/>
        <v>Y</v>
      </c>
    </row>
    <row r="95" spans="1:15">
      <c r="A95" s="160">
        <v>86</v>
      </c>
      <c r="B95" s="178" t="s">
        <v>426</v>
      </c>
      <c r="C95" s="179" t="s">
        <v>427</v>
      </c>
      <c r="D95" s="182">
        <v>5</v>
      </c>
      <c r="E95" s="182">
        <v>5</v>
      </c>
      <c r="F95" s="182">
        <v>5</v>
      </c>
      <c r="G95" s="182">
        <v>5</v>
      </c>
      <c r="H95" s="181">
        <f t="shared" si="9"/>
        <v>100</v>
      </c>
      <c r="I95" s="181">
        <f t="shared" si="9"/>
        <v>100</v>
      </c>
      <c r="J95" s="181">
        <f t="shared" si="9"/>
        <v>100</v>
      </c>
      <c r="K95" s="181">
        <f t="shared" si="9"/>
        <v>100</v>
      </c>
      <c r="L95" s="168" t="str">
        <f t="shared" si="10"/>
        <v>Y</v>
      </c>
      <c r="M95" s="168" t="str">
        <f t="shared" si="10"/>
        <v>Y</v>
      </c>
      <c r="N95" s="168" t="str">
        <f t="shared" si="10"/>
        <v>Y</v>
      </c>
      <c r="O95" s="168" t="str">
        <f t="shared" si="10"/>
        <v>Y</v>
      </c>
    </row>
    <row r="96" spans="1:15">
      <c r="A96" s="160">
        <v>87</v>
      </c>
      <c r="B96" s="178" t="s">
        <v>428</v>
      </c>
      <c r="C96" s="179" t="s">
        <v>429</v>
      </c>
      <c r="D96" s="182">
        <v>5</v>
      </c>
      <c r="E96" s="182">
        <v>5</v>
      </c>
      <c r="F96" s="182">
        <v>5</v>
      </c>
      <c r="G96" s="182">
        <v>5</v>
      </c>
      <c r="H96" s="181">
        <f t="shared" si="9"/>
        <v>100</v>
      </c>
      <c r="I96" s="181">
        <f t="shared" si="9"/>
        <v>100</v>
      </c>
      <c r="J96" s="181">
        <f t="shared" si="9"/>
        <v>100</v>
      </c>
      <c r="K96" s="181">
        <f t="shared" si="9"/>
        <v>100</v>
      </c>
      <c r="L96" s="168" t="str">
        <f t="shared" si="10"/>
        <v>Y</v>
      </c>
      <c r="M96" s="168" t="str">
        <f t="shared" si="10"/>
        <v>Y</v>
      </c>
      <c r="N96" s="168" t="str">
        <f t="shared" si="10"/>
        <v>Y</v>
      </c>
      <c r="O96" s="168" t="str">
        <f t="shared" si="10"/>
        <v>Y</v>
      </c>
    </row>
    <row r="97" spans="1:15">
      <c r="A97" s="160">
        <v>88</v>
      </c>
      <c r="B97" s="178" t="s">
        <v>430</v>
      </c>
      <c r="C97" s="179" t="s">
        <v>431</v>
      </c>
      <c r="D97" s="182">
        <v>5</v>
      </c>
      <c r="E97" s="182">
        <v>5</v>
      </c>
      <c r="F97" s="182">
        <v>5</v>
      </c>
      <c r="G97" s="182">
        <v>5</v>
      </c>
      <c r="H97" s="181">
        <f t="shared" si="9"/>
        <v>100</v>
      </c>
      <c r="I97" s="181">
        <f t="shared" si="9"/>
        <v>100</v>
      </c>
      <c r="J97" s="181">
        <f t="shared" si="9"/>
        <v>100</v>
      </c>
      <c r="K97" s="181">
        <f t="shared" si="9"/>
        <v>100</v>
      </c>
      <c r="L97" s="168" t="str">
        <f t="shared" si="10"/>
        <v>Y</v>
      </c>
      <c r="M97" s="168" t="str">
        <f t="shared" si="10"/>
        <v>Y</v>
      </c>
      <c r="N97" s="168" t="str">
        <f t="shared" si="10"/>
        <v>Y</v>
      </c>
      <c r="O97" s="168" t="str">
        <f t="shared" si="10"/>
        <v>Y</v>
      </c>
    </row>
    <row r="98" spans="1:15">
      <c r="A98" s="160">
        <v>89</v>
      </c>
      <c r="B98" s="178" t="s">
        <v>432</v>
      </c>
      <c r="C98" s="179" t="s">
        <v>433</v>
      </c>
      <c r="D98" s="182">
        <v>5</v>
      </c>
      <c r="E98" s="182">
        <v>5</v>
      </c>
      <c r="F98" s="182">
        <v>5</v>
      </c>
      <c r="G98" s="182">
        <v>5</v>
      </c>
      <c r="H98" s="181">
        <f t="shared" si="9"/>
        <v>100</v>
      </c>
      <c r="I98" s="181">
        <f t="shared" si="9"/>
        <v>100</v>
      </c>
      <c r="J98" s="181">
        <f t="shared" si="9"/>
        <v>100</v>
      </c>
      <c r="K98" s="181">
        <f t="shared" si="9"/>
        <v>100</v>
      </c>
      <c r="L98" s="168" t="str">
        <f t="shared" si="10"/>
        <v>Y</v>
      </c>
      <c r="M98" s="168" t="str">
        <f t="shared" si="10"/>
        <v>Y</v>
      </c>
      <c r="N98" s="168" t="str">
        <f t="shared" si="10"/>
        <v>Y</v>
      </c>
      <c r="O98" s="168" t="str">
        <f t="shared" si="10"/>
        <v>Y</v>
      </c>
    </row>
    <row r="99" spans="1:15">
      <c r="A99" s="160">
        <v>90</v>
      </c>
      <c r="B99" s="178" t="s">
        <v>434</v>
      </c>
      <c r="C99" s="179" t="s">
        <v>435</v>
      </c>
      <c r="D99" s="182">
        <v>4</v>
      </c>
      <c r="E99" s="182">
        <v>4</v>
      </c>
      <c r="F99" s="182">
        <v>4</v>
      </c>
      <c r="G99" s="182">
        <v>4</v>
      </c>
      <c r="H99" s="181">
        <f t="shared" si="9"/>
        <v>80</v>
      </c>
      <c r="I99" s="181">
        <f t="shared" si="9"/>
        <v>80</v>
      </c>
      <c r="J99" s="181">
        <f t="shared" si="9"/>
        <v>80</v>
      </c>
      <c r="K99" s="181">
        <f t="shared" si="9"/>
        <v>80</v>
      </c>
      <c r="L99" s="168" t="str">
        <f t="shared" si="10"/>
        <v>Y</v>
      </c>
      <c r="M99" s="168" t="str">
        <f t="shared" si="10"/>
        <v>Y</v>
      </c>
      <c r="N99" s="168" t="str">
        <f t="shared" si="10"/>
        <v>Y</v>
      </c>
      <c r="O99" s="168" t="str">
        <f t="shared" si="10"/>
        <v>Y</v>
      </c>
    </row>
    <row r="100" spans="1:15">
      <c r="A100" s="160">
        <v>91</v>
      </c>
      <c r="B100" s="178" t="s">
        <v>436</v>
      </c>
      <c r="C100" s="179" t="s">
        <v>437</v>
      </c>
      <c r="D100" s="182">
        <v>5</v>
      </c>
      <c r="E100" s="182">
        <v>5</v>
      </c>
      <c r="F100" s="182">
        <v>5</v>
      </c>
      <c r="G100" s="182">
        <v>5</v>
      </c>
      <c r="H100" s="181">
        <f t="shared" si="9"/>
        <v>100</v>
      </c>
      <c r="I100" s="181">
        <f t="shared" si="9"/>
        <v>100</v>
      </c>
      <c r="J100" s="181">
        <f t="shared" si="9"/>
        <v>100</v>
      </c>
      <c r="K100" s="181">
        <f t="shared" si="9"/>
        <v>100</v>
      </c>
      <c r="L100" s="168" t="str">
        <f t="shared" si="10"/>
        <v>Y</v>
      </c>
      <c r="M100" s="168" t="str">
        <f t="shared" si="10"/>
        <v>Y</v>
      </c>
      <c r="N100" s="168" t="str">
        <f t="shared" si="10"/>
        <v>Y</v>
      </c>
      <c r="O100" s="168" t="str">
        <f t="shared" si="10"/>
        <v>Y</v>
      </c>
    </row>
    <row r="101" spans="1:15">
      <c r="A101" s="160">
        <v>92</v>
      </c>
      <c r="B101" s="178" t="s">
        <v>438</v>
      </c>
      <c r="C101" s="179" t="s">
        <v>439</v>
      </c>
      <c r="D101" s="182">
        <v>5</v>
      </c>
      <c r="E101" s="182">
        <v>5</v>
      </c>
      <c r="F101" s="182">
        <v>5</v>
      </c>
      <c r="G101" s="182">
        <v>5</v>
      </c>
      <c r="H101" s="181">
        <f t="shared" si="9"/>
        <v>100</v>
      </c>
      <c r="I101" s="181">
        <f t="shared" si="9"/>
        <v>100</v>
      </c>
      <c r="J101" s="181">
        <f t="shared" si="9"/>
        <v>100</v>
      </c>
      <c r="K101" s="181">
        <f t="shared" si="9"/>
        <v>100</v>
      </c>
      <c r="L101" s="168" t="str">
        <f t="shared" si="10"/>
        <v>Y</v>
      </c>
      <c r="M101" s="168" t="str">
        <f t="shared" si="10"/>
        <v>Y</v>
      </c>
      <c r="N101" s="168" t="str">
        <f t="shared" si="10"/>
        <v>Y</v>
      </c>
      <c r="O101" s="168" t="str">
        <f t="shared" si="10"/>
        <v>Y</v>
      </c>
    </row>
    <row r="102" spans="1:15">
      <c r="A102" s="160">
        <v>93</v>
      </c>
      <c r="B102" s="178" t="s">
        <v>440</v>
      </c>
      <c r="C102" s="179" t="s">
        <v>441</v>
      </c>
      <c r="D102" s="182">
        <v>5</v>
      </c>
      <c r="E102" s="182">
        <v>5</v>
      </c>
      <c r="F102" s="182">
        <v>5</v>
      </c>
      <c r="G102" s="182">
        <v>5</v>
      </c>
      <c r="H102" s="181">
        <f t="shared" si="9"/>
        <v>100</v>
      </c>
      <c r="I102" s="181">
        <f t="shared" si="9"/>
        <v>100</v>
      </c>
      <c r="J102" s="181">
        <f t="shared" si="9"/>
        <v>100</v>
      </c>
      <c r="K102" s="181">
        <f t="shared" si="9"/>
        <v>100</v>
      </c>
      <c r="L102" s="168" t="str">
        <f t="shared" si="10"/>
        <v>Y</v>
      </c>
      <c r="M102" s="168" t="str">
        <f t="shared" si="10"/>
        <v>Y</v>
      </c>
      <c r="N102" s="168" t="str">
        <f t="shared" si="10"/>
        <v>Y</v>
      </c>
      <c r="O102" s="168" t="str">
        <f t="shared" si="10"/>
        <v>Y</v>
      </c>
    </row>
    <row r="103" spans="1:15">
      <c r="A103" s="160">
        <v>94</v>
      </c>
      <c r="B103" s="178" t="s">
        <v>442</v>
      </c>
      <c r="C103" s="179" t="s">
        <v>443</v>
      </c>
      <c r="D103" s="182">
        <v>5</v>
      </c>
      <c r="E103" s="182">
        <v>5</v>
      </c>
      <c r="F103" s="182">
        <v>5</v>
      </c>
      <c r="G103" s="182">
        <v>5</v>
      </c>
      <c r="H103" s="181">
        <f t="shared" si="9"/>
        <v>100</v>
      </c>
      <c r="I103" s="181">
        <f t="shared" si="9"/>
        <v>100</v>
      </c>
      <c r="J103" s="181">
        <f t="shared" si="9"/>
        <v>100</v>
      </c>
      <c r="K103" s="181">
        <f t="shared" si="9"/>
        <v>100</v>
      </c>
      <c r="L103" s="168" t="str">
        <f t="shared" si="10"/>
        <v>Y</v>
      </c>
      <c r="M103" s="168" t="str">
        <f t="shared" si="10"/>
        <v>Y</v>
      </c>
      <c r="N103" s="168" t="str">
        <f t="shared" si="10"/>
        <v>Y</v>
      </c>
      <c r="O103" s="168" t="str">
        <f t="shared" si="10"/>
        <v>Y</v>
      </c>
    </row>
    <row r="104" spans="1:15">
      <c r="A104" s="160">
        <v>95</v>
      </c>
      <c r="B104" s="178" t="s">
        <v>444</v>
      </c>
      <c r="C104" s="179" t="s">
        <v>445</v>
      </c>
      <c r="D104" s="182">
        <v>5</v>
      </c>
      <c r="E104" s="182">
        <v>5</v>
      </c>
      <c r="F104" s="182">
        <v>5</v>
      </c>
      <c r="G104" s="182">
        <v>5</v>
      </c>
      <c r="H104" s="181">
        <f t="shared" si="9"/>
        <v>100</v>
      </c>
      <c r="I104" s="181">
        <f t="shared" si="9"/>
        <v>100</v>
      </c>
      <c r="J104" s="181">
        <f t="shared" si="9"/>
        <v>100</v>
      </c>
      <c r="K104" s="181">
        <f t="shared" si="9"/>
        <v>100</v>
      </c>
      <c r="L104" s="168" t="str">
        <f t="shared" si="10"/>
        <v>Y</v>
      </c>
      <c r="M104" s="168" t="str">
        <f t="shared" si="10"/>
        <v>Y</v>
      </c>
      <c r="N104" s="168" t="str">
        <f t="shared" si="10"/>
        <v>Y</v>
      </c>
      <c r="O104" s="168" t="str">
        <f t="shared" si="10"/>
        <v>Y</v>
      </c>
    </row>
    <row r="105" spans="1:15">
      <c r="A105" s="160">
        <v>96</v>
      </c>
      <c r="B105" s="178" t="s">
        <v>446</v>
      </c>
      <c r="C105" s="179" t="s">
        <v>447</v>
      </c>
      <c r="D105" s="182">
        <v>5</v>
      </c>
      <c r="E105" s="182">
        <v>5</v>
      </c>
      <c r="F105" s="182">
        <v>5</v>
      </c>
      <c r="G105" s="182">
        <v>5</v>
      </c>
      <c r="H105" s="181">
        <f t="shared" si="9"/>
        <v>100</v>
      </c>
      <c r="I105" s="181">
        <f t="shared" si="9"/>
        <v>100</v>
      </c>
      <c r="J105" s="181">
        <f t="shared" si="9"/>
        <v>100</v>
      </c>
      <c r="K105" s="181">
        <f t="shared" si="9"/>
        <v>100</v>
      </c>
      <c r="L105" s="168" t="str">
        <f t="shared" si="10"/>
        <v>Y</v>
      </c>
      <c r="M105" s="168" t="str">
        <f t="shared" si="10"/>
        <v>Y</v>
      </c>
      <c r="N105" s="168" t="str">
        <f t="shared" si="10"/>
        <v>Y</v>
      </c>
      <c r="O105" s="168" t="str">
        <f t="shared" si="10"/>
        <v>Y</v>
      </c>
    </row>
    <row r="106" spans="1:15">
      <c r="A106" s="160">
        <v>97</v>
      </c>
      <c r="B106" s="178" t="s">
        <v>448</v>
      </c>
      <c r="C106" s="179" t="s">
        <v>449</v>
      </c>
      <c r="D106" s="182">
        <v>5</v>
      </c>
      <c r="E106" s="182">
        <v>5</v>
      </c>
      <c r="F106" s="182">
        <v>5</v>
      </c>
      <c r="G106" s="182">
        <v>5</v>
      </c>
      <c r="H106" s="181">
        <f t="shared" si="9"/>
        <v>100</v>
      </c>
      <c r="I106" s="181">
        <f t="shared" si="9"/>
        <v>100</v>
      </c>
      <c r="J106" s="181">
        <f t="shared" si="9"/>
        <v>100</v>
      </c>
      <c r="K106" s="181">
        <f t="shared" si="9"/>
        <v>100</v>
      </c>
      <c r="L106" s="168" t="str">
        <f t="shared" si="10"/>
        <v>Y</v>
      </c>
      <c r="M106" s="168" t="str">
        <f t="shared" si="10"/>
        <v>Y</v>
      </c>
      <c r="N106" s="168" t="str">
        <f t="shared" si="10"/>
        <v>Y</v>
      </c>
      <c r="O106" s="168" t="str">
        <f t="shared" si="10"/>
        <v>Y</v>
      </c>
    </row>
    <row r="107" spans="1:15">
      <c r="A107" s="160">
        <v>98</v>
      </c>
      <c r="B107" s="178" t="s">
        <v>450</v>
      </c>
      <c r="C107" s="179" t="s">
        <v>451</v>
      </c>
      <c r="D107" s="182">
        <v>5</v>
      </c>
      <c r="E107" s="182">
        <v>5</v>
      </c>
      <c r="F107" s="182">
        <v>5</v>
      </c>
      <c r="G107" s="182">
        <v>5</v>
      </c>
      <c r="H107" s="181">
        <f t="shared" si="9"/>
        <v>100</v>
      </c>
      <c r="I107" s="181">
        <f t="shared" si="9"/>
        <v>100</v>
      </c>
      <c r="J107" s="181">
        <f t="shared" si="9"/>
        <v>100</v>
      </c>
      <c r="K107" s="181">
        <f t="shared" si="9"/>
        <v>100</v>
      </c>
      <c r="L107" s="168" t="str">
        <f t="shared" si="10"/>
        <v>Y</v>
      </c>
      <c r="M107" s="168" t="str">
        <f t="shared" si="10"/>
        <v>Y</v>
      </c>
      <c r="N107" s="168" t="str">
        <f t="shared" si="10"/>
        <v>Y</v>
      </c>
      <c r="O107" s="168" t="str">
        <f t="shared" si="10"/>
        <v>Y</v>
      </c>
    </row>
    <row r="108" spans="1:15">
      <c r="D108" s="105"/>
    </row>
    <row r="109" spans="1:15">
      <c r="D109" s="105"/>
      <c r="L109" s="26">
        <f>COUNTIF(L10:L107,"Y")</f>
        <v>89</v>
      </c>
      <c r="M109" s="26">
        <f>COUNTIF(M10:M107,"Y")</f>
        <v>89</v>
      </c>
      <c r="N109" s="26">
        <f>COUNTIF(N10:N107,"Y")</f>
        <v>88</v>
      </c>
      <c r="O109" s="26">
        <f>COUNTIF(O10:O107,"Y")</f>
        <v>89</v>
      </c>
    </row>
    <row r="110" spans="1:15" ht="20.25">
      <c r="D110" s="105"/>
      <c r="L110" s="184">
        <f>(L109/A107)*100</f>
        <v>90.816326530612244</v>
      </c>
      <c r="M110" s="184">
        <f>(M109/A107)*100</f>
        <v>90.816326530612244</v>
      </c>
      <c r="N110" s="184">
        <f>(N109/A107)*100</f>
        <v>89.795918367346943</v>
      </c>
      <c r="O110" s="184">
        <f>(O109/A107)*100</f>
        <v>90.816326530612244</v>
      </c>
    </row>
    <row r="111" spans="1:15">
      <c r="D111" s="105"/>
    </row>
    <row r="112" spans="1:15">
      <c r="D112" s="105"/>
    </row>
    <row r="113" spans="4:15">
      <c r="D113" s="105"/>
    </row>
    <row r="114" spans="4:15">
      <c r="D114" s="105"/>
      <c r="L114" s="26" t="s">
        <v>452</v>
      </c>
      <c r="M114" s="27" t="s">
        <v>246</v>
      </c>
      <c r="N114" s="27" t="s">
        <v>15</v>
      </c>
      <c r="O114" s="27" t="s">
        <v>254</v>
      </c>
    </row>
    <row r="115" spans="4:15" ht="20.25">
      <c r="D115" s="105"/>
      <c r="L115" s="185">
        <v>91</v>
      </c>
      <c r="M115" s="185">
        <v>91</v>
      </c>
      <c r="N115" s="185">
        <v>90</v>
      </c>
      <c r="O115" s="185">
        <v>91</v>
      </c>
    </row>
    <row r="116" spans="4:15">
      <c r="D116" s="105"/>
    </row>
    <row r="117" spans="4:15">
      <c r="D117" s="105"/>
    </row>
    <row r="118" spans="4:15">
      <c r="D118" s="105"/>
    </row>
    <row r="119" spans="4:15">
      <c r="D119" s="105"/>
    </row>
    <row r="120" spans="4:15">
      <c r="D120" s="105"/>
    </row>
    <row r="121" spans="4:15">
      <c r="D121" s="105"/>
    </row>
    <row r="122" spans="4:15">
      <c r="D122" s="105"/>
    </row>
    <row r="123" spans="4:15">
      <c r="D123" s="105"/>
    </row>
    <row r="124" spans="4:15">
      <c r="D124" s="105"/>
    </row>
    <row r="125" spans="4:15">
      <c r="D125" s="105"/>
    </row>
    <row r="126" spans="4:15">
      <c r="D126" s="105"/>
    </row>
    <row r="127" spans="4:15">
      <c r="D127" s="105"/>
    </row>
    <row r="128" spans="4:15">
      <c r="D128" s="105"/>
    </row>
    <row r="129" spans="4:4">
      <c r="D129" s="105"/>
    </row>
    <row r="130" spans="4:4">
      <c r="D130" s="105"/>
    </row>
    <row r="131" spans="4:4">
      <c r="D131" s="105"/>
    </row>
    <row r="132" spans="4:4">
      <c r="D132" s="105"/>
    </row>
    <row r="133" spans="4:4">
      <c r="D133" s="105"/>
    </row>
    <row r="134" spans="4:4">
      <c r="D134" s="105"/>
    </row>
    <row r="135" spans="4:4">
      <c r="D135" s="105"/>
    </row>
    <row r="136" spans="4:4">
      <c r="D136" s="105"/>
    </row>
    <row r="137" spans="4:4">
      <c r="D137" s="105"/>
    </row>
    <row r="138" spans="4:4">
      <c r="D138" s="105"/>
    </row>
    <row r="139" spans="4:4">
      <c r="D139" s="105"/>
    </row>
    <row r="140" spans="4:4">
      <c r="D140" s="105"/>
    </row>
    <row r="141" spans="4:4">
      <c r="D141" s="105"/>
    </row>
    <row r="142" spans="4:4">
      <c r="D142" s="105"/>
    </row>
    <row r="143" spans="4:4">
      <c r="D143" s="105"/>
    </row>
    <row r="144" spans="4:4">
      <c r="D144" s="105"/>
    </row>
    <row r="145" spans="4:4">
      <c r="D145" s="105"/>
    </row>
    <row r="146" spans="4:4">
      <c r="D146" s="105"/>
    </row>
    <row r="147" spans="4:4">
      <c r="D147" s="105"/>
    </row>
    <row r="148" spans="4:4">
      <c r="D148" s="105"/>
    </row>
    <row r="149" spans="4:4">
      <c r="D149" s="105"/>
    </row>
    <row r="150" spans="4:4">
      <c r="D150" s="105"/>
    </row>
    <row r="151" spans="4:4">
      <c r="D151" s="105"/>
    </row>
    <row r="152" spans="4:4">
      <c r="D152" s="105"/>
    </row>
    <row r="153" spans="4:4">
      <c r="D153" s="105"/>
    </row>
    <row r="154" spans="4:4">
      <c r="D154" s="105"/>
    </row>
    <row r="155" spans="4:4">
      <c r="D155" s="105"/>
    </row>
    <row r="156" spans="4:4">
      <c r="D156" s="105"/>
    </row>
    <row r="157" spans="4:4">
      <c r="D157" s="105"/>
    </row>
    <row r="158" spans="4:4">
      <c r="D158" s="105"/>
    </row>
    <row r="159" spans="4:4">
      <c r="D159" s="105"/>
    </row>
    <row r="160" spans="4:4">
      <c r="D160" s="105"/>
    </row>
    <row r="161" spans="4:4">
      <c r="D161" s="105"/>
    </row>
    <row r="162" spans="4:4">
      <c r="D162" s="105"/>
    </row>
    <row r="163" spans="4:4">
      <c r="D163" s="105"/>
    </row>
    <row r="164" spans="4:4">
      <c r="D164" s="105"/>
    </row>
    <row r="165" spans="4:4">
      <c r="D165" s="105"/>
    </row>
    <row r="166" spans="4:4">
      <c r="D166" s="105"/>
    </row>
    <row r="167" spans="4:4">
      <c r="D167" s="105"/>
    </row>
    <row r="168" spans="4:4">
      <c r="D168" s="105"/>
    </row>
    <row r="169" spans="4:4">
      <c r="D169" s="105"/>
    </row>
    <row r="170" spans="4:4">
      <c r="D170" s="105"/>
    </row>
    <row r="171" spans="4:4">
      <c r="D171" s="105"/>
    </row>
    <row r="172" spans="4:4">
      <c r="D172" s="105"/>
    </row>
    <row r="173" spans="4:4">
      <c r="D173" s="105"/>
    </row>
    <row r="174" spans="4:4">
      <c r="D174" s="105"/>
    </row>
    <row r="175" spans="4:4">
      <c r="D175" s="105"/>
    </row>
    <row r="176" spans="4:4">
      <c r="D176" s="105"/>
    </row>
    <row r="177" spans="4:4">
      <c r="D177" s="105"/>
    </row>
    <row r="178" spans="4:4">
      <c r="D178" s="105"/>
    </row>
    <row r="179" spans="4:4">
      <c r="D179" s="105"/>
    </row>
    <row r="180" spans="4:4">
      <c r="D180" s="105"/>
    </row>
    <row r="181" spans="4:4">
      <c r="D181" s="105"/>
    </row>
    <row r="182" spans="4:4">
      <c r="D182" s="105"/>
    </row>
    <row r="183" spans="4:4">
      <c r="D183" s="105"/>
    </row>
    <row r="184" spans="4:4">
      <c r="D184" s="105"/>
    </row>
    <row r="185" spans="4:4">
      <c r="D185" s="105"/>
    </row>
    <row r="186" spans="4:4">
      <c r="D186" s="105"/>
    </row>
    <row r="187" spans="4:4">
      <c r="D187" s="105"/>
    </row>
    <row r="188" spans="4:4">
      <c r="D188" s="105"/>
    </row>
    <row r="189" spans="4:4">
      <c r="D189" s="105"/>
    </row>
    <row r="190" spans="4:4">
      <c r="D190" s="105"/>
    </row>
    <row r="191" spans="4:4">
      <c r="D191" s="105"/>
    </row>
    <row r="192" spans="4:4">
      <c r="D192" s="105"/>
    </row>
    <row r="193" spans="4:4">
      <c r="D193" s="105"/>
    </row>
    <row r="194" spans="4:4">
      <c r="D194" s="105"/>
    </row>
    <row r="195" spans="4:4">
      <c r="D195" s="105"/>
    </row>
    <row r="196" spans="4:4">
      <c r="D196" s="105"/>
    </row>
    <row r="197" spans="4:4">
      <c r="D197" s="105"/>
    </row>
    <row r="198" spans="4:4">
      <c r="D198" s="105"/>
    </row>
    <row r="199" spans="4:4">
      <c r="D199" s="105"/>
    </row>
    <row r="200" spans="4:4">
      <c r="D200" s="105"/>
    </row>
    <row r="201" spans="4:4">
      <c r="D201" s="105"/>
    </row>
    <row r="202" spans="4:4">
      <c r="D202" s="105"/>
    </row>
    <row r="203" spans="4:4">
      <c r="D203" s="105"/>
    </row>
    <row r="204" spans="4:4">
      <c r="D204" s="105"/>
    </row>
    <row r="205" spans="4:4">
      <c r="D205" s="105"/>
    </row>
    <row r="206" spans="4:4">
      <c r="D206" s="105"/>
    </row>
    <row r="207" spans="4:4">
      <c r="D207" s="105"/>
    </row>
    <row r="208" spans="4:4">
      <c r="D208" s="105"/>
    </row>
    <row r="209" spans="4:4">
      <c r="D209" s="105"/>
    </row>
    <row r="210" spans="4:4">
      <c r="D210" s="105"/>
    </row>
    <row r="211" spans="4:4">
      <c r="D211" s="105"/>
    </row>
    <row r="212" spans="4:4">
      <c r="D212" s="105"/>
    </row>
    <row r="213" spans="4:4">
      <c r="D213" s="105"/>
    </row>
    <row r="214" spans="4:4">
      <c r="D214" s="105"/>
    </row>
    <row r="215" spans="4:4">
      <c r="D215" s="105"/>
    </row>
    <row r="216" spans="4:4">
      <c r="D216" s="105"/>
    </row>
    <row r="217" spans="4:4">
      <c r="D217" s="105"/>
    </row>
    <row r="218" spans="4:4">
      <c r="D218" s="105"/>
    </row>
    <row r="219" spans="4:4">
      <c r="D219" s="105"/>
    </row>
    <row r="220" spans="4:4">
      <c r="D220" s="105"/>
    </row>
    <row r="221" spans="4:4">
      <c r="D221" s="105"/>
    </row>
    <row r="222" spans="4:4">
      <c r="D222" s="105"/>
    </row>
    <row r="223" spans="4:4">
      <c r="D223" s="105"/>
    </row>
    <row r="224" spans="4:4">
      <c r="D224" s="105"/>
    </row>
    <row r="225" spans="4:4">
      <c r="D225" s="105"/>
    </row>
    <row r="226" spans="4:4">
      <c r="D226" s="105"/>
    </row>
    <row r="227" spans="4:4">
      <c r="D227" s="105"/>
    </row>
    <row r="228" spans="4:4">
      <c r="D228" s="105"/>
    </row>
    <row r="229" spans="4:4">
      <c r="D229" s="105"/>
    </row>
    <row r="230" spans="4:4">
      <c r="D230" s="105"/>
    </row>
    <row r="231" spans="4:4">
      <c r="D231" s="105"/>
    </row>
    <row r="232" spans="4:4">
      <c r="D232" s="105"/>
    </row>
    <row r="233" spans="4:4">
      <c r="D233" s="105"/>
    </row>
    <row r="234" spans="4:4">
      <c r="D234" s="105"/>
    </row>
    <row r="235" spans="4:4">
      <c r="D235" s="105"/>
    </row>
    <row r="236" spans="4:4">
      <c r="D236" s="105"/>
    </row>
    <row r="237" spans="4:4">
      <c r="D237" s="105"/>
    </row>
    <row r="238" spans="4:4">
      <c r="D238" s="105"/>
    </row>
    <row r="239" spans="4:4">
      <c r="D239" s="105"/>
    </row>
    <row r="240" spans="4:4">
      <c r="D240" s="105"/>
    </row>
    <row r="241" spans="4:4">
      <c r="D241" s="105"/>
    </row>
    <row r="242" spans="4:4">
      <c r="D242" s="105"/>
    </row>
    <row r="243" spans="4:4">
      <c r="D243" s="105"/>
    </row>
    <row r="244" spans="4:4">
      <c r="D244" s="105"/>
    </row>
    <row r="245" spans="4:4">
      <c r="D245" s="105"/>
    </row>
    <row r="246" spans="4:4">
      <c r="D246" s="105"/>
    </row>
    <row r="247" spans="4:4">
      <c r="D247" s="105"/>
    </row>
    <row r="248" spans="4:4">
      <c r="D248" s="105"/>
    </row>
    <row r="249" spans="4:4">
      <c r="D249" s="105"/>
    </row>
    <row r="250" spans="4:4">
      <c r="D250" s="105"/>
    </row>
    <row r="251" spans="4:4">
      <c r="D251" s="105"/>
    </row>
    <row r="252" spans="4:4">
      <c r="D252" s="105"/>
    </row>
    <row r="253" spans="4:4">
      <c r="D253" s="105"/>
    </row>
    <row r="254" spans="4:4">
      <c r="D254" s="105"/>
    </row>
    <row r="255" spans="4:4">
      <c r="D255" s="105"/>
    </row>
    <row r="256" spans="4:4">
      <c r="D256" s="105"/>
    </row>
    <row r="257" spans="4:4">
      <c r="D257" s="105"/>
    </row>
    <row r="258" spans="4:4">
      <c r="D258" s="105"/>
    </row>
    <row r="259" spans="4:4">
      <c r="D259" s="105"/>
    </row>
    <row r="260" spans="4:4">
      <c r="D260" s="105"/>
    </row>
    <row r="261" spans="4:4">
      <c r="D261" s="105"/>
    </row>
    <row r="262" spans="4:4">
      <c r="D262" s="105"/>
    </row>
    <row r="263" spans="4:4">
      <c r="D263" s="105"/>
    </row>
    <row r="264" spans="4:4">
      <c r="D264" s="105"/>
    </row>
    <row r="265" spans="4:4">
      <c r="D265" s="105"/>
    </row>
    <row r="266" spans="4:4">
      <c r="D266" s="105"/>
    </row>
    <row r="267" spans="4:4">
      <c r="D267" s="105"/>
    </row>
    <row r="268" spans="4:4">
      <c r="D268" s="105"/>
    </row>
    <row r="269" spans="4:4">
      <c r="D269" s="105"/>
    </row>
    <row r="270" spans="4:4">
      <c r="D270" s="105"/>
    </row>
    <row r="271" spans="4:4">
      <c r="D271" s="105"/>
    </row>
    <row r="272" spans="4:4">
      <c r="D272" s="105"/>
    </row>
    <row r="273" spans="4:4">
      <c r="D273" s="105"/>
    </row>
    <row r="274" spans="4:4">
      <c r="D274" s="105"/>
    </row>
    <row r="275" spans="4:4">
      <c r="D275" s="105"/>
    </row>
    <row r="276" spans="4:4">
      <c r="D276" s="105"/>
    </row>
    <row r="277" spans="4:4">
      <c r="D277" s="105"/>
    </row>
    <row r="278" spans="4:4">
      <c r="D278" s="105"/>
    </row>
    <row r="279" spans="4:4">
      <c r="D279" s="105"/>
    </row>
    <row r="280" spans="4:4">
      <c r="D280" s="105"/>
    </row>
    <row r="281" spans="4:4">
      <c r="D281" s="105"/>
    </row>
    <row r="282" spans="4:4">
      <c r="D282" s="105"/>
    </row>
    <row r="283" spans="4:4">
      <c r="D283" s="105"/>
    </row>
    <row r="284" spans="4:4">
      <c r="D284" s="105"/>
    </row>
    <row r="285" spans="4:4">
      <c r="D285" s="105"/>
    </row>
    <row r="286" spans="4:4">
      <c r="D286" s="105"/>
    </row>
    <row r="287" spans="4:4">
      <c r="D287" s="105"/>
    </row>
    <row r="288" spans="4:4">
      <c r="D288" s="105"/>
    </row>
    <row r="289" spans="4:4">
      <c r="D289" s="105"/>
    </row>
    <row r="290" spans="4:4">
      <c r="D290" s="105"/>
    </row>
    <row r="291" spans="4:4">
      <c r="D291" s="105"/>
    </row>
    <row r="292" spans="4:4">
      <c r="D292" s="105"/>
    </row>
    <row r="293" spans="4:4">
      <c r="D293" s="105"/>
    </row>
    <row r="294" spans="4:4">
      <c r="D294" s="105"/>
    </row>
    <row r="295" spans="4:4">
      <c r="D295" s="105"/>
    </row>
    <row r="296" spans="4:4">
      <c r="D296" s="105"/>
    </row>
    <row r="297" spans="4:4">
      <c r="D297" s="105"/>
    </row>
    <row r="298" spans="4:4">
      <c r="D298" s="105"/>
    </row>
    <row r="299" spans="4:4">
      <c r="D299" s="105"/>
    </row>
    <row r="300" spans="4:4">
      <c r="D300" s="105"/>
    </row>
    <row r="301" spans="4:4">
      <c r="D301" s="105"/>
    </row>
    <row r="302" spans="4:4">
      <c r="D302" s="105"/>
    </row>
    <row r="303" spans="4:4">
      <c r="D303" s="105"/>
    </row>
    <row r="304" spans="4:4">
      <c r="D304" s="105"/>
    </row>
    <row r="305" spans="4:4">
      <c r="D305" s="105"/>
    </row>
    <row r="306" spans="4:4">
      <c r="D306" s="105"/>
    </row>
    <row r="307" spans="4:4">
      <c r="D307" s="105"/>
    </row>
    <row r="308" spans="4:4">
      <c r="D308" s="105"/>
    </row>
    <row r="309" spans="4:4">
      <c r="D309" s="105"/>
    </row>
    <row r="310" spans="4:4">
      <c r="D310" s="105"/>
    </row>
    <row r="311" spans="4:4">
      <c r="D311" s="105"/>
    </row>
    <row r="312" spans="4:4">
      <c r="D312" s="105"/>
    </row>
    <row r="313" spans="4:4">
      <c r="D313" s="105"/>
    </row>
    <row r="314" spans="4:4">
      <c r="D314" s="105"/>
    </row>
    <row r="315" spans="4:4">
      <c r="D315" s="105"/>
    </row>
    <row r="316" spans="4:4">
      <c r="D316" s="105"/>
    </row>
    <row r="317" spans="4:4">
      <c r="D317" s="105"/>
    </row>
    <row r="318" spans="4:4">
      <c r="D318" s="105"/>
    </row>
    <row r="319" spans="4:4">
      <c r="D319" s="105"/>
    </row>
    <row r="320" spans="4:4">
      <c r="D320" s="105"/>
    </row>
    <row r="321" spans="4:4">
      <c r="D321" s="105"/>
    </row>
    <row r="322" spans="4:4">
      <c r="D322" s="105"/>
    </row>
    <row r="323" spans="4:4">
      <c r="D323" s="105"/>
    </row>
    <row r="324" spans="4:4">
      <c r="D324" s="105"/>
    </row>
    <row r="325" spans="4:4">
      <c r="D325" s="105"/>
    </row>
    <row r="326" spans="4:4">
      <c r="D326" s="105"/>
    </row>
    <row r="327" spans="4:4">
      <c r="D327" s="105"/>
    </row>
    <row r="328" spans="4:4">
      <c r="D328" s="105"/>
    </row>
    <row r="329" spans="4:4">
      <c r="D329" s="105"/>
    </row>
    <row r="330" spans="4:4">
      <c r="D330" s="105"/>
    </row>
    <row r="331" spans="4:4">
      <c r="D331" s="105"/>
    </row>
    <row r="332" spans="4:4">
      <c r="D332" s="105"/>
    </row>
    <row r="333" spans="4:4">
      <c r="D333" s="105"/>
    </row>
    <row r="334" spans="4:4">
      <c r="D334" s="105"/>
    </row>
    <row r="335" spans="4:4">
      <c r="D335" s="105"/>
    </row>
    <row r="336" spans="4:4">
      <c r="D336" s="105"/>
    </row>
    <row r="337" spans="4:4">
      <c r="D337" s="105"/>
    </row>
    <row r="338" spans="4:4">
      <c r="D338" s="105"/>
    </row>
    <row r="339" spans="4:4">
      <c r="D339" s="105"/>
    </row>
    <row r="340" spans="4:4">
      <c r="D340" s="105"/>
    </row>
    <row r="341" spans="4:4">
      <c r="D341" s="105"/>
    </row>
    <row r="342" spans="4:4">
      <c r="D342" s="105"/>
    </row>
    <row r="343" spans="4:4">
      <c r="D343" s="105"/>
    </row>
    <row r="344" spans="4:4">
      <c r="D344" s="105"/>
    </row>
    <row r="345" spans="4:4">
      <c r="D345" s="105"/>
    </row>
    <row r="346" spans="4:4">
      <c r="D346" s="105"/>
    </row>
    <row r="347" spans="4:4">
      <c r="D347" s="105"/>
    </row>
    <row r="348" spans="4:4">
      <c r="D348" s="105"/>
    </row>
    <row r="349" spans="4:4">
      <c r="D349" s="105"/>
    </row>
    <row r="350" spans="4:4">
      <c r="D350" s="105"/>
    </row>
    <row r="351" spans="4:4">
      <c r="D351" s="105"/>
    </row>
    <row r="352" spans="4:4">
      <c r="D352" s="105"/>
    </row>
    <row r="353" spans="4:4">
      <c r="D353" s="105"/>
    </row>
    <row r="354" spans="4:4">
      <c r="D354" s="105"/>
    </row>
    <row r="355" spans="4:4">
      <c r="D355" s="105"/>
    </row>
    <row r="356" spans="4:4">
      <c r="D356" s="105"/>
    </row>
    <row r="357" spans="4:4">
      <c r="D357" s="105"/>
    </row>
    <row r="358" spans="4:4">
      <c r="D358" s="105"/>
    </row>
    <row r="359" spans="4:4">
      <c r="D359" s="105"/>
    </row>
    <row r="360" spans="4:4">
      <c r="D360" s="105"/>
    </row>
    <row r="361" spans="4:4">
      <c r="D361" s="105"/>
    </row>
    <row r="362" spans="4:4">
      <c r="D362" s="105"/>
    </row>
    <row r="363" spans="4:4">
      <c r="D363" s="105"/>
    </row>
    <row r="364" spans="4:4">
      <c r="D364" s="105"/>
    </row>
    <row r="365" spans="4:4">
      <c r="D365" s="105"/>
    </row>
    <row r="366" spans="4:4">
      <c r="D366" s="105"/>
    </row>
    <row r="367" spans="4:4">
      <c r="D367" s="105"/>
    </row>
    <row r="368" spans="4:4">
      <c r="D368" s="105"/>
    </row>
    <row r="369" spans="4:4">
      <c r="D369" s="105"/>
    </row>
    <row r="370" spans="4:4">
      <c r="D370" s="105"/>
    </row>
    <row r="371" spans="4:4">
      <c r="D371" s="105"/>
    </row>
    <row r="372" spans="4:4">
      <c r="D372" s="105"/>
    </row>
    <row r="373" spans="4:4">
      <c r="D373" s="105"/>
    </row>
    <row r="374" spans="4:4">
      <c r="D374" s="105"/>
    </row>
    <row r="375" spans="4:4">
      <c r="D375" s="105"/>
    </row>
    <row r="376" spans="4:4">
      <c r="D376" s="105"/>
    </row>
    <row r="377" spans="4:4">
      <c r="D377" s="105"/>
    </row>
    <row r="378" spans="4:4">
      <c r="D378" s="105"/>
    </row>
    <row r="379" spans="4:4">
      <c r="D379" s="105"/>
    </row>
    <row r="380" spans="4:4">
      <c r="D380" s="105"/>
    </row>
    <row r="381" spans="4:4">
      <c r="D381" s="105"/>
    </row>
    <row r="382" spans="4:4">
      <c r="D382" s="105"/>
    </row>
    <row r="383" spans="4:4">
      <c r="D383" s="105"/>
    </row>
    <row r="384" spans="4:4">
      <c r="D384" s="105"/>
    </row>
    <row r="385" spans="4:4">
      <c r="D385" s="105"/>
    </row>
    <row r="386" spans="4:4">
      <c r="D386" s="105"/>
    </row>
    <row r="387" spans="4:4">
      <c r="D387" s="105"/>
    </row>
    <row r="388" spans="4:4">
      <c r="D388" s="105"/>
    </row>
    <row r="389" spans="4:4">
      <c r="D389" s="105"/>
    </row>
    <row r="390" spans="4:4">
      <c r="D390" s="105"/>
    </row>
    <row r="391" spans="4:4">
      <c r="D391" s="105"/>
    </row>
    <row r="392" spans="4:4">
      <c r="D392" s="105"/>
    </row>
    <row r="393" spans="4:4">
      <c r="D393" s="105"/>
    </row>
    <row r="394" spans="4:4">
      <c r="D394" s="105"/>
    </row>
    <row r="395" spans="4:4">
      <c r="D395" s="105"/>
    </row>
    <row r="396" spans="4:4">
      <c r="D396" s="105"/>
    </row>
    <row r="397" spans="4:4">
      <c r="D397" s="105"/>
    </row>
    <row r="398" spans="4:4">
      <c r="D398" s="105"/>
    </row>
    <row r="399" spans="4:4">
      <c r="D399" s="105"/>
    </row>
    <row r="400" spans="4:4">
      <c r="D400" s="105"/>
    </row>
    <row r="401" spans="4:4">
      <c r="D401" s="105"/>
    </row>
    <row r="402" spans="4:4">
      <c r="D402" s="105"/>
    </row>
    <row r="403" spans="4:4">
      <c r="D403" s="105"/>
    </row>
    <row r="404" spans="4:4">
      <c r="D404" s="105"/>
    </row>
    <row r="405" spans="4:4">
      <c r="D405" s="105"/>
    </row>
    <row r="406" spans="4:4">
      <c r="D406" s="105"/>
    </row>
    <row r="407" spans="4:4">
      <c r="D407" s="105"/>
    </row>
    <row r="408" spans="4:4">
      <c r="D408" s="105"/>
    </row>
    <row r="409" spans="4:4">
      <c r="D409" s="105"/>
    </row>
    <row r="410" spans="4:4">
      <c r="D410" s="105"/>
    </row>
    <row r="411" spans="4:4">
      <c r="D411" s="105"/>
    </row>
    <row r="412" spans="4:4">
      <c r="D412" s="105"/>
    </row>
    <row r="413" spans="4:4">
      <c r="D413" s="105"/>
    </row>
    <row r="414" spans="4:4">
      <c r="D414" s="105"/>
    </row>
    <row r="415" spans="4:4">
      <c r="D415" s="105"/>
    </row>
    <row r="416" spans="4:4">
      <c r="D416" s="105"/>
    </row>
    <row r="417" spans="4:4">
      <c r="D417" s="105"/>
    </row>
    <row r="418" spans="4:4">
      <c r="D418" s="105"/>
    </row>
    <row r="419" spans="4:4">
      <c r="D419" s="105"/>
    </row>
    <row r="420" spans="4:4">
      <c r="D420" s="105"/>
    </row>
    <row r="421" spans="4:4">
      <c r="D421" s="105"/>
    </row>
    <row r="422" spans="4:4">
      <c r="D422" s="105"/>
    </row>
    <row r="423" spans="4:4">
      <c r="D423" s="105"/>
    </row>
    <row r="424" spans="4:4">
      <c r="D424" s="105"/>
    </row>
    <row r="425" spans="4:4">
      <c r="D425" s="105"/>
    </row>
    <row r="426" spans="4:4">
      <c r="D426" s="105"/>
    </row>
    <row r="427" spans="4:4">
      <c r="D427" s="105"/>
    </row>
    <row r="428" spans="4:4">
      <c r="D428" s="105"/>
    </row>
    <row r="429" spans="4:4">
      <c r="D429" s="105"/>
    </row>
    <row r="430" spans="4:4">
      <c r="D430" s="105"/>
    </row>
    <row r="431" spans="4:4">
      <c r="D431" s="105"/>
    </row>
    <row r="432" spans="4:4">
      <c r="D432" s="105"/>
    </row>
    <row r="433" spans="4:4">
      <c r="D433" s="105"/>
    </row>
    <row r="434" spans="4:4">
      <c r="D434" s="105"/>
    </row>
    <row r="435" spans="4:4">
      <c r="D435" s="105"/>
    </row>
    <row r="436" spans="4:4">
      <c r="D436" s="105"/>
    </row>
    <row r="437" spans="4:4">
      <c r="D437" s="105"/>
    </row>
    <row r="438" spans="4:4">
      <c r="D438" s="105"/>
    </row>
    <row r="439" spans="4:4">
      <c r="D439" s="105"/>
    </row>
    <row r="440" spans="4:4">
      <c r="D440" s="105"/>
    </row>
    <row r="441" spans="4:4">
      <c r="D441" s="105"/>
    </row>
    <row r="442" spans="4:4">
      <c r="D442" s="105"/>
    </row>
    <row r="443" spans="4:4">
      <c r="D443" s="105"/>
    </row>
    <row r="444" spans="4:4">
      <c r="D444" s="105"/>
    </row>
    <row r="445" spans="4:4">
      <c r="D445" s="105"/>
    </row>
    <row r="446" spans="4:4">
      <c r="D446" s="105"/>
    </row>
    <row r="447" spans="4:4">
      <c r="D447" s="105"/>
    </row>
    <row r="448" spans="4:4">
      <c r="D448" s="105"/>
    </row>
    <row r="449" spans="4:4">
      <c r="D449" s="105"/>
    </row>
    <row r="450" spans="4:4">
      <c r="D450" s="105"/>
    </row>
    <row r="451" spans="4:4">
      <c r="D451" s="105"/>
    </row>
    <row r="452" spans="4:4">
      <c r="D452" s="105"/>
    </row>
    <row r="453" spans="4:4">
      <c r="D453" s="105"/>
    </row>
    <row r="454" spans="4:4">
      <c r="D454" s="105"/>
    </row>
    <row r="455" spans="4:4">
      <c r="D455" s="105"/>
    </row>
    <row r="456" spans="4:4">
      <c r="D456" s="105"/>
    </row>
    <row r="457" spans="4:4">
      <c r="D457" s="105"/>
    </row>
    <row r="458" spans="4:4">
      <c r="D458" s="105"/>
    </row>
    <row r="459" spans="4:4">
      <c r="D459" s="105"/>
    </row>
    <row r="460" spans="4:4">
      <c r="D460" s="105"/>
    </row>
    <row r="461" spans="4:4">
      <c r="D461" s="105"/>
    </row>
    <row r="462" spans="4:4">
      <c r="D462" s="105"/>
    </row>
    <row r="463" spans="4:4">
      <c r="D463" s="105"/>
    </row>
    <row r="464" spans="4:4">
      <c r="D464" s="105"/>
    </row>
    <row r="465" spans="4:4">
      <c r="D465" s="105"/>
    </row>
    <row r="466" spans="4:4">
      <c r="D466" s="105"/>
    </row>
    <row r="467" spans="4:4">
      <c r="D467" s="105"/>
    </row>
    <row r="468" spans="4:4">
      <c r="D468" s="105"/>
    </row>
    <row r="469" spans="4:4">
      <c r="D469" s="105"/>
    </row>
    <row r="470" spans="4:4">
      <c r="D470" s="105"/>
    </row>
    <row r="471" spans="4:4">
      <c r="D471" s="105"/>
    </row>
    <row r="472" spans="4:4">
      <c r="D472" s="105"/>
    </row>
    <row r="473" spans="4:4">
      <c r="D473" s="105"/>
    </row>
    <row r="474" spans="4:4">
      <c r="D474" s="105"/>
    </row>
    <row r="475" spans="4:4">
      <c r="D475" s="105"/>
    </row>
    <row r="476" spans="4:4">
      <c r="D476" s="105"/>
    </row>
    <row r="477" spans="4:4">
      <c r="D477" s="105"/>
    </row>
    <row r="478" spans="4:4">
      <c r="D478" s="105"/>
    </row>
    <row r="479" spans="4:4">
      <c r="D479" s="105"/>
    </row>
    <row r="480" spans="4:4">
      <c r="D480" s="105"/>
    </row>
    <row r="481" spans="4:4">
      <c r="D481" s="105"/>
    </row>
    <row r="482" spans="4:4">
      <c r="D482" s="105"/>
    </row>
    <row r="483" spans="4:4">
      <c r="D483" s="105"/>
    </row>
    <row r="484" spans="4:4">
      <c r="D484" s="105"/>
    </row>
    <row r="485" spans="4:4">
      <c r="D485" s="105"/>
    </row>
    <row r="486" spans="4:4">
      <c r="D486" s="105"/>
    </row>
    <row r="487" spans="4:4">
      <c r="D487" s="105"/>
    </row>
    <row r="488" spans="4:4">
      <c r="D488" s="105"/>
    </row>
    <row r="489" spans="4:4">
      <c r="D489" s="105"/>
    </row>
    <row r="490" spans="4:4">
      <c r="D490" s="105"/>
    </row>
    <row r="491" spans="4:4">
      <c r="D491" s="105"/>
    </row>
    <row r="492" spans="4:4">
      <c r="D492" s="105"/>
    </row>
    <row r="493" spans="4:4">
      <c r="D493" s="105"/>
    </row>
    <row r="494" spans="4:4">
      <c r="D494" s="105"/>
    </row>
    <row r="495" spans="4:4">
      <c r="D495" s="105"/>
    </row>
    <row r="496" spans="4:4">
      <c r="D496" s="105"/>
    </row>
    <row r="497" spans="4:4">
      <c r="D497" s="105"/>
    </row>
    <row r="498" spans="4:4">
      <c r="D498" s="105"/>
    </row>
    <row r="499" spans="4:4">
      <c r="D499" s="105"/>
    </row>
    <row r="500" spans="4:4">
      <c r="D500" s="105"/>
    </row>
    <row r="501" spans="4:4">
      <c r="D501" s="105"/>
    </row>
    <row r="502" spans="4:4">
      <c r="D502" s="105"/>
    </row>
    <row r="503" spans="4:4">
      <c r="D503" s="105"/>
    </row>
    <row r="504" spans="4:4">
      <c r="D504" s="105"/>
    </row>
    <row r="505" spans="4:4">
      <c r="D505" s="105"/>
    </row>
    <row r="506" spans="4:4">
      <c r="D506" s="105"/>
    </row>
    <row r="507" spans="4:4">
      <c r="D507" s="105"/>
    </row>
    <row r="508" spans="4:4">
      <c r="D508" s="105"/>
    </row>
    <row r="509" spans="4:4">
      <c r="D509" s="105"/>
    </row>
    <row r="510" spans="4:4">
      <c r="D510" s="105"/>
    </row>
    <row r="511" spans="4:4">
      <c r="D511" s="105"/>
    </row>
    <row r="512" spans="4:4">
      <c r="D512" s="105"/>
    </row>
    <row r="513" spans="4:4">
      <c r="D513" s="105"/>
    </row>
    <row r="514" spans="4:4">
      <c r="D514" s="105"/>
    </row>
    <row r="515" spans="4:4">
      <c r="D515" s="105"/>
    </row>
    <row r="516" spans="4:4">
      <c r="D516" s="105"/>
    </row>
    <row r="517" spans="4:4">
      <c r="D517" s="105"/>
    </row>
    <row r="518" spans="4:4">
      <c r="D518" s="105"/>
    </row>
    <row r="519" spans="4:4">
      <c r="D519" s="105"/>
    </row>
    <row r="520" spans="4:4">
      <c r="D520" s="105"/>
    </row>
    <row r="521" spans="4:4">
      <c r="D521" s="105"/>
    </row>
    <row r="522" spans="4:4">
      <c r="D522" s="105"/>
    </row>
    <row r="523" spans="4:4">
      <c r="D523" s="105"/>
    </row>
    <row r="524" spans="4:4">
      <c r="D524" s="105"/>
    </row>
    <row r="525" spans="4:4">
      <c r="D525" s="105"/>
    </row>
    <row r="526" spans="4:4">
      <c r="D526" s="105"/>
    </row>
    <row r="527" spans="4:4">
      <c r="D527" s="105"/>
    </row>
    <row r="528" spans="4:4">
      <c r="D528" s="105"/>
    </row>
    <row r="529" spans="4:4">
      <c r="D529" s="105"/>
    </row>
    <row r="530" spans="4:4">
      <c r="D530" s="105"/>
    </row>
    <row r="531" spans="4:4">
      <c r="D531" s="105"/>
    </row>
    <row r="532" spans="4:4">
      <c r="D532" s="105"/>
    </row>
    <row r="533" spans="4:4">
      <c r="D533" s="105"/>
    </row>
    <row r="534" spans="4:4">
      <c r="D534" s="105"/>
    </row>
    <row r="535" spans="4:4">
      <c r="D535" s="105"/>
    </row>
    <row r="536" spans="4:4">
      <c r="D536" s="105"/>
    </row>
    <row r="537" spans="4:4">
      <c r="D537" s="105"/>
    </row>
    <row r="538" spans="4:4">
      <c r="D538" s="105"/>
    </row>
    <row r="539" spans="4:4">
      <c r="D539" s="105"/>
    </row>
    <row r="540" spans="4:4">
      <c r="D540" s="105"/>
    </row>
    <row r="541" spans="4:4">
      <c r="D541" s="105"/>
    </row>
    <row r="542" spans="4:4">
      <c r="D542" s="105"/>
    </row>
    <row r="543" spans="4:4">
      <c r="D543" s="105"/>
    </row>
    <row r="544" spans="4:4">
      <c r="D544" s="105"/>
    </row>
    <row r="545" spans="4:4">
      <c r="D545" s="105"/>
    </row>
    <row r="546" spans="4:4">
      <c r="D546" s="105"/>
    </row>
    <row r="547" spans="4:4">
      <c r="D547" s="105"/>
    </row>
    <row r="548" spans="4:4">
      <c r="D548" s="105"/>
    </row>
    <row r="549" spans="4:4">
      <c r="D549" s="105"/>
    </row>
    <row r="550" spans="4:4">
      <c r="D550" s="105"/>
    </row>
    <row r="551" spans="4:4">
      <c r="D551" s="105"/>
    </row>
    <row r="552" spans="4:4">
      <c r="D552" s="105"/>
    </row>
    <row r="553" spans="4:4">
      <c r="D553" s="105"/>
    </row>
    <row r="554" spans="4:4">
      <c r="D554" s="105"/>
    </row>
    <row r="555" spans="4:4">
      <c r="D555" s="105"/>
    </row>
    <row r="556" spans="4:4">
      <c r="D556" s="105"/>
    </row>
    <row r="557" spans="4:4">
      <c r="D557" s="105"/>
    </row>
    <row r="558" spans="4:4">
      <c r="D558" s="105"/>
    </row>
    <row r="559" spans="4:4">
      <c r="D559" s="105"/>
    </row>
    <row r="560" spans="4:4">
      <c r="D560" s="105"/>
    </row>
    <row r="561" spans="4:4">
      <c r="D561" s="105"/>
    </row>
    <row r="562" spans="4:4">
      <c r="D562" s="105"/>
    </row>
    <row r="563" spans="4:4">
      <c r="D563" s="105"/>
    </row>
    <row r="564" spans="4:4">
      <c r="D564" s="105"/>
    </row>
    <row r="565" spans="4:4">
      <c r="D565" s="105"/>
    </row>
    <row r="566" spans="4:4">
      <c r="D566" s="105"/>
    </row>
    <row r="567" spans="4:4">
      <c r="D567" s="105"/>
    </row>
    <row r="568" spans="4:4">
      <c r="D568" s="105"/>
    </row>
    <row r="569" spans="4:4">
      <c r="D569" s="105"/>
    </row>
    <row r="570" spans="4:4">
      <c r="D570" s="105"/>
    </row>
    <row r="571" spans="4:4">
      <c r="D571" s="105"/>
    </row>
    <row r="572" spans="4:4">
      <c r="D572" s="105"/>
    </row>
    <row r="573" spans="4:4">
      <c r="D573" s="105"/>
    </row>
    <row r="574" spans="4:4">
      <c r="D574" s="105"/>
    </row>
    <row r="575" spans="4:4">
      <c r="D575" s="105"/>
    </row>
    <row r="576" spans="4:4">
      <c r="D576" s="105"/>
    </row>
    <row r="577" spans="4:4">
      <c r="D577" s="105"/>
    </row>
    <row r="578" spans="4:4">
      <c r="D578" s="105"/>
    </row>
    <row r="579" spans="4:4">
      <c r="D579" s="105"/>
    </row>
    <row r="580" spans="4:4">
      <c r="D580" s="105"/>
    </row>
    <row r="581" spans="4:4">
      <c r="D581" s="105"/>
    </row>
    <row r="582" spans="4:4">
      <c r="D582" s="105"/>
    </row>
    <row r="583" spans="4:4">
      <c r="D583" s="105"/>
    </row>
    <row r="584" spans="4:4">
      <c r="D584" s="105"/>
    </row>
    <row r="585" spans="4:4">
      <c r="D585" s="105"/>
    </row>
    <row r="586" spans="4:4">
      <c r="D586" s="105"/>
    </row>
    <row r="587" spans="4:4">
      <c r="D587" s="105"/>
    </row>
    <row r="588" spans="4:4">
      <c r="D588" s="105"/>
    </row>
    <row r="589" spans="4:4">
      <c r="D589" s="105"/>
    </row>
    <row r="590" spans="4:4">
      <c r="D590" s="105"/>
    </row>
    <row r="591" spans="4:4">
      <c r="D591" s="105"/>
    </row>
    <row r="592" spans="4:4">
      <c r="D592" s="105"/>
    </row>
    <row r="593" spans="4:4">
      <c r="D593" s="105"/>
    </row>
    <row r="594" spans="4:4">
      <c r="D594" s="105"/>
    </row>
    <row r="595" spans="4:4">
      <c r="D595" s="105"/>
    </row>
    <row r="596" spans="4:4">
      <c r="D596" s="105"/>
    </row>
    <row r="597" spans="4:4">
      <c r="D597" s="105"/>
    </row>
    <row r="598" spans="4:4">
      <c r="D598" s="105"/>
    </row>
    <row r="599" spans="4:4">
      <c r="D599" s="105"/>
    </row>
    <row r="600" spans="4:4">
      <c r="D600" s="105"/>
    </row>
    <row r="601" spans="4:4">
      <c r="D601" s="105"/>
    </row>
    <row r="602" spans="4:4">
      <c r="D602" s="105"/>
    </row>
    <row r="603" spans="4:4">
      <c r="D603" s="105"/>
    </row>
    <row r="604" spans="4:4">
      <c r="D604" s="105"/>
    </row>
    <row r="605" spans="4:4">
      <c r="D605" s="105"/>
    </row>
    <row r="606" spans="4:4">
      <c r="D606" s="105"/>
    </row>
    <row r="607" spans="4:4">
      <c r="D607" s="105"/>
    </row>
    <row r="608" spans="4:4">
      <c r="D608" s="105"/>
    </row>
    <row r="609" spans="4:4">
      <c r="D609" s="105"/>
    </row>
    <row r="610" spans="4:4">
      <c r="D610" s="105"/>
    </row>
    <row r="611" spans="4:4">
      <c r="D611" s="105"/>
    </row>
    <row r="612" spans="4:4">
      <c r="D612" s="105"/>
    </row>
    <row r="613" spans="4:4">
      <c r="D613" s="105"/>
    </row>
    <row r="614" spans="4:4">
      <c r="D614" s="105"/>
    </row>
    <row r="615" spans="4:4">
      <c r="D615" s="105"/>
    </row>
    <row r="616" spans="4:4">
      <c r="D616" s="105"/>
    </row>
    <row r="617" spans="4:4">
      <c r="D617" s="105"/>
    </row>
    <row r="618" spans="4:4">
      <c r="D618" s="105"/>
    </row>
    <row r="619" spans="4:4">
      <c r="D619" s="105"/>
    </row>
    <row r="620" spans="4:4">
      <c r="D620" s="105"/>
    </row>
    <row r="621" spans="4:4">
      <c r="D621" s="105"/>
    </row>
    <row r="622" spans="4:4">
      <c r="D622" s="105"/>
    </row>
    <row r="623" spans="4:4">
      <c r="D623" s="105"/>
    </row>
    <row r="624" spans="4:4">
      <c r="D624" s="105"/>
    </row>
    <row r="625" spans="4:4">
      <c r="D625" s="105"/>
    </row>
    <row r="626" spans="4:4">
      <c r="D626" s="105"/>
    </row>
    <row r="627" spans="4:4">
      <c r="D627" s="105"/>
    </row>
    <row r="628" spans="4:4">
      <c r="D628" s="105"/>
    </row>
    <row r="629" spans="4:4">
      <c r="D629" s="105"/>
    </row>
    <row r="630" spans="4:4">
      <c r="D630" s="105"/>
    </row>
    <row r="631" spans="4:4">
      <c r="D631" s="105"/>
    </row>
    <row r="632" spans="4:4">
      <c r="D632" s="105"/>
    </row>
    <row r="633" spans="4:4">
      <c r="D633" s="105"/>
    </row>
    <row r="634" spans="4:4">
      <c r="D634" s="105"/>
    </row>
    <row r="635" spans="4:4">
      <c r="D635" s="105"/>
    </row>
    <row r="636" spans="4:4">
      <c r="D636" s="105"/>
    </row>
    <row r="637" spans="4:4">
      <c r="D637" s="105"/>
    </row>
    <row r="638" spans="4:4">
      <c r="D638" s="105"/>
    </row>
    <row r="639" spans="4:4">
      <c r="D639" s="105"/>
    </row>
    <row r="640" spans="4:4">
      <c r="D640" s="105"/>
    </row>
    <row r="641" spans="4:4">
      <c r="D641" s="105"/>
    </row>
    <row r="642" spans="4:4">
      <c r="D642" s="105"/>
    </row>
    <row r="643" spans="4:4">
      <c r="D643" s="105"/>
    </row>
    <row r="644" spans="4:4">
      <c r="D644" s="105"/>
    </row>
    <row r="645" spans="4:4">
      <c r="D645" s="105"/>
    </row>
    <row r="646" spans="4:4">
      <c r="D646" s="105"/>
    </row>
    <row r="647" spans="4:4">
      <c r="D647" s="105"/>
    </row>
    <row r="648" spans="4:4">
      <c r="D648" s="105"/>
    </row>
    <row r="649" spans="4:4">
      <c r="D649" s="105"/>
    </row>
    <row r="650" spans="4:4">
      <c r="D650" s="105"/>
    </row>
    <row r="651" spans="4:4">
      <c r="D651" s="105"/>
    </row>
    <row r="652" spans="4:4">
      <c r="D652" s="105"/>
    </row>
    <row r="653" spans="4:4">
      <c r="D653" s="105"/>
    </row>
    <row r="654" spans="4:4">
      <c r="D654" s="105"/>
    </row>
    <row r="655" spans="4:4">
      <c r="D655" s="105"/>
    </row>
    <row r="656" spans="4:4">
      <c r="D656" s="105"/>
    </row>
    <row r="657" spans="4:4">
      <c r="D657" s="105"/>
    </row>
    <row r="658" spans="4:4">
      <c r="D658" s="105"/>
    </row>
    <row r="659" spans="4:4">
      <c r="D659" s="105"/>
    </row>
    <row r="660" spans="4:4">
      <c r="D660" s="105"/>
    </row>
    <row r="661" spans="4:4">
      <c r="D661" s="105"/>
    </row>
    <row r="662" spans="4:4">
      <c r="D662" s="105"/>
    </row>
    <row r="663" spans="4:4">
      <c r="D663" s="105"/>
    </row>
    <row r="664" spans="4:4">
      <c r="D664" s="105"/>
    </row>
    <row r="665" spans="4:4">
      <c r="D665" s="105"/>
    </row>
    <row r="666" spans="4:4">
      <c r="D666" s="105"/>
    </row>
    <row r="667" spans="4:4">
      <c r="D667" s="105"/>
    </row>
    <row r="668" spans="4:4">
      <c r="D668" s="105"/>
    </row>
    <row r="669" spans="4:4">
      <c r="D669" s="105"/>
    </row>
    <row r="670" spans="4:4">
      <c r="D670" s="105"/>
    </row>
    <row r="671" spans="4:4">
      <c r="D671" s="105"/>
    </row>
    <row r="672" spans="4:4">
      <c r="D672" s="105"/>
    </row>
    <row r="673" spans="4:4">
      <c r="D673" s="105"/>
    </row>
    <row r="674" spans="4:4">
      <c r="D674" s="105"/>
    </row>
    <row r="675" spans="4:4">
      <c r="D675" s="105"/>
    </row>
    <row r="676" spans="4:4">
      <c r="D676" s="105"/>
    </row>
    <row r="677" spans="4:4">
      <c r="D677" s="105"/>
    </row>
    <row r="678" spans="4:4">
      <c r="D678" s="105"/>
    </row>
    <row r="679" spans="4:4">
      <c r="D679" s="105"/>
    </row>
    <row r="680" spans="4:4">
      <c r="D680" s="105"/>
    </row>
    <row r="681" spans="4:4">
      <c r="D681" s="105"/>
    </row>
    <row r="682" spans="4:4">
      <c r="D682" s="105"/>
    </row>
    <row r="683" spans="4:4">
      <c r="D683" s="105"/>
    </row>
    <row r="684" spans="4:4">
      <c r="D684" s="105"/>
    </row>
    <row r="685" spans="4:4">
      <c r="D685" s="105"/>
    </row>
    <row r="686" spans="4:4">
      <c r="D686" s="105"/>
    </row>
    <row r="687" spans="4:4">
      <c r="D687" s="105"/>
    </row>
    <row r="688" spans="4:4">
      <c r="D688" s="105"/>
    </row>
    <row r="689" spans="4:4">
      <c r="D689" s="105"/>
    </row>
    <row r="690" spans="4:4">
      <c r="D690" s="105"/>
    </row>
    <row r="691" spans="4:4">
      <c r="D691" s="105"/>
    </row>
    <row r="692" spans="4:4">
      <c r="D692" s="105"/>
    </row>
    <row r="693" spans="4:4">
      <c r="D693" s="105"/>
    </row>
    <row r="694" spans="4:4">
      <c r="D694" s="105"/>
    </row>
    <row r="695" spans="4:4">
      <c r="D695" s="105"/>
    </row>
    <row r="696" spans="4:4">
      <c r="D696" s="105"/>
    </row>
    <row r="697" spans="4:4">
      <c r="D697" s="105"/>
    </row>
    <row r="698" spans="4:4">
      <c r="D698" s="105"/>
    </row>
    <row r="699" spans="4:4">
      <c r="D699" s="105"/>
    </row>
    <row r="700" spans="4:4">
      <c r="D700" s="105"/>
    </row>
    <row r="701" spans="4:4">
      <c r="D701" s="105"/>
    </row>
    <row r="702" spans="4:4">
      <c r="D702" s="105"/>
    </row>
    <row r="703" spans="4:4">
      <c r="D703" s="105"/>
    </row>
    <row r="704" spans="4:4">
      <c r="D704" s="105"/>
    </row>
    <row r="705" spans="4:4">
      <c r="D705" s="105"/>
    </row>
    <row r="706" spans="4:4">
      <c r="D706" s="105"/>
    </row>
    <row r="707" spans="4:4">
      <c r="D707" s="105"/>
    </row>
    <row r="708" spans="4:4">
      <c r="D708" s="105"/>
    </row>
    <row r="709" spans="4:4">
      <c r="D709" s="105"/>
    </row>
    <row r="710" spans="4:4">
      <c r="D710" s="105"/>
    </row>
    <row r="711" spans="4:4">
      <c r="D711" s="105"/>
    </row>
    <row r="712" spans="4:4">
      <c r="D712" s="105"/>
    </row>
    <row r="713" spans="4:4">
      <c r="D713" s="105"/>
    </row>
    <row r="714" spans="4:4">
      <c r="D714" s="105"/>
    </row>
    <row r="715" spans="4:4">
      <c r="D715" s="105"/>
    </row>
    <row r="716" spans="4:4">
      <c r="D716" s="105"/>
    </row>
    <row r="717" spans="4:4">
      <c r="D717" s="105"/>
    </row>
    <row r="718" spans="4:4">
      <c r="D718" s="105"/>
    </row>
    <row r="719" spans="4:4">
      <c r="D719" s="105"/>
    </row>
    <row r="720" spans="4:4">
      <c r="D720" s="105"/>
    </row>
    <row r="721" spans="4:4">
      <c r="D721" s="105"/>
    </row>
    <row r="722" spans="4:4">
      <c r="D722" s="105"/>
    </row>
    <row r="723" spans="4:4">
      <c r="D723" s="105"/>
    </row>
    <row r="724" spans="4:4">
      <c r="D724" s="105"/>
    </row>
    <row r="725" spans="4:4">
      <c r="D725" s="105"/>
    </row>
    <row r="726" spans="4:4">
      <c r="D726" s="105"/>
    </row>
    <row r="727" spans="4:4">
      <c r="D727" s="105"/>
    </row>
    <row r="728" spans="4:4">
      <c r="D728" s="105"/>
    </row>
    <row r="729" spans="4:4">
      <c r="D729" s="105"/>
    </row>
    <row r="730" spans="4:4">
      <c r="D730" s="105"/>
    </row>
    <row r="731" spans="4:4">
      <c r="D731" s="105"/>
    </row>
    <row r="732" spans="4:4">
      <c r="D732" s="105"/>
    </row>
    <row r="733" spans="4:4">
      <c r="D733" s="105"/>
    </row>
    <row r="734" spans="4:4">
      <c r="D734" s="105"/>
    </row>
    <row r="735" spans="4:4">
      <c r="D735" s="105"/>
    </row>
    <row r="736" spans="4:4">
      <c r="D736" s="105"/>
    </row>
    <row r="737" spans="4:4">
      <c r="D737" s="105"/>
    </row>
    <row r="738" spans="4:4">
      <c r="D738" s="105"/>
    </row>
    <row r="739" spans="4:4">
      <c r="D739" s="105"/>
    </row>
    <row r="740" spans="4:4">
      <c r="D740" s="105"/>
    </row>
    <row r="741" spans="4:4">
      <c r="D741" s="105"/>
    </row>
    <row r="742" spans="4:4">
      <c r="D742" s="105"/>
    </row>
    <row r="743" spans="4:4">
      <c r="D743" s="105"/>
    </row>
    <row r="744" spans="4:4">
      <c r="D744" s="105"/>
    </row>
    <row r="745" spans="4:4">
      <c r="D745" s="105"/>
    </row>
    <row r="746" spans="4:4">
      <c r="D746" s="105"/>
    </row>
    <row r="747" spans="4:4">
      <c r="D747" s="105"/>
    </row>
    <row r="748" spans="4:4">
      <c r="D748" s="105"/>
    </row>
    <row r="749" spans="4:4">
      <c r="D749" s="105"/>
    </row>
    <row r="750" spans="4:4">
      <c r="D750" s="105"/>
    </row>
    <row r="751" spans="4:4">
      <c r="D751" s="105"/>
    </row>
    <row r="752" spans="4:4">
      <c r="D752" s="105"/>
    </row>
    <row r="753" spans="4:4">
      <c r="D753" s="105"/>
    </row>
    <row r="754" spans="4:4">
      <c r="D754" s="105"/>
    </row>
    <row r="755" spans="4:4">
      <c r="D755" s="105"/>
    </row>
    <row r="756" spans="4:4">
      <c r="D756" s="105"/>
    </row>
    <row r="757" spans="4:4">
      <c r="D757" s="105"/>
    </row>
    <row r="758" spans="4:4">
      <c r="D758" s="105"/>
    </row>
    <row r="759" spans="4:4">
      <c r="D759" s="105"/>
    </row>
    <row r="760" spans="4:4">
      <c r="D760" s="105"/>
    </row>
    <row r="761" spans="4:4">
      <c r="D761" s="105"/>
    </row>
    <row r="762" spans="4:4">
      <c r="D762" s="105"/>
    </row>
    <row r="763" spans="4:4">
      <c r="D763" s="105"/>
    </row>
    <row r="764" spans="4:4">
      <c r="D764" s="105"/>
    </row>
    <row r="765" spans="4:4">
      <c r="D765" s="105"/>
    </row>
    <row r="766" spans="4:4">
      <c r="D766" s="105"/>
    </row>
    <row r="767" spans="4:4">
      <c r="D767" s="105"/>
    </row>
    <row r="768" spans="4:4">
      <c r="D768" s="105"/>
    </row>
    <row r="769" spans="4:4">
      <c r="D769" s="105"/>
    </row>
    <row r="770" spans="4:4">
      <c r="D770" s="105"/>
    </row>
    <row r="771" spans="4:4">
      <c r="D771" s="105"/>
    </row>
    <row r="772" spans="4:4">
      <c r="D772" s="105"/>
    </row>
    <row r="773" spans="4:4">
      <c r="D773" s="105"/>
    </row>
    <row r="774" spans="4:4">
      <c r="D774" s="105"/>
    </row>
    <row r="775" spans="4:4">
      <c r="D775" s="105"/>
    </row>
    <row r="776" spans="4:4">
      <c r="D776" s="105"/>
    </row>
    <row r="777" spans="4:4">
      <c r="D777" s="105"/>
    </row>
    <row r="778" spans="4:4">
      <c r="D778" s="105"/>
    </row>
    <row r="779" spans="4:4">
      <c r="D779" s="105"/>
    </row>
    <row r="780" spans="4:4">
      <c r="D780" s="105"/>
    </row>
    <row r="781" spans="4:4">
      <c r="D781" s="105"/>
    </row>
    <row r="782" spans="4:4">
      <c r="D782" s="105"/>
    </row>
    <row r="783" spans="4:4">
      <c r="D783" s="105"/>
    </row>
    <row r="784" spans="4:4">
      <c r="D784" s="105"/>
    </row>
    <row r="785" spans="4:4">
      <c r="D785" s="105"/>
    </row>
    <row r="786" spans="4:4">
      <c r="D786" s="105"/>
    </row>
    <row r="787" spans="4:4">
      <c r="D787" s="105"/>
    </row>
    <row r="788" spans="4:4">
      <c r="D788" s="105"/>
    </row>
    <row r="789" spans="4:4">
      <c r="D789" s="105"/>
    </row>
    <row r="790" spans="4:4">
      <c r="D790" s="105"/>
    </row>
    <row r="791" spans="4:4">
      <c r="D791" s="105"/>
    </row>
    <row r="792" spans="4:4">
      <c r="D792" s="105"/>
    </row>
    <row r="793" spans="4:4">
      <c r="D793" s="105"/>
    </row>
    <row r="794" spans="4:4">
      <c r="D794" s="105"/>
    </row>
    <row r="795" spans="4:4">
      <c r="D795" s="105"/>
    </row>
    <row r="796" spans="4:4">
      <c r="D796" s="105"/>
    </row>
    <row r="797" spans="4:4">
      <c r="D797" s="105"/>
    </row>
    <row r="798" spans="4:4">
      <c r="D798" s="105"/>
    </row>
    <row r="799" spans="4:4">
      <c r="D799" s="105"/>
    </row>
    <row r="800" spans="4:4">
      <c r="D800" s="105"/>
    </row>
    <row r="801" spans="4:4">
      <c r="D801" s="105"/>
    </row>
    <row r="802" spans="4:4">
      <c r="D802" s="105"/>
    </row>
    <row r="803" spans="4:4">
      <c r="D803" s="105"/>
    </row>
    <row r="804" spans="4:4">
      <c r="D804" s="105"/>
    </row>
    <row r="805" spans="4:4">
      <c r="D805" s="105"/>
    </row>
    <row r="806" spans="4:4">
      <c r="D806" s="105"/>
    </row>
    <row r="807" spans="4:4">
      <c r="D807" s="105"/>
    </row>
    <row r="808" spans="4:4">
      <c r="D808" s="105"/>
    </row>
    <row r="809" spans="4:4">
      <c r="D809" s="105"/>
    </row>
    <row r="810" spans="4:4">
      <c r="D810" s="105"/>
    </row>
    <row r="811" spans="4:4">
      <c r="D811" s="105"/>
    </row>
    <row r="812" spans="4:4">
      <c r="D812" s="105"/>
    </row>
    <row r="813" spans="4:4">
      <c r="D813" s="105"/>
    </row>
    <row r="814" spans="4:4">
      <c r="D814" s="105"/>
    </row>
    <row r="815" spans="4:4">
      <c r="D815" s="105"/>
    </row>
    <row r="816" spans="4:4">
      <c r="D816" s="105"/>
    </row>
    <row r="817" spans="4:4">
      <c r="D817" s="105"/>
    </row>
    <row r="818" spans="4:4">
      <c r="D818" s="105"/>
    </row>
    <row r="819" spans="4:4">
      <c r="D819" s="105"/>
    </row>
    <row r="820" spans="4:4">
      <c r="D820" s="105"/>
    </row>
    <row r="821" spans="4:4">
      <c r="D821" s="105"/>
    </row>
    <row r="822" spans="4:4">
      <c r="D822" s="105"/>
    </row>
    <row r="823" spans="4:4">
      <c r="D823" s="105"/>
    </row>
    <row r="824" spans="4:4">
      <c r="D824" s="105"/>
    </row>
    <row r="825" spans="4:4">
      <c r="D825" s="105"/>
    </row>
    <row r="826" spans="4:4">
      <c r="D826" s="105"/>
    </row>
    <row r="827" spans="4:4">
      <c r="D827" s="105"/>
    </row>
    <row r="828" spans="4:4">
      <c r="D828" s="105"/>
    </row>
    <row r="829" spans="4:4">
      <c r="D829" s="105"/>
    </row>
    <row r="830" spans="4:4">
      <c r="D830" s="105"/>
    </row>
    <row r="831" spans="4:4">
      <c r="D831" s="105"/>
    </row>
    <row r="832" spans="4:4">
      <c r="D832" s="105"/>
    </row>
    <row r="833" spans="4:4">
      <c r="D833" s="105"/>
    </row>
    <row r="834" spans="4:4">
      <c r="D834" s="105"/>
    </row>
    <row r="835" spans="4:4">
      <c r="D835" s="105"/>
    </row>
    <row r="836" spans="4:4">
      <c r="D836" s="105"/>
    </row>
    <row r="837" spans="4:4">
      <c r="D837" s="105"/>
    </row>
    <row r="838" spans="4:4">
      <c r="D838" s="105"/>
    </row>
    <row r="839" spans="4:4">
      <c r="D839" s="105"/>
    </row>
    <row r="840" spans="4:4">
      <c r="D840" s="105"/>
    </row>
    <row r="841" spans="4:4">
      <c r="D841" s="105"/>
    </row>
    <row r="842" spans="4:4">
      <c r="D842" s="105"/>
    </row>
    <row r="843" spans="4:4">
      <c r="D843" s="105"/>
    </row>
    <row r="844" spans="4:4">
      <c r="D844" s="105"/>
    </row>
    <row r="845" spans="4:4">
      <c r="D845" s="105"/>
    </row>
    <row r="846" spans="4:4">
      <c r="D846" s="105"/>
    </row>
    <row r="847" spans="4:4">
      <c r="D847" s="105"/>
    </row>
    <row r="848" spans="4:4">
      <c r="D848" s="105"/>
    </row>
    <row r="849" spans="4:4">
      <c r="D849" s="105"/>
    </row>
    <row r="850" spans="4:4">
      <c r="D850" s="105"/>
    </row>
    <row r="851" spans="4:4">
      <c r="D851" s="105"/>
    </row>
    <row r="852" spans="4:4">
      <c r="D852" s="105"/>
    </row>
    <row r="853" spans="4:4">
      <c r="D853" s="105"/>
    </row>
    <row r="854" spans="4:4">
      <c r="D854" s="105"/>
    </row>
    <row r="855" spans="4:4">
      <c r="D855" s="105"/>
    </row>
    <row r="856" spans="4:4">
      <c r="D856" s="105"/>
    </row>
    <row r="857" spans="4:4">
      <c r="D857" s="105"/>
    </row>
    <row r="858" spans="4:4">
      <c r="D858" s="105"/>
    </row>
    <row r="859" spans="4:4">
      <c r="D859" s="105"/>
    </row>
    <row r="860" spans="4:4">
      <c r="D860" s="105"/>
    </row>
    <row r="861" spans="4:4">
      <c r="D861" s="105"/>
    </row>
    <row r="862" spans="4:4">
      <c r="D862" s="105"/>
    </row>
    <row r="863" spans="4:4">
      <c r="D863" s="105"/>
    </row>
    <row r="864" spans="4:4">
      <c r="D864" s="105"/>
    </row>
    <row r="865" spans="4:4">
      <c r="D865" s="105"/>
    </row>
    <row r="866" spans="4:4">
      <c r="D866" s="105"/>
    </row>
    <row r="867" spans="4:4">
      <c r="D867" s="105"/>
    </row>
    <row r="868" spans="4:4">
      <c r="D868" s="105"/>
    </row>
    <row r="869" spans="4:4">
      <c r="D869" s="105"/>
    </row>
    <row r="870" spans="4:4">
      <c r="D870" s="105"/>
    </row>
    <row r="871" spans="4:4">
      <c r="D871" s="105"/>
    </row>
    <row r="872" spans="4:4">
      <c r="D872" s="105"/>
    </row>
    <row r="873" spans="4:4">
      <c r="D873" s="105"/>
    </row>
    <row r="874" spans="4:4">
      <c r="D874" s="105"/>
    </row>
    <row r="875" spans="4:4">
      <c r="D875" s="105"/>
    </row>
    <row r="876" spans="4:4">
      <c r="D876" s="105"/>
    </row>
    <row r="877" spans="4:4">
      <c r="D877" s="105"/>
    </row>
    <row r="878" spans="4:4">
      <c r="D878" s="105"/>
    </row>
    <row r="879" spans="4:4">
      <c r="D879" s="105"/>
    </row>
    <row r="880" spans="4:4">
      <c r="D880" s="105"/>
    </row>
    <row r="881" spans="4:4">
      <c r="D881" s="105"/>
    </row>
    <row r="882" spans="4:4">
      <c r="D882" s="105"/>
    </row>
    <row r="883" spans="4:4">
      <c r="D883" s="105"/>
    </row>
    <row r="884" spans="4:4">
      <c r="D884" s="105"/>
    </row>
    <row r="885" spans="4:4">
      <c r="D885" s="105"/>
    </row>
    <row r="886" spans="4:4">
      <c r="D886" s="105"/>
    </row>
    <row r="887" spans="4:4">
      <c r="D887" s="105"/>
    </row>
    <row r="888" spans="4:4">
      <c r="D888" s="105"/>
    </row>
    <row r="889" spans="4:4">
      <c r="D889" s="105"/>
    </row>
    <row r="890" spans="4:4">
      <c r="D890" s="105"/>
    </row>
    <row r="891" spans="4:4">
      <c r="D891" s="105"/>
    </row>
    <row r="892" spans="4:4">
      <c r="D892" s="105"/>
    </row>
    <row r="893" spans="4:4">
      <c r="D893" s="105"/>
    </row>
    <row r="894" spans="4:4">
      <c r="D894" s="105"/>
    </row>
    <row r="895" spans="4:4">
      <c r="D895" s="105"/>
    </row>
    <row r="896" spans="4:4">
      <c r="D896" s="105"/>
    </row>
    <row r="897" spans="4:4">
      <c r="D897" s="105"/>
    </row>
    <row r="898" spans="4:4">
      <c r="D898" s="105"/>
    </row>
    <row r="899" spans="4:4">
      <c r="D899" s="105"/>
    </row>
    <row r="900" spans="4:4">
      <c r="D900" s="105"/>
    </row>
    <row r="901" spans="4:4">
      <c r="D901" s="105"/>
    </row>
    <row r="902" spans="4:4">
      <c r="D902" s="105"/>
    </row>
    <row r="903" spans="4:4">
      <c r="D903" s="105"/>
    </row>
    <row r="904" spans="4:4">
      <c r="D904" s="105"/>
    </row>
    <row r="905" spans="4:4">
      <c r="D905" s="105"/>
    </row>
    <row r="906" spans="4:4">
      <c r="D906" s="105"/>
    </row>
    <row r="907" spans="4:4">
      <c r="D907" s="105"/>
    </row>
    <row r="908" spans="4:4">
      <c r="D908" s="105"/>
    </row>
    <row r="909" spans="4:4">
      <c r="D909" s="105"/>
    </row>
    <row r="910" spans="4:4">
      <c r="D910" s="105"/>
    </row>
    <row r="911" spans="4:4">
      <c r="D911" s="105"/>
    </row>
    <row r="912" spans="4:4">
      <c r="D912" s="105"/>
    </row>
    <row r="913" spans="4:4">
      <c r="D913" s="105"/>
    </row>
    <row r="914" spans="4:4">
      <c r="D914" s="105"/>
    </row>
    <row r="915" spans="4:4">
      <c r="D915" s="105"/>
    </row>
    <row r="916" spans="4:4">
      <c r="D916" s="105"/>
    </row>
    <row r="917" spans="4:4">
      <c r="D917" s="105"/>
    </row>
    <row r="918" spans="4:4">
      <c r="D918" s="105"/>
    </row>
    <row r="919" spans="4:4">
      <c r="D919" s="105"/>
    </row>
    <row r="920" spans="4:4">
      <c r="D920" s="105"/>
    </row>
    <row r="921" spans="4:4">
      <c r="D921" s="105"/>
    </row>
    <row r="922" spans="4:4">
      <c r="D922" s="105"/>
    </row>
    <row r="923" spans="4:4">
      <c r="D923" s="105"/>
    </row>
    <row r="924" spans="4:4">
      <c r="D924" s="105"/>
    </row>
    <row r="925" spans="4:4">
      <c r="D925" s="105"/>
    </row>
    <row r="926" spans="4:4">
      <c r="D926" s="105"/>
    </row>
    <row r="927" spans="4:4">
      <c r="D927" s="105"/>
    </row>
    <row r="928" spans="4:4">
      <c r="D928" s="105"/>
    </row>
    <row r="929" spans="4:4">
      <c r="D929" s="105"/>
    </row>
    <row r="930" spans="4:4">
      <c r="D930" s="105"/>
    </row>
    <row r="931" spans="4:4">
      <c r="D931" s="105"/>
    </row>
    <row r="932" spans="4:4">
      <c r="D932" s="105"/>
    </row>
    <row r="933" spans="4:4">
      <c r="D933" s="105"/>
    </row>
    <row r="934" spans="4:4">
      <c r="D934" s="105"/>
    </row>
    <row r="935" spans="4:4">
      <c r="D935" s="105"/>
    </row>
    <row r="936" spans="4:4">
      <c r="D936" s="105"/>
    </row>
    <row r="937" spans="4:4">
      <c r="D937" s="105"/>
    </row>
    <row r="938" spans="4:4">
      <c r="D938" s="105"/>
    </row>
    <row r="939" spans="4:4">
      <c r="D939" s="105"/>
    </row>
    <row r="940" spans="4:4">
      <c r="D940" s="105"/>
    </row>
    <row r="941" spans="4:4">
      <c r="D941" s="105"/>
    </row>
    <row r="942" spans="4:4">
      <c r="D942" s="105"/>
    </row>
    <row r="943" spans="4:4">
      <c r="D943" s="105"/>
    </row>
    <row r="944" spans="4:4">
      <c r="D944" s="105"/>
    </row>
    <row r="945" spans="4:4">
      <c r="D945" s="105"/>
    </row>
    <row r="946" spans="4:4">
      <c r="D946" s="105"/>
    </row>
    <row r="947" spans="4:4">
      <c r="D947" s="105"/>
    </row>
    <row r="948" spans="4:4">
      <c r="D948" s="105"/>
    </row>
    <row r="949" spans="4:4">
      <c r="D949" s="105"/>
    </row>
    <row r="950" spans="4:4">
      <c r="D950" s="105"/>
    </row>
    <row r="951" spans="4:4">
      <c r="D951" s="105"/>
    </row>
    <row r="952" spans="4:4">
      <c r="D952" s="105"/>
    </row>
    <row r="953" spans="4:4">
      <c r="D953" s="105"/>
    </row>
    <row r="954" spans="4:4">
      <c r="D954" s="105"/>
    </row>
    <row r="955" spans="4:4">
      <c r="D955" s="105"/>
    </row>
    <row r="956" spans="4:4">
      <c r="D956" s="105"/>
    </row>
    <row r="957" spans="4:4">
      <c r="D957" s="105"/>
    </row>
    <row r="958" spans="4:4">
      <c r="D958" s="105"/>
    </row>
    <row r="959" spans="4:4">
      <c r="D959" s="105"/>
    </row>
    <row r="960" spans="4:4">
      <c r="D960" s="105"/>
    </row>
    <row r="961" spans="4:4">
      <c r="D961" s="105"/>
    </row>
    <row r="962" spans="4:4">
      <c r="D962" s="105"/>
    </row>
    <row r="963" spans="4:4">
      <c r="D963" s="105"/>
    </row>
    <row r="964" spans="4:4">
      <c r="D964" s="105"/>
    </row>
    <row r="965" spans="4:4">
      <c r="D965" s="105"/>
    </row>
    <row r="966" spans="4:4">
      <c r="D966" s="105"/>
    </row>
    <row r="967" spans="4:4">
      <c r="D967" s="105"/>
    </row>
    <row r="968" spans="4:4">
      <c r="D968" s="105"/>
    </row>
    <row r="969" spans="4:4">
      <c r="D969" s="105"/>
    </row>
    <row r="970" spans="4:4">
      <c r="D970" s="105"/>
    </row>
    <row r="971" spans="4:4">
      <c r="D971" s="105"/>
    </row>
    <row r="972" spans="4:4">
      <c r="D972" s="105"/>
    </row>
    <row r="973" spans="4:4">
      <c r="D973" s="105"/>
    </row>
    <row r="974" spans="4:4">
      <c r="D974" s="105"/>
    </row>
    <row r="975" spans="4:4">
      <c r="D975" s="105"/>
    </row>
    <row r="976" spans="4:4">
      <c r="D976" s="105"/>
    </row>
    <row r="977" spans="4:4">
      <c r="D977" s="105"/>
    </row>
    <row r="978" spans="4:4">
      <c r="D978" s="105"/>
    </row>
    <row r="979" spans="4:4">
      <c r="D979" s="105"/>
    </row>
    <row r="980" spans="4:4">
      <c r="D980" s="105"/>
    </row>
    <row r="981" spans="4:4">
      <c r="D981" s="105"/>
    </row>
    <row r="982" spans="4:4">
      <c r="D982" s="105"/>
    </row>
    <row r="983" spans="4:4">
      <c r="D983" s="105"/>
    </row>
    <row r="984" spans="4:4">
      <c r="D984" s="105"/>
    </row>
    <row r="985" spans="4:4">
      <c r="D985" s="105"/>
    </row>
    <row r="986" spans="4:4">
      <c r="D986" s="105"/>
    </row>
    <row r="987" spans="4:4">
      <c r="D987" s="105"/>
    </row>
    <row r="988" spans="4:4">
      <c r="D988" s="105"/>
    </row>
    <row r="989" spans="4:4">
      <c r="D989" s="105"/>
    </row>
    <row r="990" spans="4:4">
      <c r="D990" s="105"/>
    </row>
    <row r="991" spans="4:4">
      <c r="D991" s="105"/>
    </row>
    <row r="992" spans="4:4">
      <c r="D992" s="105"/>
    </row>
    <row r="993" spans="4:4">
      <c r="D993" s="105"/>
    </row>
    <row r="994" spans="4:4">
      <c r="D994" s="105"/>
    </row>
    <row r="995" spans="4:4">
      <c r="D995" s="105"/>
    </row>
    <row r="996" spans="4:4">
      <c r="D996" s="105"/>
    </row>
    <row r="997" spans="4:4">
      <c r="D997" s="105"/>
    </row>
    <row r="998" spans="4:4">
      <c r="D998" s="105"/>
    </row>
    <row r="999" spans="4:4">
      <c r="D999" s="105"/>
    </row>
    <row r="1000" spans="4:4">
      <c r="D1000" s="105"/>
    </row>
    <row r="1001" spans="4:4">
      <c r="D1001" s="105"/>
    </row>
    <row r="1002" spans="4:4">
      <c r="D1002" s="105"/>
    </row>
    <row r="1003" spans="4:4">
      <c r="D1003" s="105"/>
    </row>
    <row r="1004" spans="4:4">
      <c r="D1004" s="105"/>
    </row>
    <row r="1005" spans="4:4">
      <c r="D1005" s="105"/>
    </row>
    <row r="1006" spans="4:4">
      <c r="D1006" s="105"/>
    </row>
    <row r="1007" spans="4:4">
      <c r="D1007" s="105"/>
    </row>
    <row r="1008" spans="4:4">
      <c r="D1008" s="105"/>
    </row>
    <row r="1009" spans="4:4">
      <c r="D1009" s="105"/>
    </row>
    <row r="1010" spans="4:4">
      <c r="D1010" s="105"/>
    </row>
    <row r="1011" spans="4:4">
      <c r="D1011" s="105"/>
    </row>
    <row r="1012" spans="4:4">
      <c r="D1012" s="105"/>
    </row>
    <row r="1013" spans="4:4">
      <c r="D1013" s="105"/>
    </row>
    <row r="1014" spans="4:4">
      <c r="D1014" s="105"/>
    </row>
    <row r="1015" spans="4:4">
      <c r="D1015" s="105"/>
    </row>
    <row r="1016" spans="4:4">
      <c r="D1016" s="105"/>
    </row>
    <row r="1017" spans="4:4">
      <c r="D1017" s="105"/>
    </row>
    <row r="1018" spans="4:4">
      <c r="D1018" s="105"/>
    </row>
    <row r="1019" spans="4:4">
      <c r="D1019" s="105"/>
    </row>
    <row r="1020" spans="4:4">
      <c r="D1020" s="105"/>
    </row>
    <row r="1021" spans="4:4">
      <c r="D1021" s="105"/>
    </row>
    <row r="1022" spans="4:4">
      <c r="D1022" s="105"/>
    </row>
    <row r="1023" spans="4:4">
      <c r="D1023" s="105"/>
    </row>
    <row r="1024" spans="4:4">
      <c r="D1024" s="105"/>
    </row>
    <row r="1025" spans="4:4">
      <c r="D1025" s="105"/>
    </row>
    <row r="1026" spans="4:4">
      <c r="D1026" s="105"/>
    </row>
    <row r="1027" spans="4:4">
      <c r="D1027" s="105"/>
    </row>
    <row r="1028" spans="4:4">
      <c r="D1028" s="105"/>
    </row>
    <row r="1029" spans="4:4">
      <c r="D1029" s="105"/>
    </row>
    <row r="1030" spans="4:4">
      <c r="D1030" s="105"/>
    </row>
    <row r="1031" spans="4:4">
      <c r="D1031" s="105"/>
    </row>
    <row r="1032" spans="4:4">
      <c r="D1032" s="105"/>
    </row>
    <row r="1033" spans="4:4">
      <c r="D1033" s="105"/>
    </row>
    <row r="1034" spans="4:4">
      <c r="D1034" s="105"/>
    </row>
    <row r="1035" spans="4:4">
      <c r="D1035" s="105"/>
    </row>
    <row r="1036" spans="4:4">
      <c r="D1036" s="105"/>
    </row>
    <row r="1037" spans="4:4">
      <c r="D1037" s="105"/>
    </row>
    <row r="1038" spans="4:4">
      <c r="D1038" s="105"/>
    </row>
    <row r="1039" spans="4:4">
      <c r="D1039" s="105"/>
    </row>
    <row r="1040" spans="4:4">
      <c r="D1040" s="105"/>
    </row>
    <row r="1041" spans="4:4">
      <c r="D1041" s="105"/>
    </row>
    <row r="1042" spans="4:4">
      <c r="D1042" s="105"/>
    </row>
    <row r="1043" spans="4:4">
      <c r="D1043" s="105"/>
    </row>
    <row r="1044" spans="4:4">
      <c r="D1044" s="105"/>
    </row>
    <row r="1045" spans="4:4">
      <c r="D1045" s="105"/>
    </row>
    <row r="1046" spans="4:4">
      <c r="D1046" s="105"/>
    </row>
    <row r="1047" spans="4:4">
      <c r="D1047" s="105"/>
    </row>
    <row r="1048" spans="4:4">
      <c r="D1048" s="105"/>
    </row>
    <row r="1049" spans="4:4">
      <c r="D1049" s="105"/>
    </row>
    <row r="1050" spans="4:4">
      <c r="D1050" s="105"/>
    </row>
    <row r="1051" spans="4:4">
      <c r="D1051" s="105"/>
    </row>
    <row r="1052" spans="4:4">
      <c r="D1052" s="105"/>
    </row>
    <row r="1053" spans="4:4">
      <c r="D1053" s="105"/>
    </row>
    <row r="1054" spans="4:4">
      <c r="D1054" s="105"/>
    </row>
    <row r="1055" spans="4:4">
      <c r="D1055" s="105"/>
    </row>
    <row r="1056" spans="4:4">
      <c r="D1056" s="105"/>
    </row>
    <row r="1057" spans="4:4">
      <c r="D1057" s="105"/>
    </row>
    <row r="1058" spans="4:4">
      <c r="D1058" s="105"/>
    </row>
    <row r="1059" spans="4:4">
      <c r="D1059" s="105"/>
    </row>
    <row r="1060" spans="4:4">
      <c r="D1060" s="105"/>
    </row>
    <row r="1061" spans="4:4">
      <c r="D1061" s="105"/>
    </row>
    <row r="1062" spans="4:4">
      <c r="D1062" s="105"/>
    </row>
    <row r="1063" spans="4:4">
      <c r="D1063" s="105"/>
    </row>
    <row r="1064" spans="4:4">
      <c r="D1064" s="105"/>
    </row>
    <row r="1065" spans="4:4">
      <c r="D1065" s="105"/>
    </row>
    <row r="1066" spans="4:4">
      <c r="D1066" s="105"/>
    </row>
    <row r="1067" spans="4:4">
      <c r="D1067" s="105"/>
    </row>
    <row r="1068" spans="4:4">
      <c r="D1068" s="105"/>
    </row>
    <row r="1069" spans="4:4">
      <c r="D1069" s="105"/>
    </row>
    <row r="1070" spans="4:4">
      <c r="D1070" s="105"/>
    </row>
    <row r="1071" spans="4:4">
      <c r="D1071" s="105"/>
    </row>
    <row r="1072" spans="4:4">
      <c r="D1072" s="105"/>
    </row>
    <row r="1073" spans="4:4">
      <c r="D1073" s="105"/>
    </row>
    <row r="1074" spans="4:4">
      <c r="D1074" s="105"/>
    </row>
    <row r="1075" spans="4:4">
      <c r="D1075" s="105"/>
    </row>
    <row r="1076" spans="4:4">
      <c r="D1076" s="105"/>
    </row>
    <row r="1077" spans="4:4">
      <c r="D1077" s="105"/>
    </row>
    <row r="1078" spans="4:4">
      <c r="D1078" s="105"/>
    </row>
    <row r="1079" spans="4:4">
      <c r="D1079" s="105"/>
    </row>
    <row r="1080" spans="4:4">
      <c r="D1080" s="105"/>
    </row>
    <row r="1081" spans="4:4">
      <c r="D1081" s="105"/>
    </row>
    <row r="1082" spans="4:4">
      <c r="D1082" s="105"/>
    </row>
    <row r="1083" spans="4:4">
      <c r="D1083" s="105"/>
    </row>
    <row r="1084" spans="4:4">
      <c r="D1084" s="105"/>
    </row>
    <row r="1085" spans="4:4">
      <c r="D1085" s="105"/>
    </row>
    <row r="1086" spans="4:4">
      <c r="D1086" s="105"/>
    </row>
    <row r="1087" spans="4:4">
      <c r="D1087" s="105"/>
    </row>
    <row r="1088" spans="4:4">
      <c r="D1088" s="105"/>
    </row>
    <row r="1089" spans="4:4">
      <c r="D1089" s="105"/>
    </row>
    <row r="1090" spans="4:4">
      <c r="D1090" s="105"/>
    </row>
    <row r="1091" spans="4:4">
      <c r="D1091" s="105"/>
    </row>
    <row r="1092" spans="4:4">
      <c r="D1092" s="105"/>
    </row>
    <row r="1093" spans="4:4">
      <c r="D1093" s="105"/>
    </row>
    <row r="1094" spans="4:4">
      <c r="D1094" s="105"/>
    </row>
    <row r="1095" spans="4:4">
      <c r="D1095" s="105"/>
    </row>
    <row r="1096" spans="4:4">
      <c r="D1096" s="105"/>
    </row>
    <row r="1097" spans="4:4">
      <c r="D1097" s="105"/>
    </row>
    <row r="1098" spans="4:4">
      <c r="D1098" s="105"/>
    </row>
    <row r="1099" spans="4:4">
      <c r="D1099" s="105"/>
    </row>
    <row r="1100" spans="4:4">
      <c r="D1100" s="105"/>
    </row>
    <row r="1101" spans="4:4">
      <c r="D1101" s="105"/>
    </row>
    <row r="1102" spans="4:4">
      <c r="D1102" s="105"/>
    </row>
    <row r="1103" spans="4:4">
      <c r="D1103" s="105"/>
    </row>
    <row r="1104" spans="4:4">
      <c r="D1104" s="105"/>
    </row>
    <row r="1105" spans="4:4">
      <c r="D1105" s="105"/>
    </row>
    <row r="1106" spans="4:4">
      <c r="D1106" s="105"/>
    </row>
    <row r="1107" spans="4:4">
      <c r="D1107" s="105"/>
    </row>
    <row r="1108" spans="4:4">
      <c r="D1108" s="105"/>
    </row>
    <row r="1109" spans="4:4">
      <c r="D1109" s="105"/>
    </row>
    <row r="1110" spans="4:4">
      <c r="D1110" s="105"/>
    </row>
    <row r="1111" spans="4:4">
      <c r="D1111" s="105"/>
    </row>
    <row r="1112" spans="4:4">
      <c r="D1112" s="105"/>
    </row>
    <row r="1113" spans="4:4">
      <c r="D1113" s="105"/>
    </row>
    <row r="1114" spans="4:4">
      <c r="D1114" s="105"/>
    </row>
    <row r="1115" spans="4:4">
      <c r="D1115" s="105"/>
    </row>
    <row r="1116" spans="4:4">
      <c r="D1116" s="105"/>
    </row>
    <row r="1117" spans="4:4">
      <c r="D1117" s="105"/>
    </row>
    <row r="1118" spans="4:4">
      <c r="D1118" s="105"/>
    </row>
    <row r="1119" spans="4:4">
      <c r="D1119" s="105"/>
    </row>
    <row r="1120" spans="4:4">
      <c r="D1120" s="105"/>
    </row>
    <row r="1121" spans="4:4">
      <c r="D1121" s="105"/>
    </row>
    <row r="1122" spans="4:4">
      <c r="D1122" s="105"/>
    </row>
    <row r="1123" spans="4:4">
      <c r="D1123" s="105"/>
    </row>
    <row r="1124" spans="4:4">
      <c r="D1124" s="105"/>
    </row>
    <row r="1125" spans="4:4">
      <c r="D1125" s="105"/>
    </row>
    <row r="1126" spans="4:4">
      <c r="D1126" s="105"/>
    </row>
    <row r="1127" spans="4:4">
      <c r="D1127" s="105"/>
    </row>
    <row r="1128" spans="4:4">
      <c r="D1128" s="105"/>
    </row>
    <row r="1129" spans="4:4">
      <c r="D1129" s="105"/>
    </row>
    <row r="1130" spans="4:4">
      <c r="D1130" s="105"/>
    </row>
    <row r="1131" spans="4:4">
      <c r="D1131" s="105"/>
    </row>
    <row r="1132" spans="4:4">
      <c r="D1132" s="105"/>
    </row>
    <row r="1133" spans="4:4">
      <c r="D1133" s="105"/>
    </row>
    <row r="1134" spans="4:4">
      <c r="D1134" s="105"/>
    </row>
    <row r="1135" spans="4:4">
      <c r="D1135" s="105"/>
    </row>
    <row r="1136" spans="4:4">
      <c r="D1136" s="105"/>
    </row>
    <row r="1137" spans="4:4">
      <c r="D1137" s="105"/>
    </row>
    <row r="1138" spans="4:4">
      <c r="D1138" s="105"/>
    </row>
    <row r="1139" spans="4:4">
      <c r="D1139" s="105"/>
    </row>
    <row r="1140" spans="4:4">
      <c r="D1140" s="105"/>
    </row>
    <row r="1141" spans="4:4">
      <c r="D1141" s="105"/>
    </row>
    <row r="1142" spans="4:4">
      <c r="D1142" s="105"/>
    </row>
    <row r="1143" spans="4:4">
      <c r="D1143" s="105"/>
    </row>
    <row r="1144" spans="4:4">
      <c r="D1144" s="105"/>
    </row>
    <row r="1145" spans="4:4">
      <c r="D1145" s="105"/>
    </row>
    <row r="1146" spans="4:4">
      <c r="D1146" s="105"/>
    </row>
    <row r="1147" spans="4:4">
      <c r="D1147" s="105"/>
    </row>
    <row r="1148" spans="4:4">
      <c r="D1148" s="105"/>
    </row>
    <row r="1149" spans="4:4">
      <c r="D1149" s="105"/>
    </row>
    <row r="1150" spans="4:4">
      <c r="D1150" s="105"/>
    </row>
    <row r="1151" spans="4:4">
      <c r="D1151" s="105"/>
    </row>
    <row r="1152" spans="4:4">
      <c r="D1152" s="105"/>
    </row>
    <row r="1153" spans="4:4">
      <c r="D1153" s="105"/>
    </row>
    <row r="1154" spans="4:4">
      <c r="D1154" s="105"/>
    </row>
    <row r="1155" spans="4:4">
      <c r="D1155" s="105"/>
    </row>
    <row r="1156" spans="4:4">
      <c r="D1156" s="105"/>
    </row>
    <row r="1157" spans="4:4">
      <c r="D1157" s="105"/>
    </row>
    <row r="1158" spans="4:4">
      <c r="D1158" s="105"/>
    </row>
    <row r="1159" spans="4:4">
      <c r="D1159" s="105"/>
    </row>
    <row r="1160" spans="4:4">
      <c r="D1160" s="105"/>
    </row>
    <row r="1161" spans="4:4">
      <c r="D1161" s="105"/>
    </row>
    <row r="1162" spans="4:4">
      <c r="D1162" s="105"/>
    </row>
    <row r="1163" spans="4:4">
      <c r="D1163" s="105"/>
    </row>
    <row r="1164" spans="4:4">
      <c r="D1164" s="105"/>
    </row>
    <row r="1165" spans="4:4">
      <c r="D1165" s="105"/>
    </row>
    <row r="1166" spans="4:4">
      <c r="D1166" s="105"/>
    </row>
    <row r="1167" spans="4:4">
      <c r="D1167" s="105"/>
    </row>
    <row r="1168" spans="4:4">
      <c r="D1168" s="105"/>
    </row>
    <row r="1169" spans="4:4">
      <c r="D1169" s="105"/>
    </row>
    <row r="1170" spans="4:4">
      <c r="D1170" s="105"/>
    </row>
    <row r="1171" spans="4:4">
      <c r="D1171" s="105"/>
    </row>
    <row r="1172" spans="4:4">
      <c r="D1172" s="105"/>
    </row>
    <row r="1173" spans="4:4">
      <c r="D1173" s="105"/>
    </row>
    <row r="1174" spans="4:4">
      <c r="D1174" s="105"/>
    </row>
    <row r="1175" spans="4:4">
      <c r="D1175" s="105"/>
    </row>
    <row r="1176" spans="4:4">
      <c r="D1176" s="105"/>
    </row>
    <row r="1177" spans="4:4">
      <c r="D1177" s="105"/>
    </row>
    <row r="1178" spans="4:4">
      <c r="D1178" s="105"/>
    </row>
    <row r="1179" spans="4:4">
      <c r="D1179" s="105"/>
    </row>
    <row r="1180" spans="4:4">
      <c r="D1180" s="105"/>
    </row>
    <row r="1181" spans="4:4">
      <c r="D1181" s="105"/>
    </row>
    <row r="1182" spans="4:4">
      <c r="D1182" s="105"/>
    </row>
    <row r="1183" spans="4:4">
      <c r="D1183" s="105"/>
    </row>
    <row r="1184" spans="4:4">
      <c r="D1184" s="105"/>
    </row>
    <row r="1185" spans="4:4">
      <c r="D1185" s="105"/>
    </row>
    <row r="1186" spans="4:4">
      <c r="D1186" s="105"/>
    </row>
    <row r="1187" spans="4:4">
      <c r="D1187" s="105"/>
    </row>
    <row r="1188" spans="4:4">
      <c r="D1188" s="105"/>
    </row>
    <row r="1189" spans="4:4">
      <c r="D1189" s="105"/>
    </row>
    <row r="1190" spans="4:4">
      <c r="D1190" s="105"/>
    </row>
    <row r="1191" spans="4:4">
      <c r="D1191" s="105"/>
    </row>
    <row r="1192" spans="4:4">
      <c r="D1192" s="105"/>
    </row>
    <row r="1193" spans="4:4">
      <c r="D1193" s="105"/>
    </row>
    <row r="1194" spans="4:4">
      <c r="D1194" s="105"/>
    </row>
    <row r="1195" spans="4:4">
      <c r="D1195" s="105"/>
    </row>
    <row r="1196" spans="4:4">
      <c r="D1196" s="105"/>
    </row>
    <row r="1197" spans="4:4">
      <c r="D1197" s="105"/>
    </row>
    <row r="1198" spans="4:4">
      <c r="D1198" s="105"/>
    </row>
    <row r="1199" spans="4:4">
      <c r="D1199" s="105"/>
    </row>
    <row r="1200" spans="4:4">
      <c r="D1200" s="105"/>
    </row>
    <row r="1201" spans="4:4">
      <c r="D1201" s="105"/>
    </row>
    <row r="1202" spans="4:4">
      <c r="D1202" s="105"/>
    </row>
    <row r="1203" spans="4:4">
      <c r="D1203" s="105"/>
    </row>
    <row r="1204" spans="4:4">
      <c r="D1204" s="105"/>
    </row>
    <row r="1205" spans="4:4">
      <c r="D1205" s="105"/>
    </row>
    <row r="1206" spans="4:4">
      <c r="D1206" s="105"/>
    </row>
    <row r="1207" spans="4:4">
      <c r="D1207" s="105"/>
    </row>
    <row r="1208" spans="4:4">
      <c r="D1208" s="105"/>
    </row>
    <row r="1209" spans="4:4">
      <c r="D1209" s="105"/>
    </row>
    <row r="1210" spans="4:4">
      <c r="D1210" s="105"/>
    </row>
    <row r="1211" spans="4:4">
      <c r="D1211" s="105"/>
    </row>
    <row r="1212" spans="4:4">
      <c r="D1212" s="105"/>
    </row>
    <row r="1213" spans="4:4">
      <c r="D1213" s="105"/>
    </row>
    <row r="1214" spans="4:4">
      <c r="D1214" s="105"/>
    </row>
    <row r="1215" spans="4:4">
      <c r="D1215" s="105"/>
    </row>
    <row r="1216" spans="4:4">
      <c r="D1216" s="105"/>
    </row>
    <row r="1217" spans="4:4">
      <c r="D1217" s="105"/>
    </row>
    <row r="1218" spans="4:4">
      <c r="D1218" s="105"/>
    </row>
    <row r="1219" spans="4:4">
      <c r="D1219" s="105"/>
    </row>
    <row r="1220" spans="4:4">
      <c r="D1220" s="105"/>
    </row>
    <row r="1221" spans="4:4">
      <c r="D1221" s="105"/>
    </row>
    <row r="1222" spans="4:4">
      <c r="D1222" s="105"/>
    </row>
    <row r="1223" spans="4:4">
      <c r="D1223" s="105"/>
    </row>
    <row r="1224" spans="4:4">
      <c r="D1224" s="105"/>
    </row>
    <row r="1225" spans="4:4">
      <c r="D1225" s="105"/>
    </row>
    <row r="1226" spans="4:4">
      <c r="D1226" s="105"/>
    </row>
    <row r="1227" spans="4:4">
      <c r="D1227" s="105"/>
    </row>
    <row r="1228" spans="4:4">
      <c r="D1228" s="105"/>
    </row>
    <row r="1229" spans="4:4">
      <c r="D1229" s="105"/>
    </row>
    <row r="1230" spans="4:4">
      <c r="D1230" s="105"/>
    </row>
    <row r="1231" spans="4:4">
      <c r="D1231" s="105"/>
    </row>
    <row r="1232" spans="4:4">
      <c r="D1232" s="105"/>
    </row>
    <row r="1233" spans="4:4">
      <c r="D1233" s="105"/>
    </row>
    <row r="1234" spans="4:4">
      <c r="D1234" s="105"/>
    </row>
    <row r="1235" spans="4:4">
      <c r="D1235" s="105"/>
    </row>
    <row r="1236" spans="4:4">
      <c r="D1236" s="105"/>
    </row>
    <row r="1237" spans="4:4">
      <c r="D1237" s="105"/>
    </row>
    <row r="1238" spans="4:4">
      <c r="D1238" s="105"/>
    </row>
    <row r="1239" spans="4:4">
      <c r="D1239" s="105"/>
    </row>
    <row r="1240" spans="4:4">
      <c r="D1240" s="105"/>
    </row>
    <row r="1241" spans="4:4">
      <c r="D1241" s="105"/>
    </row>
    <row r="1242" spans="4:4">
      <c r="D1242" s="105"/>
    </row>
    <row r="1243" spans="4:4">
      <c r="D1243" s="105"/>
    </row>
    <row r="1244" spans="4:4">
      <c r="D1244" s="105"/>
    </row>
    <row r="1245" spans="4:4">
      <c r="D1245" s="105"/>
    </row>
    <row r="1246" spans="4:4">
      <c r="D1246" s="105"/>
    </row>
    <row r="1247" spans="4:4">
      <c r="D1247" s="105"/>
    </row>
    <row r="1248" spans="4:4">
      <c r="D1248" s="105"/>
    </row>
    <row r="1249" spans="4:4">
      <c r="D1249" s="105"/>
    </row>
    <row r="1250" spans="4:4">
      <c r="D1250" s="105"/>
    </row>
    <row r="1251" spans="4:4">
      <c r="D1251" s="105"/>
    </row>
    <row r="1252" spans="4:4">
      <c r="D1252" s="105"/>
    </row>
    <row r="1253" spans="4:4">
      <c r="D1253" s="105"/>
    </row>
    <row r="1254" spans="4:4">
      <c r="D1254" s="105"/>
    </row>
    <row r="1255" spans="4:4">
      <c r="D1255" s="105"/>
    </row>
    <row r="1256" spans="4:4">
      <c r="D1256" s="105"/>
    </row>
    <row r="1257" spans="4:4">
      <c r="D1257" s="105"/>
    </row>
    <row r="1258" spans="4:4">
      <c r="D1258" s="105"/>
    </row>
    <row r="1259" spans="4:4">
      <c r="D1259" s="105"/>
    </row>
    <row r="1260" spans="4:4">
      <c r="D1260" s="105"/>
    </row>
    <row r="1261" spans="4:4">
      <c r="D1261" s="105"/>
    </row>
    <row r="1262" spans="4:4">
      <c r="D1262" s="105"/>
    </row>
    <row r="1263" spans="4:4">
      <c r="D1263" s="105"/>
    </row>
    <row r="1264" spans="4:4">
      <c r="D1264" s="105"/>
    </row>
    <row r="1265" spans="4:4">
      <c r="D1265" s="105"/>
    </row>
    <row r="1266" spans="4:4">
      <c r="D1266" s="105"/>
    </row>
    <row r="1267" spans="4:4">
      <c r="D1267" s="105"/>
    </row>
    <row r="1268" spans="4:4">
      <c r="D1268" s="105"/>
    </row>
    <row r="1269" spans="4:4">
      <c r="D1269" s="105"/>
    </row>
    <row r="1270" spans="4:4">
      <c r="D1270" s="105"/>
    </row>
    <row r="1271" spans="4:4">
      <c r="D1271" s="105"/>
    </row>
    <row r="1272" spans="4:4">
      <c r="D1272" s="105"/>
    </row>
    <row r="1273" spans="4:4">
      <c r="D1273" s="105"/>
    </row>
    <row r="1274" spans="4:4">
      <c r="D1274" s="105"/>
    </row>
    <row r="1275" spans="4:4">
      <c r="D1275" s="105"/>
    </row>
    <row r="1276" spans="4:4">
      <c r="D1276" s="105"/>
    </row>
    <row r="1277" spans="4:4">
      <c r="D1277" s="105"/>
    </row>
    <row r="1278" spans="4:4">
      <c r="D1278" s="105"/>
    </row>
    <row r="1279" spans="4:4">
      <c r="D1279" s="105"/>
    </row>
    <row r="1280" spans="4:4">
      <c r="D1280" s="105"/>
    </row>
    <row r="1281" spans="4:4">
      <c r="D1281" s="105"/>
    </row>
    <row r="1282" spans="4:4">
      <c r="D1282" s="105"/>
    </row>
    <row r="1283" spans="4:4">
      <c r="D1283" s="105"/>
    </row>
    <row r="1284" spans="4:4">
      <c r="D1284" s="105"/>
    </row>
    <row r="1285" spans="4:4">
      <c r="D1285" s="105"/>
    </row>
    <row r="1286" spans="4:4">
      <c r="D1286" s="105"/>
    </row>
    <row r="1287" spans="4:4">
      <c r="D1287" s="105"/>
    </row>
    <row r="1288" spans="4:4">
      <c r="D1288" s="105"/>
    </row>
    <row r="1289" spans="4:4">
      <c r="D1289" s="105"/>
    </row>
    <row r="1290" spans="4:4">
      <c r="D1290" s="105"/>
    </row>
    <row r="1291" spans="4:4">
      <c r="D1291" s="105"/>
    </row>
    <row r="1292" spans="4:4">
      <c r="D1292" s="105"/>
    </row>
    <row r="1293" spans="4:4">
      <c r="D1293" s="105"/>
    </row>
    <row r="1294" spans="4:4">
      <c r="D1294" s="105"/>
    </row>
    <row r="1295" spans="4:4">
      <c r="D1295" s="105"/>
    </row>
    <row r="1296" spans="4:4">
      <c r="D1296" s="105"/>
    </row>
    <row r="1297" spans="4:4">
      <c r="D1297" s="105"/>
    </row>
    <row r="1298" spans="4:4">
      <c r="D1298" s="105"/>
    </row>
    <row r="1299" spans="4:4">
      <c r="D1299" s="105"/>
    </row>
    <row r="1300" spans="4:4">
      <c r="D1300" s="105"/>
    </row>
    <row r="1301" spans="4:4">
      <c r="D1301" s="105"/>
    </row>
    <row r="1302" spans="4:4">
      <c r="D1302" s="105"/>
    </row>
    <row r="1303" spans="4:4">
      <c r="D1303" s="105"/>
    </row>
    <row r="1304" spans="4:4">
      <c r="D1304" s="105"/>
    </row>
    <row r="1305" spans="4:4">
      <c r="D1305" s="105"/>
    </row>
    <row r="1306" spans="4:4">
      <c r="D1306" s="105"/>
    </row>
    <row r="1307" spans="4:4">
      <c r="D1307" s="105"/>
    </row>
    <row r="1308" spans="4:4">
      <c r="D1308" s="105"/>
    </row>
    <row r="1309" spans="4:4">
      <c r="D1309" s="105"/>
    </row>
    <row r="1310" spans="4:4">
      <c r="D1310" s="105"/>
    </row>
    <row r="1311" spans="4:4">
      <c r="D1311" s="105"/>
    </row>
    <row r="1312" spans="4:4">
      <c r="D1312" s="105"/>
    </row>
    <row r="1313" spans="4:4">
      <c r="D1313" s="105"/>
    </row>
    <row r="1314" spans="4:4">
      <c r="D1314" s="105"/>
    </row>
    <row r="1315" spans="4:4">
      <c r="D1315" s="105"/>
    </row>
    <row r="1316" spans="4:4">
      <c r="D1316" s="105"/>
    </row>
    <row r="1317" spans="4:4">
      <c r="D1317" s="105"/>
    </row>
    <row r="1318" spans="4:4">
      <c r="D1318" s="105"/>
    </row>
    <row r="1319" spans="4:4">
      <c r="D1319" s="105"/>
    </row>
    <row r="1320" spans="4:4">
      <c r="D1320" s="105"/>
    </row>
    <row r="1321" spans="4:4">
      <c r="D1321" s="105"/>
    </row>
    <row r="1322" spans="4:4">
      <c r="D1322" s="105"/>
    </row>
    <row r="1323" spans="4:4">
      <c r="D1323" s="105"/>
    </row>
    <row r="1324" spans="4:4">
      <c r="D1324" s="105"/>
    </row>
    <row r="1325" spans="4:4">
      <c r="D1325" s="105"/>
    </row>
    <row r="1326" spans="4:4">
      <c r="D1326" s="105"/>
    </row>
    <row r="1327" spans="4:4">
      <c r="D1327" s="105"/>
    </row>
    <row r="1328" spans="4:4">
      <c r="D1328" s="105"/>
    </row>
    <row r="1329" spans="4:4">
      <c r="D1329" s="105"/>
    </row>
    <row r="1330" spans="4:4">
      <c r="D1330" s="105"/>
    </row>
    <row r="1331" spans="4:4">
      <c r="D1331" s="105"/>
    </row>
    <row r="1332" spans="4:4">
      <c r="D1332" s="105"/>
    </row>
    <row r="1333" spans="4:4">
      <c r="D1333" s="105"/>
    </row>
    <row r="1334" spans="4:4">
      <c r="D1334" s="105"/>
    </row>
    <row r="1335" spans="4:4">
      <c r="D1335" s="105"/>
    </row>
    <row r="1336" spans="4:4">
      <c r="D1336" s="105"/>
    </row>
    <row r="1337" spans="4:4">
      <c r="D1337" s="105"/>
    </row>
    <row r="1338" spans="4:4">
      <c r="D1338" s="105"/>
    </row>
    <row r="1339" spans="4:4">
      <c r="D1339" s="105"/>
    </row>
    <row r="1340" spans="4:4">
      <c r="D1340" s="105"/>
    </row>
    <row r="1341" spans="4:4">
      <c r="D1341" s="105"/>
    </row>
    <row r="1342" spans="4:4">
      <c r="D1342" s="105"/>
    </row>
    <row r="1343" spans="4:4">
      <c r="D1343" s="105"/>
    </row>
    <row r="1344" spans="4:4">
      <c r="D1344" s="105"/>
    </row>
    <row r="1345" spans="4:4">
      <c r="D1345" s="105"/>
    </row>
    <row r="1346" spans="4:4">
      <c r="D1346" s="105"/>
    </row>
    <row r="1347" spans="4:4">
      <c r="D1347" s="105"/>
    </row>
    <row r="1348" spans="4:4">
      <c r="D1348" s="105"/>
    </row>
    <row r="1349" spans="4:4">
      <c r="D1349" s="105"/>
    </row>
    <row r="1350" spans="4:4">
      <c r="D1350" s="105"/>
    </row>
    <row r="1351" spans="4:4">
      <c r="D1351" s="105"/>
    </row>
    <row r="1352" spans="4:4">
      <c r="D1352" s="105"/>
    </row>
    <row r="1353" spans="4:4">
      <c r="D1353" s="105"/>
    </row>
    <row r="1354" spans="4:4">
      <c r="D1354" s="105"/>
    </row>
    <row r="1355" spans="4:4">
      <c r="D1355" s="105"/>
    </row>
    <row r="1356" spans="4:4">
      <c r="D1356" s="105"/>
    </row>
    <row r="1357" spans="4:4">
      <c r="D1357" s="105"/>
    </row>
    <row r="1358" spans="4:4">
      <c r="D1358" s="105"/>
    </row>
    <row r="1359" spans="4:4">
      <c r="D1359" s="105"/>
    </row>
    <row r="1360" spans="4:4">
      <c r="D1360" s="105"/>
    </row>
    <row r="1361" spans="4:4">
      <c r="D1361" s="105"/>
    </row>
    <row r="1362" spans="4:4">
      <c r="D1362" s="105"/>
    </row>
    <row r="1363" spans="4:4">
      <c r="D1363" s="105"/>
    </row>
    <row r="1364" spans="4:4">
      <c r="D1364" s="105"/>
    </row>
    <row r="1365" spans="4:4">
      <c r="D1365" s="105"/>
    </row>
    <row r="1366" spans="4:4">
      <c r="D1366" s="105"/>
    </row>
    <row r="1367" spans="4:4">
      <c r="D1367" s="105"/>
    </row>
    <row r="1368" spans="4:4">
      <c r="D1368" s="105"/>
    </row>
    <row r="1369" spans="4:4">
      <c r="D1369" s="105"/>
    </row>
    <row r="1370" spans="4:4">
      <c r="D1370" s="105"/>
    </row>
    <row r="1371" spans="4:4">
      <c r="D1371" s="105"/>
    </row>
    <row r="1372" spans="4:4">
      <c r="D1372" s="105"/>
    </row>
    <row r="1373" spans="4:4">
      <c r="D1373" s="105"/>
    </row>
    <row r="1374" spans="4:4">
      <c r="D1374" s="105"/>
    </row>
    <row r="1375" spans="4:4">
      <c r="D1375" s="105"/>
    </row>
    <row r="1376" spans="4:4">
      <c r="D1376" s="105"/>
    </row>
    <row r="1377" spans="4:4">
      <c r="D1377" s="105"/>
    </row>
    <row r="1378" spans="4:4">
      <c r="D1378" s="105"/>
    </row>
    <row r="1379" spans="4:4">
      <c r="D1379" s="105"/>
    </row>
    <row r="1380" spans="4:4">
      <c r="D1380" s="105"/>
    </row>
    <row r="1381" spans="4:4">
      <c r="D1381" s="105"/>
    </row>
    <row r="1382" spans="4:4">
      <c r="D1382" s="105"/>
    </row>
    <row r="1383" spans="4:4">
      <c r="D1383" s="105"/>
    </row>
    <row r="1384" spans="4:4">
      <c r="D1384" s="105"/>
    </row>
    <row r="1385" spans="4:4">
      <c r="D1385" s="105"/>
    </row>
    <row r="1386" spans="4:4">
      <c r="D1386" s="105"/>
    </row>
    <row r="1387" spans="4:4">
      <c r="D1387" s="105"/>
    </row>
    <row r="1388" spans="4:4">
      <c r="D1388" s="105"/>
    </row>
    <row r="1389" spans="4:4">
      <c r="D1389" s="105"/>
    </row>
    <row r="1390" spans="4:4">
      <c r="D1390" s="105"/>
    </row>
    <row r="1391" spans="4:4">
      <c r="D1391" s="105"/>
    </row>
    <row r="1392" spans="4:4">
      <c r="D1392" s="105"/>
    </row>
    <row r="1393" spans="4:4">
      <c r="D1393" s="105"/>
    </row>
    <row r="1394" spans="4:4">
      <c r="D1394" s="105"/>
    </row>
    <row r="1395" spans="4:4">
      <c r="D1395" s="105"/>
    </row>
    <row r="1396" spans="4:4">
      <c r="D1396" s="105"/>
    </row>
    <row r="1397" spans="4:4">
      <c r="D1397" s="105"/>
    </row>
    <row r="1398" spans="4:4">
      <c r="D1398" s="105"/>
    </row>
    <row r="1399" spans="4:4">
      <c r="D1399" s="105"/>
    </row>
    <row r="1400" spans="4:4">
      <c r="D1400" s="105"/>
    </row>
    <row r="1401" spans="4:4">
      <c r="D1401" s="105"/>
    </row>
    <row r="1402" spans="4:4">
      <c r="D1402" s="105"/>
    </row>
    <row r="1403" spans="4:4">
      <c r="D1403" s="105"/>
    </row>
    <row r="1404" spans="4:4">
      <c r="D1404" s="105"/>
    </row>
    <row r="1405" spans="4:4">
      <c r="D1405" s="105"/>
    </row>
    <row r="1406" spans="4:4">
      <c r="D1406" s="105"/>
    </row>
    <row r="1407" spans="4:4">
      <c r="D1407" s="105"/>
    </row>
    <row r="1408" spans="4:4">
      <c r="D1408" s="105"/>
    </row>
    <row r="1409" spans="4:4">
      <c r="D1409" s="105"/>
    </row>
    <row r="1410" spans="4:4">
      <c r="D1410" s="105"/>
    </row>
    <row r="1411" spans="4:4">
      <c r="D1411" s="105"/>
    </row>
    <row r="1412" spans="4:4">
      <c r="D1412" s="105"/>
    </row>
    <row r="1413" spans="4:4">
      <c r="D1413" s="105"/>
    </row>
    <row r="1414" spans="4:4">
      <c r="D1414" s="105"/>
    </row>
    <row r="1415" spans="4:4">
      <c r="D1415" s="105"/>
    </row>
    <row r="1416" spans="4:4">
      <c r="D1416" s="105"/>
    </row>
    <row r="1417" spans="4:4">
      <c r="D1417" s="105"/>
    </row>
    <row r="1418" spans="4:4">
      <c r="D1418" s="105"/>
    </row>
    <row r="1419" spans="4:4">
      <c r="D1419" s="105"/>
    </row>
    <row r="1420" spans="4:4">
      <c r="D1420" s="105"/>
    </row>
    <row r="1421" spans="4:4">
      <c r="D1421" s="105"/>
    </row>
    <row r="1422" spans="4:4">
      <c r="D1422" s="105"/>
    </row>
    <row r="1423" spans="4:4">
      <c r="D1423" s="105"/>
    </row>
    <row r="1424" spans="4:4">
      <c r="D1424" s="105"/>
    </row>
    <row r="1425" spans="4:4">
      <c r="D1425" s="105"/>
    </row>
    <row r="1426" spans="4:4">
      <c r="D1426" s="105"/>
    </row>
    <row r="1427" spans="4:4">
      <c r="D1427" s="105"/>
    </row>
    <row r="1428" spans="4:4">
      <c r="D1428" s="105"/>
    </row>
    <row r="1429" spans="4:4">
      <c r="D1429" s="105"/>
    </row>
    <row r="1430" spans="4:4">
      <c r="D1430" s="105"/>
    </row>
    <row r="1431" spans="4:4">
      <c r="D1431" s="105"/>
    </row>
    <row r="1432" spans="4:4">
      <c r="D1432" s="105"/>
    </row>
    <row r="1433" spans="4:4">
      <c r="D1433" s="105"/>
    </row>
    <row r="1434" spans="4:4">
      <c r="D1434" s="105"/>
    </row>
    <row r="1435" spans="4:4">
      <c r="D1435" s="105"/>
    </row>
    <row r="1436" spans="4:4">
      <c r="D1436" s="105"/>
    </row>
    <row r="1437" spans="4:4">
      <c r="D1437" s="105"/>
    </row>
    <row r="1438" spans="4:4">
      <c r="D1438" s="105"/>
    </row>
    <row r="1439" spans="4:4">
      <c r="D1439" s="105"/>
    </row>
    <row r="1440" spans="4:4">
      <c r="D1440" s="105"/>
    </row>
    <row r="1441" spans="4:4">
      <c r="D1441" s="105"/>
    </row>
    <row r="1442" spans="4:4">
      <c r="D1442" s="105"/>
    </row>
    <row r="1443" spans="4:4">
      <c r="D1443" s="105"/>
    </row>
    <row r="1444" spans="4:4">
      <c r="D1444" s="105"/>
    </row>
    <row r="1445" spans="4:4">
      <c r="D1445" s="105"/>
    </row>
    <row r="1446" spans="4:4">
      <c r="D1446" s="105"/>
    </row>
    <row r="1447" spans="4:4">
      <c r="D1447" s="105"/>
    </row>
    <row r="1448" spans="4:4">
      <c r="D1448" s="105"/>
    </row>
    <row r="1449" spans="4:4">
      <c r="D1449" s="105"/>
    </row>
    <row r="1450" spans="4:4">
      <c r="D1450" s="105"/>
    </row>
    <row r="1451" spans="4:4">
      <c r="D1451" s="105"/>
    </row>
    <row r="1452" spans="4:4">
      <c r="D1452" s="105"/>
    </row>
    <row r="1453" spans="4:4">
      <c r="D1453" s="105"/>
    </row>
    <row r="1454" spans="4:4">
      <c r="D1454" s="105"/>
    </row>
    <row r="1455" spans="4:4">
      <c r="D1455" s="105"/>
    </row>
    <row r="1456" spans="4:4">
      <c r="D1456" s="105"/>
    </row>
    <row r="1457" spans="4:4">
      <c r="D1457" s="105"/>
    </row>
    <row r="1458" spans="4:4">
      <c r="D1458" s="105"/>
    </row>
    <row r="1459" spans="4:4">
      <c r="D1459" s="105"/>
    </row>
    <row r="1460" spans="4:4">
      <c r="D1460" s="105"/>
    </row>
    <row r="1461" spans="4:4">
      <c r="D1461" s="105"/>
    </row>
    <row r="1462" spans="4:4">
      <c r="D1462" s="105"/>
    </row>
    <row r="1463" spans="4:4">
      <c r="D1463" s="105"/>
    </row>
    <row r="1464" spans="4:4">
      <c r="D1464" s="105"/>
    </row>
    <row r="1465" spans="4:4">
      <c r="D1465" s="105"/>
    </row>
    <row r="1466" spans="4:4">
      <c r="D1466" s="105"/>
    </row>
    <row r="1467" spans="4:4">
      <c r="D1467" s="105"/>
    </row>
    <row r="1468" spans="4:4">
      <c r="D1468" s="105"/>
    </row>
    <row r="1469" spans="4:4">
      <c r="D1469" s="105"/>
    </row>
    <row r="1470" spans="4:4">
      <c r="D1470" s="105"/>
    </row>
    <row r="1471" spans="4:4">
      <c r="D1471" s="105"/>
    </row>
    <row r="1472" spans="4:4">
      <c r="D1472" s="105"/>
    </row>
    <row r="1473" spans="4:4">
      <c r="D1473" s="105"/>
    </row>
    <row r="1474" spans="4:4">
      <c r="D1474" s="105"/>
    </row>
    <row r="1475" spans="4:4">
      <c r="D1475" s="105"/>
    </row>
    <row r="1476" spans="4:4">
      <c r="D1476" s="105"/>
    </row>
    <row r="1477" spans="4:4">
      <c r="D1477" s="105"/>
    </row>
    <row r="1478" spans="4:4">
      <c r="D1478" s="105"/>
    </row>
    <row r="1479" spans="4:4">
      <c r="D1479" s="105"/>
    </row>
    <row r="1480" spans="4:4">
      <c r="D1480" s="105"/>
    </row>
    <row r="1481" spans="4:4">
      <c r="D1481" s="105"/>
    </row>
    <row r="1482" spans="4:4">
      <c r="D1482" s="105"/>
    </row>
    <row r="1483" spans="4:4">
      <c r="D1483" s="105"/>
    </row>
    <row r="1484" spans="4:4">
      <c r="D1484" s="105"/>
    </row>
    <row r="1485" spans="4:4">
      <c r="D1485" s="105"/>
    </row>
    <row r="1486" spans="4:4">
      <c r="D1486" s="105"/>
    </row>
    <row r="1487" spans="4:4">
      <c r="D1487" s="105"/>
    </row>
    <row r="1488" spans="4:4">
      <c r="D1488" s="105"/>
    </row>
    <row r="1489" spans="4:4">
      <c r="D1489" s="105"/>
    </row>
    <row r="1490" spans="4:4">
      <c r="D1490" s="105"/>
    </row>
    <row r="1491" spans="4:4">
      <c r="D1491" s="105"/>
    </row>
    <row r="1492" spans="4:4">
      <c r="D1492" s="105"/>
    </row>
    <row r="1493" spans="4:4">
      <c r="D1493" s="105"/>
    </row>
    <row r="1494" spans="4:4">
      <c r="D1494" s="105"/>
    </row>
    <row r="1495" spans="4:4">
      <c r="D1495" s="105"/>
    </row>
    <row r="1496" spans="4:4">
      <c r="D1496" s="105"/>
    </row>
    <row r="1497" spans="4:4">
      <c r="D1497" s="105"/>
    </row>
    <row r="1498" spans="4:4">
      <c r="D1498" s="105"/>
    </row>
    <row r="1499" spans="4:4">
      <c r="D1499" s="105"/>
    </row>
    <row r="1500" spans="4:4">
      <c r="D1500" s="105"/>
    </row>
    <row r="1501" spans="4:4">
      <c r="D1501" s="105"/>
    </row>
    <row r="1502" spans="4:4">
      <c r="D1502" s="105"/>
    </row>
    <row r="1503" spans="4:4">
      <c r="D1503" s="105"/>
    </row>
    <row r="1504" spans="4:4">
      <c r="D1504" s="105"/>
    </row>
    <row r="1505" spans="4:4">
      <c r="D1505" s="105"/>
    </row>
    <row r="1506" spans="4:4">
      <c r="D1506" s="105"/>
    </row>
    <row r="1507" spans="4:4">
      <c r="D1507" s="105"/>
    </row>
    <row r="1508" spans="4:4">
      <c r="D1508" s="105"/>
    </row>
    <row r="1509" spans="4:4">
      <c r="D1509" s="105"/>
    </row>
    <row r="1510" spans="4:4">
      <c r="D1510" s="105"/>
    </row>
    <row r="1511" spans="4:4">
      <c r="D1511" s="105"/>
    </row>
    <row r="1512" spans="4:4">
      <c r="D1512" s="105"/>
    </row>
    <row r="1513" spans="4:4">
      <c r="D1513" s="105"/>
    </row>
    <row r="1514" spans="4:4">
      <c r="D1514" s="105"/>
    </row>
    <row r="1515" spans="4:4">
      <c r="D1515" s="105"/>
    </row>
    <row r="1516" spans="4:4">
      <c r="D1516" s="105"/>
    </row>
    <row r="1517" spans="4:4">
      <c r="D1517" s="105"/>
    </row>
    <row r="1518" spans="4:4">
      <c r="D1518" s="105"/>
    </row>
    <row r="1519" spans="4:4">
      <c r="D1519" s="105"/>
    </row>
    <row r="1520" spans="4:4">
      <c r="D1520" s="105"/>
    </row>
    <row r="1521" spans="4:4">
      <c r="D1521" s="105"/>
    </row>
    <row r="1522" spans="4:4">
      <c r="D1522" s="105"/>
    </row>
    <row r="1523" spans="4:4">
      <c r="D1523" s="105"/>
    </row>
    <row r="1524" spans="4:4">
      <c r="D1524" s="105"/>
    </row>
    <row r="1525" spans="4:4">
      <c r="D1525" s="105"/>
    </row>
    <row r="1526" spans="4:4">
      <c r="D1526" s="105"/>
    </row>
    <row r="1527" spans="4:4">
      <c r="D1527" s="105"/>
    </row>
    <row r="1528" spans="4:4">
      <c r="D1528" s="105"/>
    </row>
    <row r="1529" spans="4:4">
      <c r="D1529" s="105"/>
    </row>
    <row r="1530" spans="4:4">
      <c r="D1530" s="105"/>
    </row>
    <row r="1531" spans="4:4">
      <c r="D1531" s="105"/>
    </row>
    <row r="1532" spans="4:4">
      <c r="D1532" s="105"/>
    </row>
    <row r="1533" spans="4:4">
      <c r="D1533" s="105"/>
    </row>
    <row r="1534" spans="4:4">
      <c r="D1534" s="105"/>
    </row>
    <row r="1535" spans="4:4">
      <c r="D1535" s="105"/>
    </row>
    <row r="1536" spans="4:4">
      <c r="D1536" s="105"/>
    </row>
    <row r="1537" spans="4:4">
      <c r="D1537" s="105"/>
    </row>
    <row r="1538" spans="4:4">
      <c r="D1538" s="105"/>
    </row>
    <row r="1539" spans="4:4">
      <c r="D1539" s="105"/>
    </row>
    <row r="1540" spans="4:4">
      <c r="D1540" s="105"/>
    </row>
    <row r="1541" spans="4:4">
      <c r="D1541" s="105"/>
    </row>
    <row r="1542" spans="4:4">
      <c r="D1542" s="105"/>
    </row>
    <row r="1543" spans="4:4">
      <c r="D1543" s="105"/>
    </row>
    <row r="1544" spans="4:4">
      <c r="D1544" s="105"/>
    </row>
    <row r="1545" spans="4:4">
      <c r="D1545" s="105"/>
    </row>
    <row r="1546" spans="4:4">
      <c r="D1546" s="105"/>
    </row>
    <row r="1547" spans="4:4">
      <c r="D1547" s="105"/>
    </row>
    <row r="1548" spans="4:4">
      <c r="D1548" s="105"/>
    </row>
    <row r="1549" spans="4:4">
      <c r="D1549" s="105"/>
    </row>
    <row r="1550" spans="4:4">
      <c r="D1550" s="105"/>
    </row>
    <row r="1551" spans="4:4">
      <c r="D1551" s="105"/>
    </row>
    <row r="1552" spans="4:4">
      <c r="D1552" s="105"/>
    </row>
    <row r="1553" spans="4:4">
      <c r="D1553" s="105"/>
    </row>
    <row r="1554" spans="4:4">
      <c r="D1554" s="105"/>
    </row>
    <row r="1555" spans="4:4">
      <c r="D1555" s="105"/>
    </row>
    <row r="1556" spans="4:4">
      <c r="D1556" s="105"/>
    </row>
    <row r="1557" spans="4:4">
      <c r="D1557" s="105"/>
    </row>
    <row r="1558" spans="4:4">
      <c r="D1558" s="105"/>
    </row>
    <row r="1559" spans="4:4">
      <c r="D1559" s="105"/>
    </row>
    <row r="1560" spans="4:4">
      <c r="D1560" s="105"/>
    </row>
    <row r="1561" spans="4:4">
      <c r="D1561" s="105"/>
    </row>
    <row r="1562" spans="4:4">
      <c r="D1562" s="105"/>
    </row>
    <row r="1563" spans="4:4">
      <c r="D1563" s="105"/>
    </row>
    <row r="1564" spans="4:4">
      <c r="D1564" s="105"/>
    </row>
    <row r="1565" spans="4:4">
      <c r="D1565" s="105"/>
    </row>
    <row r="1566" spans="4:4">
      <c r="D1566" s="105"/>
    </row>
    <row r="1567" spans="4:4">
      <c r="D1567" s="105"/>
    </row>
    <row r="1568" spans="4:4">
      <c r="D1568" s="105"/>
    </row>
    <row r="1569" spans="4:4">
      <c r="D1569" s="105"/>
    </row>
    <row r="1570" spans="4:4">
      <c r="D1570" s="105"/>
    </row>
    <row r="1571" spans="4:4">
      <c r="D1571" s="105"/>
    </row>
    <row r="1572" spans="4:4">
      <c r="D1572" s="105"/>
    </row>
    <row r="1573" spans="4:4">
      <c r="D1573" s="105"/>
    </row>
    <row r="1574" spans="4:4">
      <c r="D1574" s="105"/>
    </row>
    <row r="1575" spans="4:4">
      <c r="D1575" s="105"/>
    </row>
    <row r="1576" spans="4:4">
      <c r="D1576" s="105"/>
    </row>
    <row r="1577" spans="4:4">
      <c r="D1577" s="105"/>
    </row>
    <row r="1578" spans="4:4">
      <c r="D1578" s="105"/>
    </row>
    <row r="1579" spans="4:4">
      <c r="D1579" s="105"/>
    </row>
    <row r="1580" spans="4:4">
      <c r="D1580" s="105"/>
    </row>
    <row r="1581" spans="4:4">
      <c r="D1581" s="105"/>
    </row>
    <row r="1582" spans="4:4">
      <c r="D1582" s="105"/>
    </row>
    <row r="1583" spans="4:4">
      <c r="D1583" s="105"/>
    </row>
    <row r="1584" spans="4:4">
      <c r="D1584" s="105"/>
    </row>
    <row r="1585" spans="4:4">
      <c r="D1585" s="105"/>
    </row>
    <row r="1586" spans="4:4">
      <c r="D1586" s="105"/>
    </row>
    <row r="1587" spans="4:4">
      <c r="D1587" s="105"/>
    </row>
    <row r="1588" spans="4:4">
      <c r="D1588" s="105"/>
    </row>
    <row r="1589" spans="4:4">
      <c r="D1589" s="105"/>
    </row>
    <row r="1590" spans="4:4">
      <c r="D1590" s="105"/>
    </row>
    <row r="1591" spans="4:4">
      <c r="D1591" s="105"/>
    </row>
    <row r="1592" spans="4:4">
      <c r="D1592" s="105"/>
    </row>
    <row r="1593" spans="4:4">
      <c r="D1593" s="105"/>
    </row>
    <row r="1594" spans="4:4">
      <c r="D1594" s="105"/>
    </row>
    <row r="1595" spans="4:4">
      <c r="D1595" s="105"/>
    </row>
    <row r="1596" spans="4:4">
      <c r="D1596" s="105"/>
    </row>
    <row r="1597" spans="4:4">
      <c r="D1597" s="105"/>
    </row>
    <row r="1598" spans="4:4">
      <c r="D1598" s="105"/>
    </row>
    <row r="1599" spans="4:4">
      <c r="D1599" s="105"/>
    </row>
    <row r="1600" spans="4:4">
      <c r="D1600" s="105"/>
    </row>
    <row r="1601" spans="4:4">
      <c r="D1601" s="105"/>
    </row>
    <row r="1602" spans="4:4">
      <c r="D1602" s="105"/>
    </row>
    <row r="1603" spans="4:4">
      <c r="D1603" s="105"/>
    </row>
    <row r="1604" spans="4:4">
      <c r="D1604" s="105"/>
    </row>
    <row r="1605" spans="4:4">
      <c r="D1605" s="105"/>
    </row>
    <row r="1606" spans="4:4">
      <c r="D1606" s="105"/>
    </row>
    <row r="1607" spans="4:4">
      <c r="D1607" s="105"/>
    </row>
    <row r="1608" spans="4:4">
      <c r="D1608" s="105"/>
    </row>
    <row r="1609" spans="4:4">
      <c r="D1609" s="105"/>
    </row>
    <row r="1610" spans="4:4">
      <c r="D1610" s="105"/>
    </row>
    <row r="1611" spans="4:4">
      <c r="D1611" s="105"/>
    </row>
    <row r="1612" spans="4:4">
      <c r="D1612" s="105"/>
    </row>
    <row r="1613" spans="4:4">
      <c r="D1613" s="105"/>
    </row>
    <row r="1614" spans="4:4">
      <c r="D1614" s="105"/>
    </row>
    <row r="1615" spans="4:4">
      <c r="D1615" s="105"/>
    </row>
    <row r="1616" spans="4:4">
      <c r="D1616" s="105"/>
    </row>
    <row r="1617" spans="4:4">
      <c r="D1617" s="105"/>
    </row>
    <row r="1618" spans="4:4">
      <c r="D1618" s="105"/>
    </row>
    <row r="1619" spans="4:4">
      <c r="D1619" s="105"/>
    </row>
    <row r="1620" spans="4:4">
      <c r="D1620" s="105"/>
    </row>
    <row r="1621" spans="4:4">
      <c r="D1621" s="105"/>
    </row>
    <row r="1622" spans="4:4">
      <c r="D1622" s="105"/>
    </row>
    <row r="1623" spans="4:4">
      <c r="D1623" s="105"/>
    </row>
    <row r="1624" spans="4:4">
      <c r="D1624" s="105"/>
    </row>
    <row r="1625" spans="4:4">
      <c r="D1625" s="105"/>
    </row>
    <row r="1626" spans="4:4">
      <c r="D1626" s="105"/>
    </row>
    <row r="1627" spans="4:4">
      <c r="D1627" s="105"/>
    </row>
    <row r="1628" spans="4:4">
      <c r="D1628" s="105"/>
    </row>
    <row r="1629" spans="4:4">
      <c r="D1629" s="105"/>
    </row>
    <row r="1630" spans="4:4">
      <c r="D1630" s="105"/>
    </row>
    <row r="1631" spans="4:4">
      <c r="D1631" s="105"/>
    </row>
    <row r="1632" spans="4:4">
      <c r="D1632" s="105"/>
    </row>
    <row r="1633" spans="4:4">
      <c r="D1633" s="105"/>
    </row>
    <row r="1634" spans="4:4">
      <c r="D1634" s="105"/>
    </row>
    <row r="1635" spans="4:4">
      <c r="D1635" s="105"/>
    </row>
    <row r="1636" spans="4:4">
      <c r="D1636" s="105"/>
    </row>
    <row r="1637" spans="4:4">
      <c r="D1637" s="105"/>
    </row>
    <row r="1638" spans="4:4">
      <c r="D1638" s="105"/>
    </row>
    <row r="1639" spans="4:4">
      <c r="D1639" s="105"/>
    </row>
    <row r="1640" spans="4:4">
      <c r="D1640" s="105"/>
    </row>
    <row r="1641" spans="4:4">
      <c r="D1641" s="105"/>
    </row>
    <row r="1642" spans="4:4">
      <c r="D1642" s="105"/>
    </row>
    <row r="1643" spans="4:4">
      <c r="D1643" s="105"/>
    </row>
    <row r="1644" spans="4:4">
      <c r="D1644" s="105"/>
    </row>
    <row r="1645" spans="4:4">
      <c r="D1645" s="105"/>
    </row>
    <row r="1646" spans="4:4">
      <c r="D1646" s="105"/>
    </row>
    <row r="1647" spans="4:4">
      <c r="D1647" s="105"/>
    </row>
    <row r="1648" spans="4:4">
      <c r="D1648" s="105"/>
    </row>
    <row r="1649" spans="4:4">
      <c r="D1649" s="105"/>
    </row>
    <row r="1650" spans="4:4">
      <c r="D1650" s="105"/>
    </row>
    <row r="1651" spans="4:4">
      <c r="D1651" s="105"/>
    </row>
    <row r="1652" spans="4:4">
      <c r="D1652" s="105"/>
    </row>
    <row r="1653" spans="4:4">
      <c r="D1653" s="105"/>
    </row>
    <row r="1654" spans="4:4">
      <c r="D1654" s="105"/>
    </row>
    <row r="1655" spans="4:4">
      <c r="D1655" s="105"/>
    </row>
    <row r="1656" spans="4:4">
      <c r="D1656" s="105"/>
    </row>
    <row r="1657" spans="4:4">
      <c r="D1657" s="105"/>
    </row>
    <row r="1658" spans="4:4">
      <c r="D1658" s="105"/>
    </row>
    <row r="1659" spans="4:4">
      <c r="D1659" s="105"/>
    </row>
    <row r="1660" spans="4:4">
      <c r="D1660" s="105"/>
    </row>
    <row r="1661" spans="4:4">
      <c r="D1661" s="105"/>
    </row>
    <row r="1662" spans="4:4">
      <c r="D1662" s="105"/>
    </row>
    <row r="1663" spans="4:4">
      <c r="D1663" s="105"/>
    </row>
    <row r="1664" spans="4:4">
      <c r="D1664" s="105"/>
    </row>
    <row r="1665" spans="4:4">
      <c r="D1665" s="105"/>
    </row>
    <row r="1666" spans="4:4">
      <c r="D1666" s="105"/>
    </row>
    <row r="1667" spans="4:4">
      <c r="D1667" s="105"/>
    </row>
    <row r="1668" spans="4:4">
      <c r="D1668" s="105"/>
    </row>
    <row r="1669" spans="4:4">
      <c r="D1669" s="105"/>
    </row>
    <row r="1670" spans="4:4">
      <c r="D1670" s="105"/>
    </row>
    <row r="1671" spans="4:4">
      <c r="D1671" s="105"/>
    </row>
    <row r="1672" spans="4:4">
      <c r="D1672" s="105"/>
    </row>
    <row r="1673" spans="4:4">
      <c r="D1673" s="105"/>
    </row>
    <row r="1674" spans="4:4">
      <c r="D1674" s="105"/>
    </row>
    <row r="1675" spans="4:4">
      <c r="D1675" s="105"/>
    </row>
    <row r="1676" spans="4:4">
      <c r="D1676" s="105"/>
    </row>
    <row r="1677" spans="4:4">
      <c r="D1677" s="105"/>
    </row>
    <row r="1678" spans="4:4">
      <c r="D1678" s="105"/>
    </row>
    <row r="1679" spans="4:4">
      <c r="D1679" s="105"/>
    </row>
    <row r="1680" spans="4:4">
      <c r="D1680" s="105"/>
    </row>
    <row r="1681" spans="4:4">
      <c r="D1681" s="105"/>
    </row>
    <row r="1682" spans="4:4">
      <c r="D1682" s="105"/>
    </row>
    <row r="1683" spans="4:4">
      <c r="D1683" s="105"/>
    </row>
    <row r="1684" spans="4:4">
      <c r="D1684" s="105"/>
    </row>
    <row r="1685" spans="4:4">
      <c r="D1685" s="105"/>
    </row>
    <row r="1686" spans="4:4">
      <c r="D1686" s="105"/>
    </row>
    <row r="1687" spans="4:4">
      <c r="D1687" s="105"/>
    </row>
    <row r="1688" spans="4:4">
      <c r="D1688" s="105"/>
    </row>
    <row r="1689" spans="4:4">
      <c r="D1689" s="105"/>
    </row>
    <row r="1690" spans="4:4">
      <c r="D1690" s="105"/>
    </row>
    <row r="1691" spans="4:4">
      <c r="D1691" s="105"/>
    </row>
    <row r="1692" spans="4:4">
      <c r="D1692" s="105"/>
    </row>
    <row r="1693" spans="4:4">
      <c r="D1693" s="105"/>
    </row>
    <row r="1694" spans="4:4">
      <c r="D1694" s="105"/>
    </row>
    <row r="1695" spans="4:4">
      <c r="D1695" s="105"/>
    </row>
    <row r="1696" spans="4:4">
      <c r="D1696" s="105"/>
    </row>
    <row r="1697" spans="4:4">
      <c r="D1697" s="105"/>
    </row>
    <row r="1698" spans="4:4">
      <c r="D1698" s="105"/>
    </row>
    <row r="1699" spans="4:4">
      <c r="D1699" s="105"/>
    </row>
    <row r="1700" spans="4:4">
      <c r="D1700" s="105"/>
    </row>
    <row r="1701" spans="4:4">
      <c r="D1701" s="105"/>
    </row>
    <row r="1702" spans="4:4">
      <c r="D1702" s="105"/>
    </row>
    <row r="1703" spans="4:4">
      <c r="D1703" s="105"/>
    </row>
    <row r="1704" spans="4:4">
      <c r="D1704" s="105"/>
    </row>
    <row r="1705" spans="4:4">
      <c r="D1705" s="105"/>
    </row>
    <row r="1706" spans="4:4">
      <c r="D1706" s="105"/>
    </row>
    <row r="1707" spans="4:4">
      <c r="D1707" s="105"/>
    </row>
    <row r="1708" spans="4:4">
      <c r="D1708" s="105"/>
    </row>
    <row r="1709" spans="4:4">
      <c r="D1709" s="105"/>
    </row>
    <row r="1710" spans="4:4">
      <c r="D1710" s="105"/>
    </row>
    <row r="1711" spans="4:4">
      <c r="D1711" s="105"/>
    </row>
    <row r="1712" spans="4:4">
      <c r="D1712" s="105"/>
    </row>
    <row r="1713" spans="4:4">
      <c r="D1713" s="105"/>
    </row>
    <row r="1714" spans="4:4">
      <c r="D1714" s="105"/>
    </row>
    <row r="1715" spans="4:4">
      <c r="D1715" s="105"/>
    </row>
    <row r="1716" spans="4:4">
      <c r="D1716" s="105"/>
    </row>
    <row r="1717" spans="4:4">
      <c r="D1717" s="105"/>
    </row>
    <row r="1718" spans="4:4">
      <c r="D1718" s="105"/>
    </row>
    <row r="1719" spans="4:4">
      <c r="D1719" s="105"/>
    </row>
    <row r="1720" spans="4:4">
      <c r="D1720" s="105"/>
    </row>
    <row r="1721" spans="4:4">
      <c r="D1721" s="105"/>
    </row>
    <row r="1722" spans="4:4">
      <c r="D1722" s="105"/>
    </row>
    <row r="1723" spans="4:4">
      <c r="D1723" s="105"/>
    </row>
    <row r="1724" spans="4:4">
      <c r="D1724" s="105"/>
    </row>
    <row r="1725" spans="4:4">
      <c r="D1725" s="105"/>
    </row>
    <row r="1726" spans="4:4">
      <c r="D1726" s="105"/>
    </row>
    <row r="1727" spans="4:4">
      <c r="D1727" s="105"/>
    </row>
    <row r="1728" spans="4:4">
      <c r="D1728" s="105"/>
    </row>
    <row r="1729" spans="4:4">
      <c r="D1729" s="105"/>
    </row>
    <row r="1730" spans="4:4">
      <c r="D1730" s="105"/>
    </row>
    <row r="1731" spans="4:4">
      <c r="D1731" s="105"/>
    </row>
    <row r="1732" spans="4:4">
      <c r="D1732" s="105"/>
    </row>
    <row r="1733" spans="4:4">
      <c r="D1733" s="105"/>
    </row>
    <row r="1734" spans="4:4">
      <c r="D1734" s="105"/>
    </row>
    <row r="1735" spans="4:4">
      <c r="D1735" s="105"/>
    </row>
    <row r="1736" spans="4:4">
      <c r="D1736" s="105"/>
    </row>
    <row r="1737" spans="4:4">
      <c r="D1737" s="105"/>
    </row>
    <row r="1738" spans="4:4">
      <c r="D1738" s="105"/>
    </row>
    <row r="1739" spans="4:4">
      <c r="D1739" s="105"/>
    </row>
    <row r="1740" spans="4:4">
      <c r="D1740" s="105"/>
    </row>
    <row r="1741" spans="4:4">
      <c r="D1741" s="105"/>
    </row>
    <row r="1742" spans="4:4">
      <c r="D1742" s="105"/>
    </row>
    <row r="1743" spans="4:4">
      <c r="D1743" s="105"/>
    </row>
    <row r="1744" spans="4:4">
      <c r="D1744" s="105"/>
    </row>
    <row r="1745" spans="4:4">
      <c r="D1745" s="105"/>
    </row>
    <row r="1746" spans="4:4">
      <c r="D1746" s="105"/>
    </row>
    <row r="1747" spans="4:4">
      <c r="D1747" s="105"/>
    </row>
    <row r="1748" spans="4:4">
      <c r="D1748" s="105"/>
    </row>
    <row r="1749" spans="4:4">
      <c r="D1749" s="105"/>
    </row>
    <row r="1750" spans="4:4">
      <c r="D1750" s="105"/>
    </row>
    <row r="1751" spans="4:4">
      <c r="D1751" s="105"/>
    </row>
    <row r="1752" spans="4:4">
      <c r="D1752" s="105"/>
    </row>
    <row r="1753" spans="4:4">
      <c r="D1753" s="105"/>
    </row>
    <row r="1754" spans="4:4">
      <c r="D1754" s="105"/>
    </row>
    <row r="1755" spans="4:4">
      <c r="D1755" s="105"/>
    </row>
    <row r="1756" spans="4:4">
      <c r="D1756" s="105"/>
    </row>
    <row r="1757" spans="4:4">
      <c r="D1757" s="105"/>
    </row>
    <row r="1758" spans="4:4">
      <c r="D1758" s="105"/>
    </row>
    <row r="1759" spans="4:4">
      <c r="D1759" s="105"/>
    </row>
    <row r="1760" spans="4:4">
      <c r="D1760" s="105"/>
    </row>
    <row r="1761" spans="4:4">
      <c r="D1761" s="105"/>
    </row>
    <row r="1762" spans="4:4">
      <c r="D1762" s="105"/>
    </row>
    <row r="1763" spans="4:4">
      <c r="D1763" s="105"/>
    </row>
    <row r="1764" spans="4:4">
      <c r="D1764" s="105"/>
    </row>
    <row r="1765" spans="4:4">
      <c r="D1765" s="105"/>
    </row>
    <row r="1766" spans="4:4">
      <c r="D1766" s="105"/>
    </row>
    <row r="1767" spans="4:4">
      <c r="D1767" s="105"/>
    </row>
    <row r="1768" spans="4:4">
      <c r="D1768" s="105"/>
    </row>
    <row r="1769" spans="4:4">
      <c r="D1769" s="105"/>
    </row>
    <row r="1770" spans="4:4">
      <c r="D1770" s="105"/>
    </row>
    <row r="1771" spans="4:4">
      <c r="D1771" s="105"/>
    </row>
    <row r="1772" spans="4:4">
      <c r="D1772" s="105"/>
    </row>
    <row r="1773" spans="4:4">
      <c r="D1773" s="105"/>
    </row>
    <row r="1774" spans="4:4">
      <c r="D1774" s="105"/>
    </row>
    <row r="1775" spans="4:4">
      <c r="D1775" s="105"/>
    </row>
    <row r="1776" spans="4:4">
      <c r="D1776" s="105"/>
    </row>
    <row r="1777" spans="4:4">
      <c r="D1777" s="105"/>
    </row>
    <row r="1778" spans="4:4">
      <c r="D1778" s="105"/>
    </row>
    <row r="1779" spans="4:4">
      <c r="D1779" s="105"/>
    </row>
    <row r="1780" spans="4:4">
      <c r="D1780" s="105"/>
    </row>
    <row r="1781" spans="4:4">
      <c r="D1781" s="105"/>
    </row>
    <row r="1782" spans="4:4">
      <c r="D1782" s="105"/>
    </row>
    <row r="1783" spans="4:4">
      <c r="D1783" s="105"/>
    </row>
    <row r="1784" spans="4:4">
      <c r="D1784" s="105"/>
    </row>
    <row r="1785" spans="4:4">
      <c r="D1785" s="105"/>
    </row>
    <row r="1786" spans="4:4">
      <c r="D1786" s="105"/>
    </row>
    <row r="1787" spans="4:4">
      <c r="D1787" s="105"/>
    </row>
    <row r="1788" spans="4:4">
      <c r="D1788" s="105"/>
    </row>
    <row r="1789" spans="4:4">
      <c r="D1789" s="105"/>
    </row>
    <row r="1790" spans="4:4">
      <c r="D1790" s="105"/>
    </row>
    <row r="1791" spans="4:4">
      <c r="D1791" s="105"/>
    </row>
    <row r="1792" spans="4:4">
      <c r="D1792" s="105"/>
    </row>
    <row r="1793" spans="4:4">
      <c r="D1793" s="105"/>
    </row>
    <row r="1794" spans="4:4">
      <c r="D1794" s="105"/>
    </row>
    <row r="1795" spans="4:4">
      <c r="D1795" s="105"/>
    </row>
    <row r="1796" spans="4:4">
      <c r="D1796" s="105"/>
    </row>
    <row r="1797" spans="4:4">
      <c r="D1797" s="105"/>
    </row>
    <row r="1798" spans="4:4">
      <c r="D1798" s="105"/>
    </row>
    <row r="1799" spans="4:4">
      <c r="D1799" s="105"/>
    </row>
    <row r="1800" spans="4:4">
      <c r="D1800" s="105"/>
    </row>
    <row r="1801" spans="4:4">
      <c r="D1801" s="105"/>
    </row>
    <row r="1802" spans="4:4">
      <c r="D1802" s="105"/>
    </row>
    <row r="1803" spans="4:4">
      <c r="D1803" s="105"/>
    </row>
    <row r="1804" spans="4:4">
      <c r="D1804" s="105"/>
    </row>
    <row r="1805" spans="4:4">
      <c r="D1805" s="105"/>
    </row>
    <row r="1806" spans="4:4">
      <c r="D1806" s="105"/>
    </row>
    <row r="1807" spans="4:4">
      <c r="D1807" s="105"/>
    </row>
    <row r="1808" spans="4:4">
      <c r="D1808" s="105"/>
    </row>
    <row r="1809" spans="4:4">
      <c r="D1809" s="105"/>
    </row>
    <row r="1810" spans="4:4">
      <c r="D1810" s="105"/>
    </row>
    <row r="1811" spans="4:4">
      <c r="D1811" s="105"/>
    </row>
    <row r="1812" spans="4:4">
      <c r="D1812" s="105"/>
    </row>
    <row r="1813" spans="4:4">
      <c r="D1813" s="105"/>
    </row>
    <row r="1814" spans="4:4">
      <c r="D1814" s="105"/>
    </row>
    <row r="1815" spans="4:4">
      <c r="D1815" s="105"/>
    </row>
    <row r="1816" spans="4:4">
      <c r="D1816" s="105"/>
    </row>
    <row r="1817" spans="4:4">
      <c r="D1817" s="105"/>
    </row>
    <row r="1818" spans="4:4">
      <c r="D1818" s="105"/>
    </row>
    <row r="1819" spans="4:4">
      <c r="D1819" s="105"/>
    </row>
    <row r="1820" spans="4:4">
      <c r="D1820" s="105"/>
    </row>
    <row r="1821" spans="4:4">
      <c r="D1821" s="105"/>
    </row>
    <row r="1822" spans="4:4">
      <c r="D1822" s="105"/>
    </row>
    <row r="1823" spans="4:4">
      <c r="D1823" s="105"/>
    </row>
    <row r="1824" spans="4:4">
      <c r="D1824" s="105"/>
    </row>
    <row r="1825" spans="4:4">
      <c r="D1825" s="105"/>
    </row>
    <row r="1826" spans="4:4">
      <c r="D1826" s="105"/>
    </row>
    <row r="1827" spans="4:4">
      <c r="D1827" s="105"/>
    </row>
    <row r="1828" spans="4:4">
      <c r="D1828" s="105"/>
    </row>
    <row r="1829" spans="4:4">
      <c r="D1829" s="105"/>
    </row>
    <row r="1830" spans="4:4">
      <c r="D1830" s="105"/>
    </row>
    <row r="1831" spans="4:4">
      <c r="D1831" s="105"/>
    </row>
    <row r="1832" spans="4:4">
      <c r="D1832" s="105"/>
    </row>
    <row r="1833" spans="4:4">
      <c r="D1833" s="105"/>
    </row>
    <row r="1834" spans="4:4">
      <c r="D1834" s="105"/>
    </row>
    <row r="1835" spans="4:4">
      <c r="D1835" s="105"/>
    </row>
    <row r="1836" spans="4:4">
      <c r="D1836" s="105"/>
    </row>
    <row r="1837" spans="4:4">
      <c r="D1837" s="105"/>
    </row>
    <row r="1838" spans="4:4">
      <c r="D1838" s="105"/>
    </row>
    <row r="1839" spans="4:4">
      <c r="D1839" s="105"/>
    </row>
    <row r="1840" spans="4:4">
      <c r="D1840" s="105"/>
    </row>
    <row r="1841" spans="4:4">
      <c r="D1841" s="105"/>
    </row>
    <row r="1842" spans="4:4">
      <c r="D1842" s="105"/>
    </row>
    <row r="1843" spans="4:4">
      <c r="D1843" s="105"/>
    </row>
    <row r="1844" spans="4:4">
      <c r="D1844" s="105"/>
    </row>
    <row r="1845" spans="4:4">
      <c r="D1845" s="105"/>
    </row>
    <row r="1846" spans="4:4">
      <c r="D1846" s="105"/>
    </row>
    <row r="1847" spans="4:4">
      <c r="D1847" s="105"/>
    </row>
    <row r="1848" spans="4:4">
      <c r="D1848" s="105"/>
    </row>
    <row r="1849" spans="4:4">
      <c r="D1849" s="105"/>
    </row>
    <row r="1850" spans="4:4">
      <c r="D1850" s="105"/>
    </row>
    <row r="1851" spans="4:4">
      <c r="D1851" s="105"/>
    </row>
    <row r="1852" spans="4:4">
      <c r="D1852" s="105"/>
    </row>
    <row r="1853" spans="4:4">
      <c r="D1853" s="105"/>
    </row>
    <row r="1854" spans="4:4">
      <c r="D1854" s="105"/>
    </row>
    <row r="1855" spans="4:4">
      <c r="D1855" s="105"/>
    </row>
    <row r="1856" spans="4:4">
      <c r="D1856" s="105"/>
    </row>
    <row r="1857" spans="4:4">
      <c r="D1857" s="105"/>
    </row>
    <row r="1858" spans="4:4">
      <c r="D1858" s="105"/>
    </row>
    <row r="1859" spans="4:4">
      <c r="D1859" s="105"/>
    </row>
    <row r="1860" spans="4:4">
      <c r="D1860" s="105"/>
    </row>
    <row r="1861" spans="4:4">
      <c r="D1861" s="105"/>
    </row>
    <row r="1862" spans="4:4">
      <c r="D1862" s="105"/>
    </row>
    <row r="1863" spans="4:4">
      <c r="D1863" s="105"/>
    </row>
    <row r="1864" spans="4:4">
      <c r="D1864" s="105"/>
    </row>
    <row r="1865" spans="4:4">
      <c r="D1865" s="105"/>
    </row>
    <row r="1866" spans="4:4">
      <c r="D1866" s="105"/>
    </row>
    <row r="1867" spans="4:4">
      <c r="D1867" s="105"/>
    </row>
    <row r="1868" spans="4:4">
      <c r="D1868" s="105"/>
    </row>
    <row r="1869" spans="4:4">
      <c r="D1869" s="105"/>
    </row>
    <row r="1870" spans="4:4">
      <c r="D1870" s="105"/>
    </row>
    <row r="1871" spans="4:4">
      <c r="D1871" s="105"/>
    </row>
    <row r="1872" spans="4:4">
      <c r="D1872" s="105"/>
    </row>
    <row r="1873" spans="4:4">
      <c r="D1873" s="105"/>
    </row>
    <row r="1874" spans="4:4">
      <c r="D1874" s="105"/>
    </row>
    <row r="1875" spans="4:4">
      <c r="D1875" s="105"/>
    </row>
    <row r="1876" spans="4:4">
      <c r="D1876" s="105"/>
    </row>
    <row r="1877" spans="4:4">
      <c r="D1877" s="105"/>
    </row>
    <row r="1878" spans="4:4">
      <c r="D1878" s="105"/>
    </row>
    <row r="1879" spans="4:4">
      <c r="D1879" s="105"/>
    </row>
    <row r="1880" spans="4:4">
      <c r="D1880" s="105"/>
    </row>
    <row r="1881" spans="4:4">
      <c r="D1881" s="105"/>
    </row>
    <row r="1882" spans="4:4">
      <c r="D1882" s="105"/>
    </row>
    <row r="1883" spans="4:4">
      <c r="D1883" s="105"/>
    </row>
    <row r="1884" spans="4:4">
      <c r="D1884" s="105"/>
    </row>
    <row r="1885" spans="4:4">
      <c r="D1885" s="105"/>
    </row>
    <row r="1886" spans="4:4">
      <c r="D1886" s="105"/>
    </row>
    <row r="1887" spans="4:4">
      <c r="D1887" s="105"/>
    </row>
    <row r="1888" spans="4:4">
      <c r="D1888" s="105"/>
    </row>
    <row r="1889" spans="4:4">
      <c r="D1889" s="105"/>
    </row>
    <row r="1890" spans="4:4">
      <c r="D1890" s="105"/>
    </row>
    <row r="1891" spans="4:4">
      <c r="D1891" s="105"/>
    </row>
    <row r="1892" spans="4:4">
      <c r="D1892" s="105"/>
    </row>
    <row r="1893" spans="4:4">
      <c r="D1893" s="105"/>
    </row>
    <row r="1894" spans="4:4">
      <c r="D1894" s="105"/>
    </row>
    <row r="1895" spans="4:4">
      <c r="D1895" s="105"/>
    </row>
    <row r="1896" spans="4:4">
      <c r="D1896" s="105"/>
    </row>
    <row r="1897" spans="4:4">
      <c r="D1897" s="105"/>
    </row>
    <row r="1898" spans="4:4">
      <c r="D1898" s="105"/>
    </row>
    <row r="1899" spans="4:4">
      <c r="D1899" s="105"/>
    </row>
    <row r="1900" spans="4:4">
      <c r="D1900" s="105"/>
    </row>
    <row r="1901" spans="4:4">
      <c r="D1901" s="105"/>
    </row>
    <row r="1902" spans="4:4">
      <c r="D1902" s="105"/>
    </row>
    <row r="1903" spans="4:4">
      <c r="D1903" s="105"/>
    </row>
    <row r="1904" spans="4:4">
      <c r="D1904" s="105"/>
    </row>
    <row r="1905" spans="4:4">
      <c r="D1905" s="105"/>
    </row>
    <row r="1906" spans="4:4">
      <c r="D1906" s="105"/>
    </row>
    <row r="1907" spans="4:4">
      <c r="D1907" s="105"/>
    </row>
    <row r="1908" spans="4:4">
      <c r="D1908" s="105"/>
    </row>
    <row r="1909" spans="4:4">
      <c r="D1909" s="105"/>
    </row>
    <row r="1910" spans="4:4">
      <c r="D1910" s="105"/>
    </row>
    <row r="1911" spans="4:4">
      <c r="D1911" s="105"/>
    </row>
    <row r="1912" spans="4:4">
      <c r="D1912" s="105"/>
    </row>
    <row r="1913" spans="4:4">
      <c r="D1913" s="105"/>
    </row>
    <row r="1914" spans="4:4">
      <c r="D1914" s="105"/>
    </row>
    <row r="1915" spans="4:4">
      <c r="D1915" s="105"/>
    </row>
    <row r="1916" spans="4:4">
      <c r="D1916" s="105"/>
    </row>
    <row r="1917" spans="4:4">
      <c r="D1917" s="105"/>
    </row>
    <row r="1918" spans="4:4">
      <c r="D1918" s="105"/>
    </row>
    <row r="1919" spans="4:4">
      <c r="D1919" s="105"/>
    </row>
    <row r="1920" spans="4:4">
      <c r="D1920" s="105"/>
    </row>
    <row r="1921" spans="4:4">
      <c r="D1921" s="105"/>
    </row>
    <row r="1922" spans="4:4">
      <c r="D1922" s="105"/>
    </row>
    <row r="1923" spans="4:4">
      <c r="D1923" s="105"/>
    </row>
    <row r="1924" spans="4:4">
      <c r="D1924" s="105"/>
    </row>
    <row r="1925" spans="4:4">
      <c r="D1925" s="105"/>
    </row>
    <row r="1926" spans="4:4">
      <c r="D1926" s="105"/>
    </row>
    <row r="1927" spans="4:4">
      <c r="D1927" s="105"/>
    </row>
    <row r="1928" spans="4:4">
      <c r="D1928" s="105"/>
    </row>
    <row r="1929" spans="4:4">
      <c r="D1929" s="105"/>
    </row>
    <row r="1930" spans="4:4">
      <c r="D1930" s="105"/>
    </row>
    <row r="1931" spans="4:4">
      <c r="D1931" s="105"/>
    </row>
    <row r="1932" spans="4:4">
      <c r="D1932" s="105"/>
    </row>
    <row r="1933" spans="4:4">
      <c r="D1933" s="105"/>
    </row>
    <row r="1934" spans="4:4">
      <c r="D1934" s="105"/>
    </row>
    <row r="1935" spans="4:4">
      <c r="D1935" s="105"/>
    </row>
    <row r="1936" spans="4:4">
      <c r="D1936" s="105"/>
    </row>
    <row r="1937" spans="4:4">
      <c r="D1937" s="105"/>
    </row>
    <row r="1938" spans="4:4">
      <c r="D1938" s="105"/>
    </row>
    <row r="1939" spans="4:4">
      <c r="D1939" s="105"/>
    </row>
    <row r="1940" spans="4:4">
      <c r="D1940" s="105"/>
    </row>
    <row r="1941" spans="4:4">
      <c r="D1941" s="105"/>
    </row>
    <row r="1942" spans="4:4">
      <c r="D1942" s="105"/>
    </row>
    <row r="1943" spans="4:4">
      <c r="D1943" s="105"/>
    </row>
    <row r="1944" spans="4:4">
      <c r="D1944" s="105"/>
    </row>
    <row r="1945" spans="4:4">
      <c r="D1945" s="105"/>
    </row>
    <row r="1946" spans="4:4">
      <c r="D1946" s="105"/>
    </row>
    <row r="1947" spans="4:4">
      <c r="D1947" s="105"/>
    </row>
    <row r="1948" spans="4:4">
      <c r="D1948" s="105"/>
    </row>
    <row r="1949" spans="4:4">
      <c r="D1949" s="105"/>
    </row>
    <row r="1950" spans="4:4">
      <c r="D1950" s="105"/>
    </row>
    <row r="1951" spans="4:4">
      <c r="D1951" s="105"/>
    </row>
    <row r="1952" spans="4:4">
      <c r="D1952" s="105"/>
    </row>
    <row r="1953" spans="4:4">
      <c r="D1953" s="105"/>
    </row>
    <row r="1954" spans="4:4">
      <c r="D1954" s="105"/>
    </row>
    <row r="1955" spans="4:4">
      <c r="D1955" s="105"/>
    </row>
    <row r="1956" spans="4:4">
      <c r="D1956" s="105"/>
    </row>
    <row r="1957" spans="4:4">
      <c r="D1957" s="105"/>
    </row>
    <row r="1958" spans="4:4">
      <c r="D1958" s="105"/>
    </row>
    <row r="1959" spans="4:4">
      <c r="D1959" s="105"/>
    </row>
    <row r="1960" spans="4:4">
      <c r="D1960" s="105"/>
    </row>
    <row r="1961" spans="4:4">
      <c r="D1961" s="105"/>
    </row>
    <row r="1962" spans="4:4">
      <c r="D1962" s="105"/>
    </row>
    <row r="1963" spans="4:4">
      <c r="D1963" s="105"/>
    </row>
    <row r="1964" spans="4:4">
      <c r="D1964" s="105"/>
    </row>
    <row r="1965" spans="4:4">
      <c r="D1965" s="105"/>
    </row>
    <row r="1966" spans="4:4">
      <c r="D1966" s="105"/>
    </row>
    <row r="1967" spans="4:4">
      <c r="D1967" s="105"/>
    </row>
    <row r="1968" spans="4:4">
      <c r="D1968" s="105"/>
    </row>
    <row r="1969" spans="4:4">
      <c r="D1969" s="105"/>
    </row>
    <row r="1970" spans="4:4">
      <c r="D1970" s="105"/>
    </row>
    <row r="1971" spans="4:4">
      <c r="D1971" s="105"/>
    </row>
    <row r="1972" spans="4:4">
      <c r="D1972" s="105"/>
    </row>
    <row r="1973" spans="4:4">
      <c r="D1973" s="105"/>
    </row>
    <row r="1974" spans="4:4">
      <c r="D1974" s="105"/>
    </row>
    <row r="1975" spans="4:4">
      <c r="D1975" s="105"/>
    </row>
    <row r="1976" spans="4:4">
      <c r="D1976" s="105"/>
    </row>
    <row r="1977" spans="4:4">
      <c r="D1977" s="105"/>
    </row>
    <row r="1978" spans="4:4">
      <c r="D1978" s="105"/>
    </row>
    <row r="1979" spans="4:4">
      <c r="D1979" s="105"/>
    </row>
    <row r="1980" spans="4:4">
      <c r="D1980" s="105"/>
    </row>
    <row r="1981" spans="4:4">
      <c r="D1981" s="105"/>
    </row>
    <row r="1982" spans="4:4">
      <c r="D1982" s="105"/>
    </row>
    <row r="1983" spans="4:4">
      <c r="D1983" s="105"/>
    </row>
    <row r="1984" spans="4:4">
      <c r="D1984" s="105"/>
    </row>
    <row r="1985" spans="4:4">
      <c r="D1985" s="105"/>
    </row>
    <row r="1986" spans="4:4">
      <c r="D1986" s="105"/>
    </row>
    <row r="1987" spans="4:4">
      <c r="D1987" s="105"/>
    </row>
    <row r="1988" spans="4:4">
      <c r="D1988" s="105"/>
    </row>
    <row r="1989" spans="4:4">
      <c r="D1989" s="105"/>
    </row>
    <row r="1990" spans="4:4">
      <c r="D1990" s="105"/>
    </row>
    <row r="1991" spans="4:4">
      <c r="D1991" s="105"/>
    </row>
    <row r="1992" spans="4:4">
      <c r="D1992" s="105"/>
    </row>
    <row r="1993" spans="4:4">
      <c r="D1993" s="105"/>
    </row>
    <row r="1994" spans="4:4">
      <c r="D1994" s="105"/>
    </row>
    <row r="1995" spans="4:4">
      <c r="D1995" s="105"/>
    </row>
    <row r="1996" spans="4:4">
      <c r="D1996" s="105"/>
    </row>
    <row r="1997" spans="4:4">
      <c r="D1997" s="105"/>
    </row>
    <row r="1998" spans="4:4">
      <c r="D1998" s="105"/>
    </row>
    <row r="1999" spans="4:4">
      <c r="D1999" s="105"/>
    </row>
    <row r="2000" spans="4:4">
      <c r="D2000" s="105"/>
    </row>
    <row r="2001" spans="4:4">
      <c r="D2001" s="105"/>
    </row>
    <row r="2002" spans="4:4">
      <c r="D2002" s="105"/>
    </row>
    <row r="2003" spans="4:4">
      <c r="D2003" s="105"/>
    </row>
    <row r="2004" spans="4:4">
      <c r="D2004" s="105"/>
    </row>
    <row r="2005" spans="4:4">
      <c r="D2005" s="105"/>
    </row>
    <row r="2006" spans="4:4">
      <c r="D2006" s="105"/>
    </row>
    <row r="2007" spans="4:4">
      <c r="D2007" s="105"/>
    </row>
    <row r="2008" spans="4:4">
      <c r="D2008" s="105"/>
    </row>
    <row r="2009" spans="4:4">
      <c r="D2009" s="105"/>
    </row>
    <row r="2010" spans="4:4">
      <c r="D2010" s="105"/>
    </row>
    <row r="2011" spans="4:4">
      <c r="D2011" s="105"/>
    </row>
    <row r="2012" spans="4:4">
      <c r="D2012" s="105"/>
    </row>
    <row r="2013" spans="4:4">
      <c r="D2013" s="105"/>
    </row>
    <row r="2014" spans="4:4">
      <c r="D2014" s="105"/>
    </row>
  </sheetData>
  <mergeCells count="13">
    <mergeCell ref="L5:O6"/>
    <mergeCell ref="D5:E6"/>
    <mergeCell ref="F5:G6"/>
    <mergeCell ref="A9:C9"/>
    <mergeCell ref="A5:A8"/>
    <mergeCell ref="B5:B8"/>
    <mergeCell ref="C5:C8"/>
    <mergeCell ref="H5:K6"/>
    <mergeCell ref="B1:G1"/>
    <mergeCell ref="B2:G2"/>
    <mergeCell ref="D3:H3"/>
    <mergeCell ref="B4:G4"/>
    <mergeCell ref="L4:O4"/>
  </mergeCells>
  <pageMargins left="0.7" right="0.7" top="0.75" bottom="0.75" header="0.3" footer="0.3"/>
  <pageSetup paperSize="9" orientation="portrait"/>
  <drawing r:id="rId1"/>
</worksheet>
</file>

<file path=xl/worksheets/sheet4.xml><?xml version="1.0" encoding="utf-8"?>
<worksheet xmlns="http://schemas.openxmlformats.org/spreadsheetml/2006/main" xmlns:r="http://schemas.openxmlformats.org/officeDocument/2006/relationships">
  <sheetPr>
    <tabColor theme="2" tint="-0.499984740745262"/>
  </sheetPr>
  <dimension ref="A1:L2014"/>
  <sheetViews>
    <sheetView zoomScale="85" zoomScaleNormal="85" workbookViewId="0">
      <selection activeCell="J133" sqref="J133"/>
    </sheetView>
  </sheetViews>
  <sheetFormatPr defaultColWidth="17.140625" defaultRowHeight="15.75"/>
  <cols>
    <col min="1" max="1" width="7.7109375" style="26" customWidth="1"/>
    <col min="2" max="2" width="32.42578125" style="27" customWidth="1"/>
    <col min="3" max="3" width="14.28515625" style="144" customWidth="1"/>
    <col min="4" max="4" width="10.140625" style="26" customWidth="1"/>
    <col min="5" max="5" width="11.140625" style="26" customWidth="1"/>
    <col min="6" max="6" width="12.28515625" style="144" customWidth="1"/>
    <col min="7" max="7" width="13.140625" style="145" customWidth="1"/>
    <col min="8" max="9" width="17.140625" style="146" customWidth="1"/>
    <col min="10" max="11" width="17.140625" style="26" customWidth="1"/>
    <col min="12" max="13" width="17.140625" style="27" customWidth="1"/>
    <col min="14" max="16384" width="17.140625" style="27"/>
  </cols>
  <sheetData>
    <row r="1" spans="1:12" ht="30">
      <c r="B1" s="211" t="s">
        <v>241</v>
      </c>
      <c r="C1" s="211"/>
      <c r="D1" s="211"/>
      <c r="E1" s="211"/>
      <c r="F1" s="211"/>
      <c r="G1" s="147"/>
    </row>
    <row r="2" spans="1:12" ht="20.25">
      <c r="B2" s="212" t="s">
        <v>242</v>
      </c>
      <c r="C2" s="212"/>
      <c r="D2" s="212"/>
      <c r="E2" s="212"/>
      <c r="F2" s="212"/>
      <c r="G2" s="148"/>
    </row>
    <row r="3" spans="1:12" ht="33.75" customHeight="1">
      <c r="B3" s="28"/>
      <c r="C3" s="28"/>
      <c r="D3" s="213" t="s">
        <v>453</v>
      </c>
      <c r="E3" s="213"/>
      <c r="F3" s="213"/>
      <c r="G3" s="213"/>
    </row>
    <row r="4" spans="1:12" ht="20.25" customHeight="1">
      <c r="B4" s="214" t="s">
        <v>454</v>
      </c>
      <c r="C4" s="214"/>
      <c r="D4" s="214"/>
      <c r="E4" s="214"/>
      <c r="F4" s="214"/>
      <c r="G4" s="149"/>
      <c r="J4" s="215" t="s">
        <v>455</v>
      </c>
      <c r="K4" s="215"/>
      <c r="L4" s="215"/>
    </row>
    <row r="5" spans="1:12" ht="15.75" customHeight="1">
      <c r="A5" s="204" t="s">
        <v>4</v>
      </c>
      <c r="B5" s="204" t="s">
        <v>5</v>
      </c>
      <c r="C5" s="207" t="s">
        <v>6</v>
      </c>
      <c r="D5" s="222" t="s">
        <v>456</v>
      </c>
      <c r="E5" s="224"/>
      <c r="F5" s="224"/>
      <c r="G5" s="228"/>
      <c r="H5" s="228"/>
      <c r="I5" s="228"/>
      <c r="J5" s="215"/>
      <c r="K5" s="215"/>
      <c r="L5" s="215"/>
    </row>
    <row r="6" spans="1:12" ht="15.75" customHeight="1">
      <c r="A6" s="205"/>
      <c r="B6" s="205"/>
      <c r="C6" s="208"/>
      <c r="D6" s="223"/>
      <c r="E6" s="225"/>
      <c r="F6" s="225"/>
      <c r="G6" s="225"/>
      <c r="H6" s="225"/>
      <c r="I6" s="225"/>
      <c r="J6" s="229"/>
      <c r="K6" s="229"/>
      <c r="L6" s="229"/>
    </row>
    <row r="7" spans="1:12" ht="15.75" customHeight="1">
      <c r="A7" s="205"/>
      <c r="B7" s="205"/>
      <c r="C7" s="208"/>
      <c r="D7" s="150"/>
      <c r="E7" s="150"/>
      <c r="F7" s="150"/>
      <c r="G7" s="151" t="s">
        <v>10</v>
      </c>
      <c r="H7" s="151" t="s">
        <v>11</v>
      </c>
      <c r="I7" s="151" t="s">
        <v>12</v>
      </c>
      <c r="J7" s="150" t="s">
        <v>10</v>
      </c>
      <c r="K7" s="150" t="s">
        <v>11</v>
      </c>
      <c r="L7" s="150" t="s">
        <v>11</v>
      </c>
    </row>
    <row r="8" spans="1:12">
      <c r="A8" s="206"/>
      <c r="B8" s="206"/>
      <c r="C8" s="209"/>
      <c r="D8" s="153" t="s">
        <v>13</v>
      </c>
      <c r="E8" s="154" t="s">
        <v>247</v>
      </c>
      <c r="F8" s="155" t="s">
        <v>248</v>
      </c>
      <c r="G8" s="156" t="s">
        <v>13</v>
      </c>
      <c r="H8" s="157" t="s">
        <v>247</v>
      </c>
      <c r="I8" s="167" t="s">
        <v>248</v>
      </c>
      <c r="J8" s="153" t="s">
        <v>13</v>
      </c>
      <c r="K8" s="154" t="s">
        <v>247</v>
      </c>
      <c r="L8" s="155" t="s">
        <v>248</v>
      </c>
    </row>
    <row r="9" spans="1:12" ht="31.5">
      <c r="A9" s="31"/>
      <c r="B9" s="29"/>
      <c r="C9" s="158" t="s">
        <v>457</v>
      </c>
      <c r="D9" s="159">
        <v>100</v>
      </c>
      <c r="E9" s="159">
        <v>100</v>
      </c>
      <c r="F9" s="159">
        <v>100</v>
      </c>
      <c r="G9" s="159"/>
      <c r="H9" s="159"/>
      <c r="I9" s="159"/>
      <c r="J9" s="168"/>
      <c r="K9" s="168"/>
      <c r="L9" s="169"/>
    </row>
    <row r="10" spans="1:12">
      <c r="A10" s="160">
        <v>1</v>
      </c>
      <c r="B10" s="161" t="s">
        <v>16</v>
      </c>
      <c r="C10" s="162" t="s">
        <v>17</v>
      </c>
      <c r="D10" s="163">
        <v>90</v>
      </c>
      <c r="E10" s="163">
        <v>90</v>
      </c>
      <c r="F10" s="163">
        <v>90</v>
      </c>
      <c r="G10" s="163">
        <v>90</v>
      </c>
      <c r="H10" s="163">
        <v>90</v>
      </c>
      <c r="I10" s="163">
        <v>90</v>
      </c>
      <c r="J10" s="170" t="str">
        <f>IF(G10&gt;=40,"Y","N")</f>
        <v>Y</v>
      </c>
      <c r="K10" s="170" t="str">
        <f t="shared" ref="K10:L25" si="0">IF(H10&gt;=40,"Y","N")</f>
        <v>Y</v>
      </c>
      <c r="L10" s="170" t="str">
        <f t="shared" si="0"/>
        <v>Y</v>
      </c>
    </row>
    <row r="11" spans="1:12">
      <c r="A11" s="160">
        <v>2</v>
      </c>
      <c r="B11" s="161" t="s">
        <v>18</v>
      </c>
      <c r="C11" s="162" t="s">
        <v>19</v>
      </c>
      <c r="D11" s="164">
        <v>92</v>
      </c>
      <c r="E11" s="164">
        <v>92</v>
      </c>
      <c r="F11" s="164">
        <v>92</v>
      </c>
      <c r="G11" s="164">
        <v>92</v>
      </c>
      <c r="H11" s="164">
        <v>92</v>
      </c>
      <c r="I11" s="164">
        <v>92</v>
      </c>
      <c r="J11" s="170" t="str">
        <f t="shared" ref="J11:J42" si="1">IF(G11&gt;=40,"Y","N")</f>
        <v>Y</v>
      </c>
      <c r="K11" s="171" t="str">
        <f t="shared" si="0"/>
        <v>Y</v>
      </c>
      <c r="L11" s="171" t="str">
        <f t="shared" si="0"/>
        <v>Y</v>
      </c>
    </row>
    <row r="12" spans="1:12">
      <c r="A12" s="160">
        <v>3</v>
      </c>
      <c r="B12" s="161" t="s">
        <v>20</v>
      </c>
      <c r="C12" s="162" t="s">
        <v>21</v>
      </c>
      <c r="D12" s="164">
        <v>93</v>
      </c>
      <c r="E12" s="164">
        <v>93</v>
      </c>
      <c r="F12" s="164">
        <v>93</v>
      </c>
      <c r="G12" s="164">
        <v>93</v>
      </c>
      <c r="H12" s="164">
        <v>93</v>
      </c>
      <c r="I12" s="164">
        <v>93</v>
      </c>
      <c r="J12" s="170" t="str">
        <f t="shared" si="1"/>
        <v>Y</v>
      </c>
      <c r="K12" s="171" t="str">
        <f t="shared" si="0"/>
        <v>Y</v>
      </c>
      <c r="L12" s="171" t="str">
        <f t="shared" si="0"/>
        <v>Y</v>
      </c>
    </row>
    <row r="13" spans="1:12">
      <c r="A13" s="160">
        <v>4</v>
      </c>
      <c r="B13" s="161" t="s">
        <v>22</v>
      </c>
      <c r="C13" s="162" t="s">
        <v>23</v>
      </c>
      <c r="D13" s="164">
        <v>85</v>
      </c>
      <c r="E13" s="164">
        <v>85</v>
      </c>
      <c r="F13" s="164">
        <v>85</v>
      </c>
      <c r="G13" s="164">
        <v>85</v>
      </c>
      <c r="H13" s="164">
        <v>85</v>
      </c>
      <c r="I13" s="164">
        <v>85</v>
      </c>
      <c r="J13" s="170" t="str">
        <f t="shared" si="1"/>
        <v>Y</v>
      </c>
      <c r="K13" s="171" t="str">
        <f t="shared" si="0"/>
        <v>Y</v>
      </c>
      <c r="L13" s="171" t="str">
        <f t="shared" si="0"/>
        <v>Y</v>
      </c>
    </row>
    <row r="14" spans="1:12">
      <c r="A14" s="160">
        <v>5</v>
      </c>
      <c r="B14" s="161" t="s">
        <v>24</v>
      </c>
      <c r="C14" s="162" t="s">
        <v>25</v>
      </c>
      <c r="D14" s="164">
        <v>96</v>
      </c>
      <c r="E14" s="164">
        <v>96</v>
      </c>
      <c r="F14" s="164">
        <v>96</v>
      </c>
      <c r="G14" s="164">
        <v>96</v>
      </c>
      <c r="H14" s="164">
        <v>96</v>
      </c>
      <c r="I14" s="164">
        <v>96</v>
      </c>
      <c r="J14" s="170" t="str">
        <f t="shared" si="1"/>
        <v>Y</v>
      </c>
      <c r="K14" s="171" t="str">
        <f t="shared" si="0"/>
        <v>Y</v>
      </c>
      <c r="L14" s="171" t="str">
        <f t="shared" si="0"/>
        <v>Y</v>
      </c>
    </row>
    <row r="15" spans="1:12">
      <c r="A15" s="160">
        <v>6</v>
      </c>
      <c r="B15" s="161" t="s">
        <v>26</v>
      </c>
      <c r="C15" s="162" t="s">
        <v>27</v>
      </c>
      <c r="D15" s="164">
        <v>85</v>
      </c>
      <c r="E15" s="164">
        <v>85</v>
      </c>
      <c r="F15" s="164">
        <v>85</v>
      </c>
      <c r="G15" s="164">
        <v>85</v>
      </c>
      <c r="H15" s="164">
        <v>85</v>
      </c>
      <c r="I15" s="164">
        <v>85</v>
      </c>
      <c r="J15" s="170" t="str">
        <f t="shared" si="1"/>
        <v>Y</v>
      </c>
      <c r="K15" s="171" t="str">
        <f t="shared" si="0"/>
        <v>Y</v>
      </c>
      <c r="L15" s="171" t="str">
        <f t="shared" si="0"/>
        <v>Y</v>
      </c>
    </row>
    <row r="16" spans="1:12">
      <c r="A16" s="160">
        <v>7</v>
      </c>
      <c r="B16" s="161" t="s">
        <v>28</v>
      </c>
      <c r="C16" s="162" t="s">
        <v>29</v>
      </c>
      <c r="D16" s="164">
        <v>96</v>
      </c>
      <c r="E16" s="164">
        <v>96</v>
      </c>
      <c r="F16" s="164">
        <v>96</v>
      </c>
      <c r="G16" s="164">
        <v>96</v>
      </c>
      <c r="H16" s="164">
        <v>96</v>
      </c>
      <c r="I16" s="164">
        <v>96</v>
      </c>
      <c r="J16" s="170" t="str">
        <f t="shared" si="1"/>
        <v>Y</v>
      </c>
      <c r="K16" s="171" t="str">
        <f t="shared" si="0"/>
        <v>Y</v>
      </c>
      <c r="L16" s="171" t="str">
        <f t="shared" si="0"/>
        <v>Y</v>
      </c>
    </row>
    <row r="17" spans="1:12">
      <c r="A17" s="160">
        <v>8</v>
      </c>
      <c r="B17" s="161" t="s">
        <v>30</v>
      </c>
      <c r="C17" s="162" t="s">
        <v>31</v>
      </c>
      <c r="D17" s="164">
        <v>90</v>
      </c>
      <c r="E17" s="164">
        <v>90</v>
      </c>
      <c r="F17" s="164">
        <v>90</v>
      </c>
      <c r="G17" s="164">
        <v>90</v>
      </c>
      <c r="H17" s="164">
        <v>90</v>
      </c>
      <c r="I17" s="164">
        <v>90</v>
      </c>
      <c r="J17" s="170" t="str">
        <f t="shared" si="1"/>
        <v>Y</v>
      </c>
      <c r="K17" s="171" t="str">
        <f t="shared" si="0"/>
        <v>Y</v>
      </c>
      <c r="L17" s="171" t="str">
        <f t="shared" si="0"/>
        <v>Y</v>
      </c>
    </row>
    <row r="18" spans="1:12">
      <c r="A18" s="160">
        <v>9</v>
      </c>
      <c r="B18" s="161" t="s">
        <v>32</v>
      </c>
      <c r="C18" s="162" t="s">
        <v>33</v>
      </c>
      <c r="D18" s="164">
        <v>91</v>
      </c>
      <c r="E18" s="164">
        <v>91</v>
      </c>
      <c r="F18" s="164">
        <v>91</v>
      </c>
      <c r="G18" s="164">
        <v>91</v>
      </c>
      <c r="H18" s="164">
        <v>91</v>
      </c>
      <c r="I18" s="164">
        <v>91</v>
      </c>
      <c r="J18" s="170" t="str">
        <f t="shared" si="1"/>
        <v>Y</v>
      </c>
      <c r="K18" s="171" t="str">
        <f t="shared" si="0"/>
        <v>Y</v>
      </c>
      <c r="L18" s="171" t="str">
        <f t="shared" si="0"/>
        <v>Y</v>
      </c>
    </row>
    <row r="19" spans="1:12">
      <c r="A19" s="160">
        <v>10</v>
      </c>
      <c r="B19" s="161" t="s">
        <v>34</v>
      </c>
      <c r="C19" s="162" t="s">
        <v>35</v>
      </c>
      <c r="D19" s="164">
        <v>95</v>
      </c>
      <c r="E19" s="164">
        <v>95</v>
      </c>
      <c r="F19" s="164">
        <v>95</v>
      </c>
      <c r="G19" s="164">
        <v>95</v>
      </c>
      <c r="H19" s="164">
        <v>95</v>
      </c>
      <c r="I19" s="164">
        <v>95</v>
      </c>
      <c r="J19" s="170" t="str">
        <f t="shared" si="1"/>
        <v>Y</v>
      </c>
      <c r="K19" s="171" t="str">
        <f t="shared" si="0"/>
        <v>Y</v>
      </c>
      <c r="L19" s="171" t="str">
        <f t="shared" si="0"/>
        <v>Y</v>
      </c>
    </row>
    <row r="20" spans="1:12">
      <c r="A20" s="160">
        <v>11</v>
      </c>
      <c r="B20" s="161" t="s">
        <v>36</v>
      </c>
      <c r="C20" s="162" t="s">
        <v>37</v>
      </c>
      <c r="D20" s="164">
        <v>96</v>
      </c>
      <c r="E20" s="164">
        <v>96</v>
      </c>
      <c r="F20" s="164">
        <v>96</v>
      </c>
      <c r="G20" s="164">
        <v>96</v>
      </c>
      <c r="H20" s="164">
        <v>96</v>
      </c>
      <c r="I20" s="164">
        <v>96</v>
      </c>
      <c r="J20" s="170" t="str">
        <f t="shared" si="1"/>
        <v>Y</v>
      </c>
      <c r="K20" s="171" t="str">
        <f t="shared" si="0"/>
        <v>Y</v>
      </c>
      <c r="L20" s="171" t="str">
        <f t="shared" si="0"/>
        <v>Y</v>
      </c>
    </row>
    <row r="21" spans="1:12">
      <c r="A21" s="160">
        <v>12</v>
      </c>
      <c r="B21" s="161" t="s">
        <v>38</v>
      </c>
      <c r="C21" s="162" t="s">
        <v>39</v>
      </c>
      <c r="D21" s="164">
        <v>90</v>
      </c>
      <c r="E21" s="164">
        <v>90</v>
      </c>
      <c r="F21" s="164">
        <v>90</v>
      </c>
      <c r="G21" s="164">
        <v>90</v>
      </c>
      <c r="H21" s="164">
        <v>90</v>
      </c>
      <c r="I21" s="164">
        <v>90</v>
      </c>
      <c r="J21" s="170" t="str">
        <f t="shared" si="1"/>
        <v>Y</v>
      </c>
      <c r="K21" s="171" t="str">
        <f t="shared" si="0"/>
        <v>Y</v>
      </c>
      <c r="L21" s="171" t="str">
        <f t="shared" si="0"/>
        <v>Y</v>
      </c>
    </row>
    <row r="22" spans="1:12">
      <c r="A22" s="160">
        <v>13</v>
      </c>
      <c r="B22" s="161" t="s">
        <v>40</v>
      </c>
      <c r="C22" s="162" t="s">
        <v>41</v>
      </c>
      <c r="D22" s="164">
        <v>87</v>
      </c>
      <c r="E22" s="164">
        <v>87</v>
      </c>
      <c r="F22" s="164">
        <v>87</v>
      </c>
      <c r="G22" s="164">
        <v>87</v>
      </c>
      <c r="H22" s="164">
        <v>87</v>
      </c>
      <c r="I22" s="164">
        <v>87</v>
      </c>
      <c r="J22" s="170" t="str">
        <f t="shared" si="1"/>
        <v>Y</v>
      </c>
      <c r="K22" s="171" t="str">
        <f t="shared" si="0"/>
        <v>Y</v>
      </c>
      <c r="L22" s="171" t="str">
        <f t="shared" si="0"/>
        <v>Y</v>
      </c>
    </row>
    <row r="23" spans="1:12">
      <c r="A23" s="160">
        <v>14</v>
      </c>
      <c r="B23" s="161" t="s">
        <v>42</v>
      </c>
      <c r="C23" s="162" t="s">
        <v>43</v>
      </c>
      <c r="D23" s="164">
        <v>93</v>
      </c>
      <c r="E23" s="164">
        <v>93</v>
      </c>
      <c r="F23" s="164">
        <v>93</v>
      </c>
      <c r="G23" s="164">
        <v>93</v>
      </c>
      <c r="H23" s="164">
        <v>93</v>
      </c>
      <c r="I23" s="164">
        <v>93</v>
      </c>
      <c r="J23" s="170" t="str">
        <f t="shared" si="1"/>
        <v>Y</v>
      </c>
      <c r="K23" s="171" t="str">
        <f t="shared" si="0"/>
        <v>Y</v>
      </c>
      <c r="L23" s="171" t="str">
        <f t="shared" si="0"/>
        <v>Y</v>
      </c>
    </row>
    <row r="24" spans="1:12">
      <c r="A24" s="160">
        <v>15</v>
      </c>
      <c r="B24" s="161" t="s">
        <v>44</v>
      </c>
      <c r="C24" s="162" t="s">
        <v>45</v>
      </c>
      <c r="D24" s="164">
        <v>98</v>
      </c>
      <c r="E24" s="164">
        <v>98</v>
      </c>
      <c r="F24" s="164">
        <v>98</v>
      </c>
      <c r="G24" s="164">
        <v>98</v>
      </c>
      <c r="H24" s="164">
        <v>98</v>
      </c>
      <c r="I24" s="164">
        <v>98</v>
      </c>
      <c r="J24" s="170" t="str">
        <f t="shared" si="1"/>
        <v>Y</v>
      </c>
      <c r="K24" s="171" t="str">
        <f t="shared" si="0"/>
        <v>Y</v>
      </c>
      <c r="L24" s="171" t="str">
        <f t="shared" si="0"/>
        <v>Y</v>
      </c>
    </row>
    <row r="25" spans="1:12">
      <c r="A25" s="160">
        <v>16</v>
      </c>
      <c r="B25" s="161" t="s">
        <v>46</v>
      </c>
      <c r="C25" s="162" t="s">
        <v>47</v>
      </c>
      <c r="D25" s="164">
        <v>90</v>
      </c>
      <c r="E25" s="164">
        <v>90</v>
      </c>
      <c r="F25" s="164">
        <v>90</v>
      </c>
      <c r="G25" s="164">
        <v>90</v>
      </c>
      <c r="H25" s="164">
        <v>90</v>
      </c>
      <c r="I25" s="164">
        <v>90</v>
      </c>
      <c r="J25" s="170" t="str">
        <f t="shared" si="1"/>
        <v>Y</v>
      </c>
      <c r="K25" s="171" t="str">
        <f t="shared" si="0"/>
        <v>Y</v>
      </c>
      <c r="L25" s="171" t="str">
        <f t="shared" si="0"/>
        <v>Y</v>
      </c>
    </row>
    <row r="26" spans="1:12">
      <c r="A26" s="160">
        <v>17</v>
      </c>
      <c r="B26" s="161" t="s">
        <v>48</v>
      </c>
      <c r="C26" s="162" t="s">
        <v>49</v>
      </c>
      <c r="D26" s="164">
        <v>90</v>
      </c>
      <c r="E26" s="164">
        <v>90</v>
      </c>
      <c r="F26" s="164">
        <v>90</v>
      </c>
      <c r="G26" s="164">
        <v>90</v>
      </c>
      <c r="H26" s="164">
        <v>90</v>
      </c>
      <c r="I26" s="164">
        <v>90</v>
      </c>
      <c r="J26" s="170" t="str">
        <f t="shared" si="1"/>
        <v>Y</v>
      </c>
      <c r="K26" s="171" t="str">
        <f t="shared" ref="K26:K74" si="2">IF(H26&gt;=40,"Y","N")</f>
        <v>Y</v>
      </c>
      <c r="L26" s="171" t="str">
        <f t="shared" ref="L26:L74" si="3">IF(I26&gt;=40,"Y","N")</f>
        <v>Y</v>
      </c>
    </row>
    <row r="27" spans="1:12">
      <c r="A27" s="160">
        <v>18</v>
      </c>
      <c r="B27" s="161" t="s">
        <v>50</v>
      </c>
      <c r="C27" s="162" t="s">
        <v>51</v>
      </c>
      <c r="D27" s="164">
        <v>85</v>
      </c>
      <c r="E27" s="164">
        <v>85</v>
      </c>
      <c r="F27" s="164">
        <v>85</v>
      </c>
      <c r="G27" s="164">
        <v>85</v>
      </c>
      <c r="H27" s="164">
        <v>85</v>
      </c>
      <c r="I27" s="164">
        <v>85</v>
      </c>
      <c r="J27" s="170" t="str">
        <f t="shared" si="1"/>
        <v>Y</v>
      </c>
      <c r="K27" s="171" t="str">
        <f t="shared" si="2"/>
        <v>Y</v>
      </c>
      <c r="L27" s="171" t="str">
        <f t="shared" si="3"/>
        <v>Y</v>
      </c>
    </row>
    <row r="28" spans="1:12">
      <c r="A28" s="160">
        <v>19</v>
      </c>
      <c r="B28" s="161" t="s">
        <v>52</v>
      </c>
      <c r="C28" s="162" t="s">
        <v>53</v>
      </c>
      <c r="D28" s="164">
        <v>92</v>
      </c>
      <c r="E28" s="164">
        <v>92</v>
      </c>
      <c r="F28" s="164">
        <v>92</v>
      </c>
      <c r="G28" s="164">
        <v>92</v>
      </c>
      <c r="H28" s="164">
        <v>92</v>
      </c>
      <c r="I28" s="164">
        <v>92</v>
      </c>
      <c r="J28" s="170" t="str">
        <f t="shared" si="1"/>
        <v>Y</v>
      </c>
      <c r="K28" s="171" t="str">
        <f t="shared" si="2"/>
        <v>Y</v>
      </c>
      <c r="L28" s="171" t="str">
        <f t="shared" si="3"/>
        <v>Y</v>
      </c>
    </row>
    <row r="29" spans="1:12">
      <c r="A29" s="160">
        <v>20</v>
      </c>
      <c r="B29" s="161" t="s">
        <v>54</v>
      </c>
      <c r="C29" s="162" t="s">
        <v>55</v>
      </c>
      <c r="D29" s="164">
        <v>90</v>
      </c>
      <c r="E29" s="164">
        <v>90</v>
      </c>
      <c r="F29" s="164">
        <v>90</v>
      </c>
      <c r="G29" s="164">
        <v>90</v>
      </c>
      <c r="H29" s="164">
        <v>90</v>
      </c>
      <c r="I29" s="164">
        <v>90</v>
      </c>
      <c r="J29" s="170" t="str">
        <f t="shared" si="1"/>
        <v>Y</v>
      </c>
      <c r="K29" s="171" t="str">
        <f t="shared" si="2"/>
        <v>Y</v>
      </c>
      <c r="L29" s="171" t="str">
        <f t="shared" si="3"/>
        <v>Y</v>
      </c>
    </row>
    <row r="30" spans="1:12">
      <c r="A30" s="160">
        <v>21</v>
      </c>
      <c r="B30" s="161" t="s">
        <v>56</v>
      </c>
      <c r="C30" s="162" t="s">
        <v>57</v>
      </c>
      <c r="D30" s="164">
        <v>95</v>
      </c>
      <c r="E30" s="164">
        <v>95</v>
      </c>
      <c r="F30" s="164">
        <v>95</v>
      </c>
      <c r="G30" s="164">
        <v>95</v>
      </c>
      <c r="H30" s="164">
        <v>95</v>
      </c>
      <c r="I30" s="164">
        <v>95</v>
      </c>
      <c r="J30" s="170" t="str">
        <f t="shared" si="1"/>
        <v>Y</v>
      </c>
      <c r="K30" s="171" t="str">
        <f t="shared" si="2"/>
        <v>Y</v>
      </c>
      <c r="L30" s="171" t="str">
        <f t="shared" si="3"/>
        <v>Y</v>
      </c>
    </row>
    <row r="31" spans="1:12">
      <c r="A31" s="160">
        <v>22</v>
      </c>
      <c r="B31" s="161" t="s">
        <v>58</v>
      </c>
      <c r="C31" s="162" t="s">
        <v>59</v>
      </c>
      <c r="D31" s="164">
        <v>88</v>
      </c>
      <c r="E31" s="164">
        <v>88</v>
      </c>
      <c r="F31" s="164">
        <v>88</v>
      </c>
      <c r="G31" s="164">
        <v>88</v>
      </c>
      <c r="H31" s="164">
        <v>88</v>
      </c>
      <c r="I31" s="164">
        <v>88</v>
      </c>
      <c r="J31" s="170" t="str">
        <f t="shared" si="1"/>
        <v>Y</v>
      </c>
      <c r="K31" s="171" t="str">
        <f t="shared" si="2"/>
        <v>Y</v>
      </c>
      <c r="L31" s="171" t="str">
        <f t="shared" si="3"/>
        <v>Y</v>
      </c>
    </row>
    <row r="32" spans="1:12">
      <c r="A32" s="160">
        <v>23</v>
      </c>
      <c r="B32" s="161" t="s">
        <v>60</v>
      </c>
      <c r="C32" s="162" t="s">
        <v>61</v>
      </c>
      <c r="D32" s="164">
        <v>90</v>
      </c>
      <c r="E32" s="164">
        <v>90</v>
      </c>
      <c r="F32" s="164">
        <v>90</v>
      </c>
      <c r="G32" s="164">
        <v>90</v>
      </c>
      <c r="H32" s="164">
        <v>90</v>
      </c>
      <c r="I32" s="164">
        <v>90</v>
      </c>
      <c r="J32" s="170" t="str">
        <f t="shared" si="1"/>
        <v>Y</v>
      </c>
      <c r="K32" s="171" t="str">
        <f t="shared" si="2"/>
        <v>Y</v>
      </c>
      <c r="L32" s="171" t="str">
        <f t="shared" si="3"/>
        <v>Y</v>
      </c>
    </row>
    <row r="33" spans="1:12">
      <c r="A33" s="160">
        <v>24</v>
      </c>
      <c r="B33" s="161" t="s">
        <v>62</v>
      </c>
      <c r="C33" s="162" t="s">
        <v>63</v>
      </c>
      <c r="D33" s="164">
        <v>97</v>
      </c>
      <c r="E33" s="164">
        <v>97</v>
      </c>
      <c r="F33" s="164">
        <v>97</v>
      </c>
      <c r="G33" s="164">
        <v>97</v>
      </c>
      <c r="H33" s="164">
        <v>97</v>
      </c>
      <c r="I33" s="164">
        <v>97</v>
      </c>
      <c r="J33" s="170" t="str">
        <f t="shared" si="1"/>
        <v>Y</v>
      </c>
      <c r="K33" s="171" t="str">
        <f t="shared" si="2"/>
        <v>Y</v>
      </c>
      <c r="L33" s="171" t="str">
        <f t="shared" si="3"/>
        <v>Y</v>
      </c>
    </row>
    <row r="34" spans="1:12">
      <c r="A34" s="160">
        <v>25</v>
      </c>
      <c r="B34" s="161" t="s">
        <v>64</v>
      </c>
      <c r="C34" s="162" t="s">
        <v>65</v>
      </c>
      <c r="D34" s="164">
        <v>94</v>
      </c>
      <c r="E34" s="164">
        <v>94</v>
      </c>
      <c r="F34" s="164">
        <v>94</v>
      </c>
      <c r="G34" s="164">
        <v>94</v>
      </c>
      <c r="H34" s="164">
        <v>94</v>
      </c>
      <c r="I34" s="164">
        <v>94</v>
      </c>
      <c r="J34" s="170" t="str">
        <f t="shared" si="1"/>
        <v>Y</v>
      </c>
      <c r="K34" s="171" t="str">
        <f t="shared" si="2"/>
        <v>Y</v>
      </c>
      <c r="L34" s="171" t="str">
        <f t="shared" si="3"/>
        <v>Y</v>
      </c>
    </row>
    <row r="35" spans="1:12">
      <c r="A35" s="160">
        <v>26</v>
      </c>
      <c r="B35" s="161" t="s">
        <v>66</v>
      </c>
      <c r="C35" s="162" t="s">
        <v>67</v>
      </c>
      <c r="D35" s="164">
        <v>94</v>
      </c>
      <c r="E35" s="164">
        <v>94</v>
      </c>
      <c r="F35" s="164">
        <v>94</v>
      </c>
      <c r="G35" s="164">
        <v>94</v>
      </c>
      <c r="H35" s="164">
        <v>94</v>
      </c>
      <c r="I35" s="164">
        <v>94</v>
      </c>
      <c r="J35" s="170" t="str">
        <f t="shared" si="1"/>
        <v>Y</v>
      </c>
      <c r="K35" s="171" t="str">
        <f t="shared" si="2"/>
        <v>Y</v>
      </c>
      <c r="L35" s="171" t="str">
        <f t="shared" si="3"/>
        <v>Y</v>
      </c>
    </row>
    <row r="36" spans="1:12">
      <c r="A36" s="160">
        <v>27</v>
      </c>
      <c r="B36" s="161" t="s">
        <v>68</v>
      </c>
      <c r="C36" s="162" t="s">
        <v>69</v>
      </c>
      <c r="D36" s="164">
        <v>94</v>
      </c>
      <c r="E36" s="164">
        <v>94</v>
      </c>
      <c r="F36" s="164">
        <v>94</v>
      </c>
      <c r="G36" s="164">
        <v>94</v>
      </c>
      <c r="H36" s="164">
        <v>94</v>
      </c>
      <c r="I36" s="164">
        <v>94</v>
      </c>
      <c r="J36" s="170" t="str">
        <f t="shared" si="1"/>
        <v>Y</v>
      </c>
      <c r="K36" s="171" t="str">
        <f t="shared" si="2"/>
        <v>Y</v>
      </c>
      <c r="L36" s="171" t="str">
        <f t="shared" si="3"/>
        <v>Y</v>
      </c>
    </row>
    <row r="37" spans="1:12">
      <c r="A37" s="160">
        <v>28</v>
      </c>
      <c r="B37" s="161" t="s">
        <v>70</v>
      </c>
      <c r="C37" s="162" t="s">
        <v>71</v>
      </c>
      <c r="D37" s="164">
        <v>95</v>
      </c>
      <c r="E37" s="164">
        <v>95</v>
      </c>
      <c r="F37" s="164">
        <v>95</v>
      </c>
      <c r="G37" s="164">
        <v>95</v>
      </c>
      <c r="H37" s="164">
        <v>95</v>
      </c>
      <c r="I37" s="164">
        <v>95</v>
      </c>
      <c r="J37" s="170" t="str">
        <f t="shared" si="1"/>
        <v>Y</v>
      </c>
      <c r="K37" s="171" t="str">
        <f t="shared" si="2"/>
        <v>Y</v>
      </c>
      <c r="L37" s="171" t="str">
        <f t="shared" si="3"/>
        <v>Y</v>
      </c>
    </row>
    <row r="38" spans="1:12">
      <c r="A38" s="160">
        <v>29</v>
      </c>
      <c r="B38" s="161" t="s">
        <v>72</v>
      </c>
      <c r="C38" s="162" t="s">
        <v>73</v>
      </c>
      <c r="D38" s="164">
        <v>85</v>
      </c>
      <c r="E38" s="164">
        <v>85</v>
      </c>
      <c r="F38" s="164">
        <v>85</v>
      </c>
      <c r="G38" s="164">
        <v>85</v>
      </c>
      <c r="H38" s="164">
        <v>85</v>
      </c>
      <c r="I38" s="164">
        <v>85</v>
      </c>
      <c r="J38" s="170" t="str">
        <f t="shared" si="1"/>
        <v>Y</v>
      </c>
      <c r="K38" s="171" t="str">
        <f t="shared" si="2"/>
        <v>Y</v>
      </c>
      <c r="L38" s="171" t="str">
        <f t="shared" si="3"/>
        <v>Y</v>
      </c>
    </row>
    <row r="39" spans="1:12">
      <c r="A39" s="160">
        <v>30</v>
      </c>
      <c r="B39" s="161" t="s">
        <v>74</v>
      </c>
      <c r="C39" s="162" t="s">
        <v>75</v>
      </c>
      <c r="D39" s="164">
        <v>93</v>
      </c>
      <c r="E39" s="164">
        <v>93</v>
      </c>
      <c r="F39" s="164">
        <v>93</v>
      </c>
      <c r="G39" s="164">
        <v>93</v>
      </c>
      <c r="H39" s="164">
        <v>93</v>
      </c>
      <c r="I39" s="164">
        <v>93</v>
      </c>
      <c r="J39" s="170" t="str">
        <f t="shared" si="1"/>
        <v>Y</v>
      </c>
      <c r="K39" s="171" t="str">
        <f t="shared" si="2"/>
        <v>Y</v>
      </c>
      <c r="L39" s="171" t="str">
        <f t="shared" si="3"/>
        <v>Y</v>
      </c>
    </row>
    <row r="40" spans="1:12">
      <c r="A40" s="160">
        <v>31</v>
      </c>
      <c r="B40" s="161" t="s">
        <v>76</v>
      </c>
      <c r="C40" s="162" t="s">
        <v>77</v>
      </c>
      <c r="D40" s="164">
        <v>93</v>
      </c>
      <c r="E40" s="164">
        <v>93</v>
      </c>
      <c r="F40" s="164">
        <v>93</v>
      </c>
      <c r="G40" s="164">
        <v>93</v>
      </c>
      <c r="H40" s="164">
        <v>93</v>
      </c>
      <c r="I40" s="164">
        <v>93</v>
      </c>
      <c r="J40" s="170" t="str">
        <f t="shared" si="1"/>
        <v>Y</v>
      </c>
      <c r="K40" s="171" t="str">
        <f t="shared" si="2"/>
        <v>Y</v>
      </c>
      <c r="L40" s="171" t="str">
        <f t="shared" si="3"/>
        <v>Y</v>
      </c>
    </row>
    <row r="41" spans="1:12">
      <c r="A41" s="160">
        <v>32</v>
      </c>
      <c r="B41" s="161" t="s">
        <v>78</v>
      </c>
      <c r="C41" s="162" t="s">
        <v>79</v>
      </c>
      <c r="D41" s="164">
        <v>92</v>
      </c>
      <c r="E41" s="164">
        <v>92</v>
      </c>
      <c r="F41" s="164">
        <v>92</v>
      </c>
      <c r="G41" s="164">
        <v>92</v>
      </c>
      <c r="H41" s="164">
        <v>92</v>
      </c>
      <c r="I41" s="164">
        <v>92</v>
      </c>
      <c r="J41" s="170" t="str">
        <f t="shared" si="1"/>
        <v>Y</v>
      </c>
      <c r="K41" s="171" t="str">
        <f t="shared" si="2"/>
        <v>Y</v>
      </c>
      <c r="L41" s="171" t="str">
        <f t="shared" si="3"/>
        <v>Y</v>
      </c>
    </row>
    <row r="42" spans="1:12">
      <c r="A42" s="160">
        <v>33</v>
      </c>
      <c r="B42" s="161" t="s">
        <v>80</v>
      </c>
      <c r="C42" s="162" t="s">
        <v>81</v>
      </c>
      <c r="D42" s="164">
        <v>95</v>
      </c>
      <c r="E42" s="164">
        <v>95</v>
      </c>
      <c r="F42" s="164">
        <v>95</v>
      </c>
      <c r="G42" s="164">
        <v>95</v>
      </c>
      <c r="H42" s="164">
        <v>95</v>
      </c>
      <c r="I42" s="164">
        <v>95</v>
      </c>
      <c r="J42" s="170" t="str">
        <f t="shared" si="1"/>
        <v>Y</v>
      </c>
      <c r="K42" s="171" t="str">
        <f t="shared" si="2"/>
        <v>Y</v>
      </c>
      <c r="L42" s="171" t="str">
        <f t="shared" si="3"/>
        <v>Y</v>
      </c>
    </row>
    <row r="43" spans="1:12">
      <c r="A43" s="160">
        <v>34</v>
      </c>
      <c r="B43" s="161" t="s">
        <v>82</v>
      </c>
      <c r="C43" s="162" t="s">
        <v>83</v>
      </c>
      <c r="D43" s="164">
        <v>91</v>
      </c>
      <c r="E43" s="164">
        <v>91</v>
      </c>
      <c r="F43" s="164">
        <v>91</v>
      </c>
      <c r="G43" s="164">
        <v>91</v>
      </c>
      <c r="H43" s="164">
        <v>91</v>
      </c>
      <c r="I43" s="164">
        <v>91</v>
      </c>
      <c r="J43" s="170" t="str">
        <f t="shared" ref="J43:J74" si="4">IF(G43&gt;=40,"Y","N")</f>
        <v>Y</v>
      </c>
      <c r="K43" s="171" t="str">
        <f t="shared" si="2"/>
        <v>Y</v>
      </c>
      <c r="L43" s="171" t="str">
        <f t="shared" si="3"/>
        <v>Y</v>
      </c>
    </row>
    <row r="44" spans="1:12">
      <c r="A44" s="160">
        <v>35</v>
      </c>
      <c r="B44" s="161" t="s">
        <v>84</v>
      </c>
      <c r="C44" s="162" t="s">
        <v>85</v>
      </c>
      <c r="D44" s="164">
        <v>96</v>
      </c>
      <c r="E44" s="164">
        <v>96</v>
      </c>
      <c r="F44" s="164">
        <v>96</v>
      </c>
      <c r="G44" s="164">
        <v>96</v>
      </c>
      <c r="H44" s="164">
        <v>96</v>
      </c>
      <c r="I44" s="164">
        <v>96</v>
      </c>
      <c r="J44" s="170" t="str">
        <f t="shared" si="4"/>
        <v>Y</v>
      </c>
      <c r="K44" s="171" t="str">
        <f t="shared" si="2"/>
        <v>Y</v>
      </c>
      <c r="L44" s="171" t="str">
        <f t="shared" si="3"/>
        <v>Y</v>
      </c>
    </row>
    <row r="45" spans="1:12">
      <c r="A45" s="160">
        <v>36</v>
      </c>
      <c r="B45" s="161" t="s">
        <v>86</v>
      </c>
      <c r="C45" s="162" t="s">
        <v>87</v>
      </c>
      <c r="D45" s="164">
        <v>97</v>
      </c>
      <c r="E45" s="164">
        <v>97</v>
      </c>
      <c r="F45" s="164">
        <v>97</v>
      </c>
      <c r="G45" s="164">
        <v>97</v>
      </c>
      <c r="H45" s="164">
        <v>97</v>
      </c>
      <c r="I45" s="164">
        <v>97</v>
      </c>
      <c r="J45" s="170" t="str">
        <f t="shared" si="4"/>
        <v>Y</v>
      </c>
      <c r="K45" s="171" t="str">
        <f t="shared" si="2"/>
        <v>Y</v>
      </c>
      <c r="L45" s="171" t="str">
        <f t="shared" si="3"/>
        <v>Y</v>
      </c>
    </row>
    <row r="46" spans="1:12">
      <c r="A46" s="160">
        <v>37</v>
      </c>
      <c r="B46" s="161" t="s">
        <v>88</v>
      </c>
      <c r="C46" s="162" t="s">
        <v>89</v>
      </c>
      <c r="D46" s="164">
        <v>94</v>
      </c>
      <c r="E46" s="164">
        <v>94</v>
      </c>
      <c r="F46" s="164">
        <v>94</v>
      </c>
      <c r="G46" s="164">
        <v>94</v>
      </c>
      <c r="H46" s="164">
        <v>94</v>
      </c>
      <c r="I46" s="164">
        <v>94</v>
      </c>
      <c r="J46" s="170" t="str">
        <f t="shared" si="4"/>
        <v>Y</v>
      </c>
      <c r="K46" s="171" t="str">
        <f t="shared" si="2"/>
        <v>Y</v>
      </c>
      <c r="L46" s="171" t="str">
        <f t="shared" si="3"/>
        <v>Y</v>
      </c>
    </row>
    <row r="47" spans="1:12">
      <c r="A47" s="160">
        <v>38</v>
      </c>
      <c r="B47" s="165" t="s">
        <v>90</v>
      </c>
      <c r="C47" s="166" t="s">
        <v>91</v>
      </c>
      <c r="D47" s="164">
        <v>93</v>
      </c>
      <c r="E47" s="164">
        <v>93</v>
      </c>
      <c r="F47" s="164">
        <v>93</v>
      </c>
      <c r="G47" s="164">
        <v>93</v>
      </c>
      <c r="H47" s="164">
        <v>93</v>
      </c>
      <c r="I47" s="164">
        <v>93</v>
      </c>
      <c r="J47" s="170" t="str">
        <f t="shared" si="4"/>
        <v>Y</v>
      </c>
      <c r="K47" s="171" t="str">
        <f t="shared" si="2"/>
        <v>Y</v>
      </c>
      <c r="L47" s="171" t="str">
        <f t="shared" si="3"/>
        <v>Y</v>
      </c>
    </row>
    <row r="48" spans="1:12">
      <c r="A48" s="160">
        <v>39</v>
      </c>
      <c r="B48" s="161" t="s">
        <v>92</v>
      </c>
      <c r="C48" s="162" t="s">
        <v>93</v>
      </c>
      <c r="D48" s="164">
        <v>92</v>
      </c>
      <c r="E48" s="164">
        <v>92</v>
      </c>
      <c r="F48" s="164">
        <v>92</v>
      </c>
      <c r="G48" s="164">
        <v>92</v>
      </c>
      <c r="H48" s="164">
        <v>92</v>
      </c>
      <c r="I48" s="164">
        <v>92</v>
      </c>
      <c r="J48" s="170" t="str">
        <f t="shared" si="4"/>
        <v>Y</v>
      </c>
      <c r="K48" s="171" t="str">
        <f t="shared" si="2"/>
        <v>Y</v>
      </c>
      <c r="L48" s="171" t="str">
        <f t="shared" si="3"/>
        <v>Y</v>
      </c>
    </row>
    <row r="49" spans="1:12">
      <c r="A49" s="160">
        <v>40</v>
      </c>
      <c r="B49" s="161" t="s">
        <v>94</v>
      </c>
      <c r="C49" s="162" t="s">
        <v>95</v>
      </c>
      <c r="D49" s="164">
        <v>93</v>
      </c>
      <c r="E49" s="164">
        <v>93</v>
      </c>
      <c r="F49" s="164">
        <v>93</v>
      </c>
      <c r="G49" s="164">
        <v>93</v>
      </c>
      <c r="H49" s="164">
        <v>93</v>
      </c>
      <c r="I49" s="164">
        <v>93</v>
      </c>
      <c r="J49" s="170" t="str">
        <f t="shared" si="4"/>
        <v>Y</v>
      </c>
      <c r="K49" s="171" t="str">
        <f t="shared" si="2"/>
        <v>Y</v>
      </c>
      <c r="L49" s="171" t="str">
        <f t="shared" si="3"/>
        <v>Y</v>
      </c>
    </row>
    <row r="50" spans="1:12">
      <c r="A50" s="160">
        <v>41</v>
      </c>
      <c r="B50" s="161" t="s">
        <v>96</v>
      </c>
      <c r="C50" s="162" t="s">
        <v>97</v>
      </c>
      <c r="D50" s="164">
        <v>97</v>
      </c>
      <c r="E50" s="164">
        <v>97</v>
      </c>
      <c r="F50" s="164">
        <v>97</v>
      </c>
      <c r="G50" s="164">
        <v>97</v>
      </c>
      <c r="H50" s="164">
        <v>97</v>
      </c>
      <c r="I50" s="164">
        <v>97</v>
      </c>
      <c r="J50" s="170" t="str">
        <f t="shared" si="4"/>
        <v>Y</v>
      </c>
      <c r="K50" s="171" t="str">
        <f t="shared" si="2"/>
        <v>Y</v>
      </c>
      <c r="L50" s="171" t="str">
        <f t="shared" si="3"/>
        <v>Y</v>
      </c>
    </row>
    <row r="51" spans="1:12">
      <c r="A51" s="160">
        <v>42</v>
      </c>
      <c r="B51" s="161" t="s">
        <v>98</v>
      </c>
      <c r="C51" s="162" t="s">
        <v>99</v>
      </c>
      <c r="D51" s="164">
        <v>94</v>
      </c>
      <c r="E51" s="164">
        <v>94</v>
      </c>
      <c r="F51" s="164">
        <v>94</v>
      </c>
      <c r="G51" s="164">
        <v>94</v>
      </c>
      <c r="H51" s="164">
        <v>94</v>
      </c>
      <c r="I51" s="164">
        <v>94</v>
      </c>
      <c r="J51" s="170" t="str">
        <f t="shared" si="4"/>
        <v>Y</v>
      </c>
      <c r="K51" s="171" t="str">
        <f t="shared" si="2"/>
        <v>Y</v>
      </c>
      <c r="L51" s="171" t="str">
        <f t="shared" si="3"/>
        <v>Y</v>
      </c>
    </row>
    <row r="52" spans="1:12">
      <c r="A52" s="160">
        <v>43</v>
      </c>
      <c r="B52" s="161" t="s">
        <v>100</v>
      </c>
      <c r="C52" s="162" t="s">
        <v>101</v>
      </c>
      <c r="D52" s="164">
        <v>97</v>
      </c>
      <c r="E52" s="164">
        <v>97</v>
      </c>
      <c r="F52" s="164">
        <v>97</v>
      </c>
      <c r="G52" s="164">
        <v>97</v>
      </c>
      <c r="H52" s="164">
        <v>97</v>
      </c>
      <c r="I52" s="164">
        <v>97</v>
      </c>
      <c r="J52" s="170" t="str">
        <f t="shared" si="4"/>
        <v>Y</v>
      </c>
      <c r="K52" s="171" t="str">
        <f t="shared" si="2"/>
        <v>Y</v>
      </c>
      <c r="L52" s="171" t="str">
        <f t="shared" si="3"/>
        <v>Y</v>
      </c>
    </row>
    <row r="53" spans="1:12">
      <c r="A53" s="160">
        <v>44</v>
      </c>
      <c r="B53" s="161" t="s">
        <v>102</v>
      </c>
      <c r="C53" s="162" t="s">
        <v>103</v>
      </c>
      <c r="D53" s="164">
        <v>92</v>
      </c>
      <c r="E53" s="164">
        <v>92</v>
      </c>
      <c r="F53" s="164">
        <v>92</v>
      </c>
      <c r="G53" s="164">
        <v>92</v>
      </c>
      <c r="H53" s="164">
        <v>92</v>
      </c>
      <c r="I53" s="164">
        <v>92</v>
      </c>
      <c r="J53" s="170" t="str">
        <f t="shared" si="4"/>
        <v>Y</v>
      </c>
      <c r="K53" s="171" t="str">
        <f t="shared" si="2"/>
        <v>Y</v>
      </c>
      <c r="L53" s="171" t="str">
        <f t="shared" si="3"/>
        <v>Y</v>
      </c>
    </row>
    <row r="54" spans="1:12">
      <c r="A54" s="160">
        <v>45</v>
      </c>
      <c r="B54" s="161" t="s">
        <v>104</v>
      </c>
      <c r="C54" s="162" t="s">
        <v>105</v>
      </c>
      <c r="D54" s="164">
        <v>91</v>
      </c>
      <c r="E54" s="164">
        <v>91</v>
      </c>
      <c r="F54" s="164">
        <v>91</v>
      </c>
      <c r="G54" s="164">
        <v>91</v>
      </c>
      <c r="H54" s="164">
        <v>91</v>
      </c>
      <c r="I54" s="164">
        <v>91</v>
      </c>
      <c r="J54" s="170" t="str">
        <f t="shared" si="4"/>
        <v>Y</v>
      </c>
      <c r="K54" s="171" t="str">
        <f t="shared" si="2"/>
        <v>Y</v>
      </c>
      <c r="L54" s="171" t="str">
        <f t="shared" si="3"/>
        <v>Y</v>
      </c>
    </row>
    <row r="55" spans="1:12" s="25" customFormat="1">
      <c r="A55" s="160">
        <v>46</v>
      </c>
      <c r="B55" s="161" t="s">
        <v>106</v>
      </c>
      <c r="C55" s="162" t="s">
        <v>107</v>
      </c>
      <c r="D55" s="164">
        <v>92</v>
      </c>
      <c r="E55" s="164">
        <v>92</v>
      </c>
      <c r="F55" s="164">
        <v>92</v>
      </c>
      <c r="G55" s="164">
        <v>92</v>
      </c>
      <c r="H55" s="164">
        <v>92</v>
      </c>
      <c r="I55" s="164">
        <v>92</v>
      </c>
      <c r="J55" s="170" t="str">
        <f t="shared" si="4"/>
        <v>Y</v>
      </c>
      <c r="K55" s="171" t="str">
        <f t="shared" si="2"/>
        <v>Y</v>
      </c>
      <c r="L55" s="171" t="str">
        <f t="shared" si="3"/>
        <v>Y</v>
      </c>
    </row>
    <row r="56" spans="1:12" s="25" customFormat="1">
      <c r="A56" s="160">
        <v>47</v>
      </c>
      <c r="B56" s="161" t="s">
        <v>108</v>
      </c>
      <c r="C56" s="162" t="s">
        <v>109</v>
      </c>
      <c r="D56" s="164">
        <v>93</v>
      </c>
      <c r="E56" s="164">
        <v>93</v>
      </c>
      <c r="F56" s="164">
        <v>93</v>
      </c>
      <c r="G56" s="164">
        <v>93</v>
      </c>
      <c r="H56" s="164">
        <v>93</v>
      </c>
      <c r="I56" s="164">
        <v>93</v>
      </c>
      <c r="J56" s="170" t="str">
        <f t="shared" si="4"/>
        <v>Y</v>
      </c>
      <c r="K56" s="171" t="str">
        <f t="shared" si="2"/>
        <v>Y</v>
      </c>
      <c r="L56" s="171" t="str">
        <f t="shared" si="3"/>
        <v>Y</v>
      </c>
    </row>
    <row r="57" spans="1:12" s="25" customFormat="1">
      <c r="A57" s="160">
        <v>48</v>
      </c>
      <c r="B57" s="161" t="s">
        <v>110</v>
      </c>
      <c r="C57" s="162" t="s">
        <v>111</v>
      </c>
      <c r="D57" s="164">
        <v>97</v>
      </c>
      <c r="E57" s="164">
        <v>97</v>
      </c>
      <c r="F57" s="164">
        <v>97</v>
      </c>
      <c r="G57" s="164">
        <v>97</v>
      </c>
      <c r="H57" s="164">
        <v>97</v>
      </c>
      <c r="I57" s="164">
        <v>97</v>
      </c>
      <c r="J57" s="170" t="str">
        <f t="shared" si="4"/>
        <v>Y</v>
      </c>
      <c r="K57" s="171" t="str">
        <f t="shared" si="2"/>
        <v>Y</v>
      </c>
      <c r="L57" s="171" t="str">
        <f t="shared" si="3"/>
        <v>Y</v>
      </c>
    </row>
    <row r="58" spans="1:12" s="25" customFormat="1">
      <c r="A58" s="160">
        <v>49</v>
      </c>
      <c r="B58" s="161" t="s">
        <v>112</v>
      </c>
      <c r="C58" s="162" t="s">
        <v>113</v>
      </c>
      <c r="D58" s="164">
        <v>94</v>
      </c>
      <c r="E58" s="164">
        <v>94</v>
      </c>
      <c r="F58" s="164">
        <v>94</v>
      </c>
      <c r="G58" s="164">
        <v>94</v>
      </c>
      <c r="H58" s="164">
        <v>94</v>
      </c>
      <c r="I58" s="164">
        <v>94</v>
      </c>
      <c r="J58" s="170" t="str">
        <f t="shared" si="4"/>
        <v>Y</v>
      </c>
      <c r="K58" s="171" t="str">
        <f t="shared" si="2"/>
        <v>Y</v>
      </c>
      <c r="L58" s="171" t="str">
        <f t="shared" si="3"/>
        <v>Y</v>
      </c>
    </row>
    <row r="59" spans="1:12" s="25" customFormat="1">
      <c r="A59" s="160">
        <v>50</v>
      </c>
      <c r="B59" s="161" t="s">
        <v>114</v>
      </c>
      <c r="C59" s="162" t="s">
        <v>115</v>
      </c>
      <c r="D59" s="164">
        <v>98</v>
      </c>
      <c r="E59" s="164">
        <v>98</v>
      </c>
      <c r="F59" s="164">
        <v>98</v>
      </c>
      <c r="G59" s="164">
        <v>98</v>
      </c>
      <c r="H59" s="164">
        <v>98</v>
      </c>
      <c r="I59" s="164">
        <v>98</v>
      </c>
      <c r="J59" s="170" t="str">
        <f t="shared" si="4"/>
        <v>Y</v>
      </c>
      <c r="K59" s="171" t="str">
        <f t="shared" si="2"/>
        <v>Y</v>
      </c>
      <c r="L59" s="171" t="str">
        <f t="shared" si="3"/>
        <v>Y</v>
      </c>
    </row>
    <row r="60" spans="1:12">
      <c r="A60" s="160">
        <v>51</v>
      </c>
      <c r="B60" s="161" t="s">
        <v>116</v>
      </c>
      <c r="C60" s="162" t="s">
        <v>117</v>
      </c>
      <c r="D60" s="164">
        <v>96</v>
      </c>
      <c r="E60" s="164">
        <v>96</v>
      </c>
      <c r="F60" s="164">
        <v>96</v>
      </c>
      <c r="G60" s="164">
        <v>96</v>
      </c>
      <c r="H60" s="164">
        <v>96</v>
      </c>
      <c r="I60" s="164">
        <v>96</v>
      </c>
      <c r="J60" s="170" t="str">
        <f t="shared" si="4"/>
        <v>Y</v>
      </c>
      <c r="K60" s="171" t="str">
        <f t="shared" si="2"/>
        <v>Y</v>
      </c>
      <c r="L60" s="171" t="str">
        <f t="shared" si="3"/>
        <v>Y</v>
      </c>
    </row>
    <row r="61" spans="1:12">
      <c r="A61" s="160">
        <v>52</v>
      </c>
      <c r="B61" s="161" t="s">
        <v>118</v>
      </c>
      <c r="C61" s="162" t="s">
        <v>119</v>
      </c>
      <c r="D61" s="164">
        <v>92</v>
      </c>
      <c r="E61" s="164">
        <v>92</v>
      </c>
      <c r="F61" s="164">
        <v>92</v>
      </c>
      <c r="G61" s="164">
        <v>92</v>
      </c>
      <c r="H61" s="164">
        <v>92</v>
      </c>
      <c r="I61" s="164">
        <v>92</v>
      </c>
      <c r="J61" s="170" t="str">
        <f t="shared" si="4"/>
        <v>Y</v>
      </c>
      <c r="K61" s="171" t="str">
        <f t="shared" si="2"/>
        <v>Y</v>
      </c>
      <c r="L61" s="171" t="str">
        <f t="shared" si="3"/>
        <v>Y</v>
      </c>
    </row>
    <row r="62" spans="1:12">
      <c r="A62" s="160">
        <v>53</v>
      </c>
      <c r="B62" s="161" t="s">
        <v>120</v>
      </c>
      <c r="C62" s="162" t="s">
        <v>121</v>
      </c>
      <c r="D62" s="164">
        <v>96</v>
      </c>
      <c r="E62" s="164">
        <v>96</v>
      </c>
      <c r="F62" s="164">
        <v>96</v>
      </c>
      <c r="G62" s="164">
        <v>96</v>
      </c>
      <c r="H62" s="164">
        <v>96</v>
      </c>
      <c r="I62" s="164">
        <v>96</v>
      </c>
      <c r="J62" s="170" t="str">
        <f t="shared" si="4"/>
        <v>Y</v>
      </c>
      <c r="K62" s="171" t="str">
        <f t="shared" si="2"/>
        <v>Y</v>
      </c>
      <c r="L62" s="171" t="str">
        <f t="shared" si="3"/>
        <v>Y</v>
      </c>
    </row>
    <row r="63" spans="1:12">
      <c r="A63" s="160">
        <v>54</v>
      </c>
      <c r="B63" s="161" t="s">
        <v>122</v>
      </c>
      <c r="C63" s="162" t="s">
        <v>123</v>
      </c>
      <c r="D63" s="164">
        <v>96</v>
      </c>
      <c r="E63" s="164">
        <v>96</v>
      </c>
      <c r="F63" s="164">
        <v>96</v>
      </c>
      <c r="G63" s="164">
        <v>96</v>
      </c>
      <c r="H63" s="164">
        <v>96</v>
      </c>
      <c r="I63" s="164">
        <v>96</v>
      </c>
      <c r="J63" s="170" t="str">
        <f t="shared" si="4"/>
        <v>Y</v>
      </c>
      <c r="K63" s="171" t="str">
        <f t="shared" si="2"/>
        <v>Y</v>
      </c>
      <c r="L63" s="171" t="str">
        <f t="shared" si="3"/>
        <v>Y</v>
      </c>
    </row>
    <row r="64" spans="1:12">
      <c r="A64" s="160">
        <v>55</v>
      </c>
      <c r="B64" s="161" t="s">
        <v>124</v>
      </c>
      <c r="C64" s="162" t="s">
        <v>125</v>
      </c>
      <c r="D64" s="164">
        <v>94</v>
      </c>
      <c r="E64" s="164">
        <v>94</v>
      </c>
      <c r="F64" s="164">
        <v>94</v>
      </c>
      <c r="G64" s="164">
        <v>94</v>
      </c>
      <c r="H64" s="164">
        <v>94</v>
      </c>
      <c r="I64" s="164">
        <v>94</v>
      </c>
      <c r="J64" s="170" t="str">
        <f t="shared" si="4"/>
        <v>Y</v>
      </c>
      <c r="K64" s="171" t="str">
        <f t="shared" si="2"/>
        <v>Y</v>
      </c>
      <c r="L64" s="171" t="str">
        <f t="shared" si="3"/>
        <v>Y</v>
      </c>
    </row>
    <row r="65" spans="1:12">
      <c r="A65" s="160">
        <v>56</v>
      </c>
      <c r="B65" s="161" t="s">
        <v>126</v>
      </c>
      <c r="C65" s="162" t="s">
        <v>127</v>
      </c>
      <c r="D65" s="164">
        <v>96</v>
      </c>
      <c r="E65" s="164">
        <v>96</v>
      </c>
      <c r="F65" s="164">
        <v>96</v>
      </c>
      <c r="G65" s="164">
        <v>96</v>
      </c>
      <c r="H65" s="164">
        <v>96</v>
      </c>
      <c r="I65" s="164">
        <v>96</v>
      </c>
      <c r="J65" s="170" t="str">
        <f t="shared" si="4"/>
        <v>Y</v>
      </c>
      <c r="K65" s="171" t="str">
        <f t="shared" si="2"/>
        <v>Y</v>
      </c>
      <c r="L65" s="171" t="str">
        <f t="shared" si="3"/>
        <v>Y</v>
      </c>
    </row>
    <row r="66" spans="1:12">
      <c r="A66" s="160">
        <v>57</v>
      </c>
      <c r="B66" s="161" t="s">
        <v>128</v>
      </c>
      <c r="C66" s="162" t="s">
        <v>129</v>
      </c>
      <c r="D66" s="164">
        <v>97</v>
      </c>
      <c r="E66" s="164">
        <v>97</v>
      </c>
      <c r="F66" s="164">
        <v>97</v>
      </c>
      <c r="G66" s="164">
        <v>97</v>
      </c>
      <c r="H66" s="164">
        <v>97</v>
      </c>
      <c r="I66" s="164">
        <v>97</v>
      </c>
      <c r="J66" s="170" t="str">
        <f t="shared" si="4"/>
        <v>Y</v>
      </c>
      <c r="K66" s="171" t="str">
        <f t="shared" si="2"/>
        <v>Y</v>
      </c>
      <c r="L66" s="171" t="str">
        <f t="shared" si="3"/>
        <v>Y</v>
      </c>
    </row>
    <row r="67" spans="1:12">
      <c r="A67" s="160">
        <v>58</v>
      </c>
      <c r="B67" s="161" t="s">
        <v>130</v>
      </c>
      <c r="C67" s="162" t="s">
        <v>131</v>
      </c>
      <c r="D67" s="164">
        <v>95</v>
      </c>
      <c r="E67" s="164">
        <v>95</v>
      </c>
      <c r="F67" s="164">
        <v>95</v>
      </c>
      <c r="G67" s="164">
        <v>95</v>
      </c>
      <c r="H67" s="164">
        <v>95</v>
      </c>
      <c r="I67" s="164">
        <v>95</v>
      </c>
      <c r="J67" s="170" t="str">
        <f t="shared" si="4"/>
        <v>Y</v>
      </c>
      <c r="K67" s="171" t="str">
        <f t="shared" si="2"/>
        <v>Y</v>
      </c>
      <c r="L67" s="171" t="str">
        <f t="shared" si="3"/>
        <v>Y</v>
      </c>
    </row>
    <row r="68" spans="1:12">
      <c r="A68" s="160">
        <v>59</v>
      </c>
      <c r="B68" s="161" t="s">
        <v>132</v>
      </c>
      <c r="C68" s="162" t="s">
        <v>133</v>
      </c>
      <c r="D68" s="164">
        <v>90</v>
      </c>
      <c r="E68" s="164">
        <v>90</v>
      </c>
      <c r="F68" s="164">
        <v>90</v>
      </c>
      <c r="G68" s="164">
        <v>90</v>
      </c>
      <c r="H68" s="164">
        <v>90</v>
      </c>
      <c r="I68" s="164">
        <v>90</v>
      </c>
      <c r="J68" s="170" t="str">
        <f t="shared" si="4"/>
        <v>Y</v>
      </c>
      <c r="K68" s="171" t="str">
        <f t="shared" si="2"/>
        <v>Y</v>
      </c>
      <c r="L68" s="171" t="str">
        <f t="shared" si="3"/>
        <v>Y</v>
      </c>
    </row>
    <row r="69" spans="1:12">
      <c r="A69" s="160">
        <v>60</v>
      </c>
      <c r="B69" s="161" t="s">
        <v>134</v>
      </c>
      <c r="C69" s="162" t="s">
        <v>135</v>
      </c>
      <c r="D69" s="164">
        <v>92</v>
      </c>
      <c r="E69" s="164">
        <v>92</v>
      </c>
      <c r="F69" s="164">
        <v>92</v>
      </c>
      <c r="G69" s="164">
        <v>92</v>
      </c>
      <c r="H69" s="164">
        <v>92</v>
      </c>
      <c r="I69" s="164">
        <v>92</v>
      </c>
      <c r="J69" s="170" t="str">
        <f t="shared" si="4"/>
        <v>Y</v>
      </c>
      <c r="K69" s="171" t="str">
        <f t="shared" si="2"/>
        <v>Y</v>
      </c>
      <c r="L69" s="171" t="str">
        <f t="shared" si="3"/>
        <v>Y</v>
      </c>
    </row>
    <row r="70" spans="1:12">
      <c r="A70" s="160">
        <v>61</v>
      </c>
      <c r="B70" s="161" t="s">
        <v>136</v>
      </c>
      <c r="C70" s="162" t="s">
        <v>137</v>
      </c>
      <c r="D70" s="164">
        <v>96</v>
      </c>
      <c r="E70" s="164">
        <v>96</v>
      </c>
      <c r="F70" s="164">
        <v>96</v>
      </c>
      <c r="G70" s="164">
        <v>96</v>
      </c>
      <c r="H70" s="164">
        <v>96</v>
      </c>
      <c r="I70" s="164">
        <v>96</v>
      </c>
      <c r="J70" s="170" t="str">
        <f t="shared" si="4"/>
        <v>Y</v>
      </c>
      <c r="K70" s="171" t="str">
        <f t="shared" si="2"/>
        <v>Y</v>
      </c>
      <c r="L70" s="171" t="str">
        <f t="shared" si="3"/>
        <v>Y</v>
      </c>
    </row>
    <row r="71" spans="1:12">
      <c r="A71" s="160">
        <v>62</v>
      </c>
      <c r="B71" s="161" t="s">
        <v>138</v>
      </c>
      <c r="C71" s="162" t="s">
        <v>139</v>
      </c>
      <c r="D71" s="164">
        <v>97</v>
      </c>
      <c r="E71" s="164">
        <v>97</v>
      </c>
      <c r="F71" s="164">
        <v>97</v>
      </c>
      <c r="G71" s="164">
        <v>97</v>
      </c>
      <c r="H71" s="164">
        <v>97</v>
      </c>
      <c r="I71" s="164">
        <v>97</v>
      </c>
      <c r="J71" s="170" t="str">
        <f t="shared" si="4"/>
        <v>Y</v>
      </c>
      <c r="K71" s="171" t="str">
        <f t="shared" si="2"/>
        <v>Y</v>
      </c>
      <c r="L71" s="171" t="str">
        <f t="shared" si="3"/>
        <v>Y</v>
      </c>
    </row>
    <row r="72" spans="1:12">
      <c r="A72" s="160">
        <v>63</v>
      </c>
      <c r="B72" s="161" t="s">
        <v>140</v>
      </c>
      <c r="C72" s="162" t="s">
        <v>141</v>
      </c>
      <c r="D72" s="164">
        <v>98</v>
      </c>
      <c r="E72" s="164">
        <v>98</v>
      </c>
      <c r="F72" s="164">
        <v>98</v>
      </c>
      <c r="G72" s="164">
        <v>98</v>
      </c>
      <c r="H72" s="164">
        <v>98</v>
      </c>
      <c r="I72" s="164">
        <v>98</v>
      </c>
      <c r="J72" s="170" t="str">
        <f t="shared" si="4"/>
        <v>Y</v>
      </c>
      <c r="K72" s="171" t="str">
        <f t="shared" si="2"/>
        <v>Y</v>
      </c>
      <c r="L72" s="171" t="str">
        <f t="shared" si="3"/>
        <v>Y</v>
      </c>
    </row>
    <row r="73" spans="1:12">
      <c r="A73" s="160">
        <v>64</v>
      </c>
      <c r="B73" s="161" t="s">
        <v>142</v>
      </c>
      <c r="C73" s="162" t="s">
        <v>143</v>
      </c>
      <c r="D73" s="164">
        <v>94</v>
      </c>
      <c r="E73" s="164">
        <v>94</v>
      </c>
      <c r="F73" s="164">
        <v>94</v>
      </c>
      <c r="G73" s="164">
        <v>94</v>
      </c>
      <c r="H73" s="164">
        <v>94</v>
      </c>
      <c r="I73" s="164">
        <v>94</v>
      </c>
      <c r="J73" s="170" t="str">
        <f t="shared" si="4"/>
        <v>Y</v>
      </c>
      <c r="K73" s="171" t="str">
        <f t="shared" si="2"/>
        <v>Y</v>
      </c>
      <c r="L73" s="171" t="str">
        <f t="shared" si="3"/>
        <v>Y</v>
      </c>
    </row>
    <row r="74" spans="1:12">
      <c r="A74" s="160">
        <v>65</v>
      </c>
      <c r="B74" s="161" t="s">
        <v>144</v>
      </c>
      <c r="C74" s="162" t="s">
        <v>145</v>
      </c>
      <c r="D74" s="164">
        <v>95</v>
      </c>
      <c r="E74" s="164">
        <v>95</v>
      </c>
      <c r="F74" s="164">
        <v>95</v>
      </c>
      <c r="G74" s="164">
        <v>95</v>
      </c>
      <c r="H74" s="164">
        <v>95</v>
      </c>
      <c r="I74" s="164">
        <v>95</v>
      </c>
      <c r="J74" s="170" t="str">
        <f t="shared" si="4"/>
        <v>Y</v>
      </c>
      <c r="K74" s="171" t="str">
        <f t="shared" si="2"/>
        <v>Y</v>
      </c>
      <c r="L74" s="171" t="str">
        <f t="shared" si="3"/>
        <v>Y</v>
      </c>
    </row>
    <row r="75" spans="1:12">
      <c r="A75" s="160">
        <v>66</v>
      </c>
      <c r="B75" s="161" t="s">
        <v>146</v>
      </c>
      <c r="C75" s="162" t="s">
        <v>147</v>
      </c>
      <c r="D75" s="164">
        <v>86</v>
      </c>
      <c r="E75" s="164">
        <v>86</v>
      </c>
      <c r="F75" s="164">
        <v>86</v>
      </c>
      <c r="G75" s="164">
        <v>86</v>
      </c>
      <c r="H75" s="164">
        <v>86</v>
      </c>
      <c r="I75" s="164">
        <v>86</v>
      </c>
      <c r="J75" s="170" t="str">
        <f t="shared" ref="J75:J106" si="5">IF(G75&gt;=40,"Y","N")</f>
        <v>Y</v>
      </c>
      <c r="K75" s="171" t="str">
        <f t="shared" ref="K75:L107" si="6">IF(H75&gt;=40,"Y","N")</f>
        <v>Y</v>
      </c>
      <c r="L75" s="171" t="str">
        <f t="shared" si="6"/>
        <v>Y</v>
      </c>
    </row>
    <row r="76" spans="1:12">
      <c r="A76" s="160">
        <v>67</v>
      </c>
      <c r="B76" s="161" t="s">
        <v>148</v>
      </c>
      <c r="C76" s="162" t="s">
        <v>149</v>
      </c>
      <c r="D76" s="164">
        <v>97</v>
      </c>
      <c r="E76" s="164">
        <v>97</v>
      </c>
      <c r="F76" s="164">
        <v>97</v>
      </c>
      <c r="G76" s="164">
        <v>97</v>
      </c>
      <c r="H76" s="164">
        <v>97</v>
      </c>
      <c r="I76" s="164">
        <v>97</v>
      </c>
      <c r="J76" s="170" t="str">
        <f t="shared" si="5"/>
        <v>Y</v>
      </c>
      <c r="K76" s="171" t="str">
        <f t="shared" si="6"/>
        <v>Y</v>
      </c>
      <c r="L76" s="171" t="str">
        <f t="shared" si="6"/>
        <v>Y</v>
      </c>
    </row>
    <row r="77" spans="1:12">
      <c r="A77" s="160">
        <v>68</v>
      </c>
      <c r="B77" s="161" t="s">
        <v>150</v>
      </c>
      <c r="C77" s="162" t="s">
        <v>151</v>
      </c>
      <c r="D77" s="164">
        <v>94</v>
      </c>
      <c r="E77" s="164">
        <v>94</v>
      </c>
      <c r="F77" s="164">
        <v>94</v>
      </c>
      <c r="G77" s="164">
        <v>94</v>
      </c>
      <c r="H77" s="164">
        <v>94</v>
      </c>
      <c r="I77" s="164">
        <v>94</v>
      </c>
      <c r="J77" s="170" t="str">
        <f t="shared" si="5"/>
        <v>Y</v>
      </c>
      <c r="K77" s="171" t="str">
        <f t="shared" si="6"/>
        <v>Y</v>
      </c>
      <c r="L77" s="171" t="str">
        <f t="shared" si="6"/>
        <v>Y</v>
      </c>
    </row>
    <row r="78" spans="1:12">
      <c r="A78" s="160">
        <v>69</v>
      </c>
      <c r="B78" s="161" t="s">
        <v>152</v>
      </c>
      <c r="C78" s="162" t="s">
        <v>153</v>
      </c>
      <c r="D78" s="164">
        <v>94</v>
      </c>
      <c r="E78" s="164">
        <v>94</v>
      </c>
      <c r="F78" s="164">
        <v>94</v>
      </c>
      <c r="G78" s="164">
        <v>94</v>
      </c>
      <c r="H78" s="164">
        <v>94</v>
      </c>
      <c r="I78" s="164">
        <v>94</v>
      </c>
      <c r="J78" s="170" t="str">
        <f t="shared" si="5"/>
        <v>Y</v>
      </c>
      <c r="K78" s="171" t="str">
        <f t="shared" si="6"/>
        <v>Y</v>
      </c>
      <c r="L78" s="171" t="str">
        <f t="shared" si="6"/>
        <v>Y</v>
      </c>
    </row>
    <row r="79" spans="1:12">
      <c r="A79" s="160">
        <v>70</v>
      </c>
      <c r="B79" s="161" t="s">
        <v>154</v>
      </c>
      <c r="C79" s="162" t="s">
        <v>155</v>
      </c>
      <c r="D79" s="164">
        <v>97</v>
      </c>
      <c r="E79" s="164">
        <v>97</v>
      </c>
      <c r="F79" s="164">
        <v>97</v>
      </c>
      <c r="G79" s="164">
        <v>97</v>
      </c>
      <c r="H79" s="164">
        <v>97</v>
      </c>
      <c r="I79" s="164">
        <v>97</v>
      </c>
      <c r="J79" s="170" t="str">
        <f t="shared" si="5"/>
        <v>Y</v>
      </c>
      <c r="K79" s="171" t="str">
        <f t="shared" si="6"/>
        <v>Y</v>
      </c>
      <c r="L79" s="171" t="str">
        <f t="shared" si="6"/>
        <v>Y</v>
      </c>
    </row>
    <row r="80" spans="1:12">
      <c r="A80" s="160">
        <v>71</v>
      </c>
      <c r="B80" s="161" t="s">
        <v>156</v>
      </c>
      <c r="C80" s="162" t="s">
        <v>157</v>
      </c>
      <c r="D80" s="164">
        <v>98</v>
      </c>
      <c r="E80" s="164">
        <v>98</v>
      </c>
      <c r="F80" s="164">
        <v>98</v>
      </c>
      <c r="G80" s="164">
        <v>98</v>
      </c>
      <c r="H80" s="164">
        <v>98</v>
      </c>
      <c r="I80" s="164">
        <v>98</v>
      </c>
      <c r="J80" s="170" t="str">
        <f t="shared" si="5"/>
        <v>Y</v>
      </c>
      <c r="K80" s="171" t="str">
        <f t="shared" si="6"/>
        <v>Y</v>
      </c>
      <c r="L80" s="171" t="str">
        <f t="shared" si="6"/>
        <v>Y</v>
      </c>
    </row>
    <row r="81" spans="1:12">
      <c r="A81" s="160">
        <v>72</v>
      </c>
      <c r="B81" s="161" t="s">
        <v>158</v>
      </c>
      <c r="C81" s="162" t="s">
        <v>159</v>
      </c>
      <c r="D81" s="164">
        <v>97</v>
      </c>
      <c r="E81" s="164">
        <v>97</v>
      </c>
      <c r="F81" s="164">
        <v>97</v>
      </c>
      <c r="G81" s="164">
        <v>97</v>
      </c>
      <c r="H81" s="164">
        <v>97</v>
      </c>
      <c r="I81" s="164">
        <v>97</v>
      </c>
      <c r="J81" s="170" t="str">
        <f t="shared" si="5"/>
        <v>Y</v>
      </c>
      <c r="K81" s="171" t="str">
        <f t="shared" si="6"/>
        <v>Y</v>
      </c>
      <c r="L81" s="171" t="str">
        <f t="shared" si="6"/>
        <v>Y</v>
      </c>
    </row>
    <row r="82" spans="1:12">
      <c r="A82" s="160">
        <v>73</v>
      </c>
      <c r="B82" s="161" t="s">
        <v>160</v>
      </c>
      <c r="C82" s="162" t="s">
        <v>161</v>
      </c>
      <c r="D82" s="164">
        <v>95</v>
      </c>
      <c r="E82" s="164">
        <v>95</v>
      </c>
      <c r="F82" s="164">
        <v>95</v>
      </c>
      <c r="G82" s="164">
        <v>95</v>
      </c>
      <c r="H82" s="164">
        <v>95</v>
      </c>
      <c r="I82" s="164">
        <v>95</v>
      </c>
      <c r="J82" s="170" t="str">
        <f t="shared" si="5"/>
        <v>Y</v>
      </c>
      <c r="K82" s="171" t="str">
        <f t="shared" si="6"/>
        <v>Y</v>
      </c>
      <c r="L82" s="171" t="str">
        <f t="shared" si="6"/>
        <v>Y</v>
      </c>
    </row>
    <row r="83" spans="1:12">
      <c r="A83" s="160">
        <v>74</v>
      </c>
      <c r="B83" s="161" t="s">
        <v>162</v>
      </c>
      <c r="C83" s="162" t="s">
        <v>163</v>
      </c>
      <c r="D83" s="164">
        <v>95</v>
      </c>
      <c r="E83" s="164">
        <v>95</v>
      </c>
      <c r="F83" s="164">
        <v>95</v>
      </c>
      <c r="G83" s="164">
        <v>95</v>
      </c>
      <c r="H83" s="164">
        <v>95</v>
      </c>
      <c r="I83" s="164">
        <v>95</v>
      </c>
      <c r="J83" s="170" t="str">
        <f t="shared" si="5"/>
        <v>Y</v>
      </c>
      <c r="K83" s="171" t="str">
        <f t="shared" si="6"/>
        <v>Y</v>
      </c>
      <c r="L83" s="171" t="str">
        <f t="shared" si="6"/>
        <v>Y</v>
      </c>
    </row>
    <row r="84" spans="1:12">
      <c r="A84" s="160">
        <v>75</v>
      </c>
      <c r="B84" s="161" t="s">
        <v>164</v>
      </c>
      <c r="C84" s="162" t="s">
        <v>165</v>
      </c>
      <c r="D84" s="164">
        <v>95</v>
      </c>
      <c r="E84" s="164">
        <v>95</v>
      </c>
      <c r="F84" s="164">
        <v>95</v>
      </c>
      <c r="G84" s="164">
        <v>95</v>
      </c>
      <c r="H84" s="164">
        <v>95</v>
      </c>
      <c r="I84" s="164">
        <v>95</v>
      </c>
      <c r="J84" s="170" t="str">
        <f t="shared" si="5"/>
        <v>Y</v>
      </c>
      <c r="K84" s="171" t="str">
        <f t="shared" si="6"/>
        <v>Y</v>
      </c>
      <c r="L84" s="171" t="str">
        <f t="shared" si="6"/>
        <v>Y</v>
      </c>
    </row>
    <row r="85" spans="1:12">
      <c r="A85" s="160">
        <v>76</v>
      </c>
      <c r="B85" s="161" t="s">
        <v>166</v>
      </c>
      <c r="C85" s="162" t="s">
        <v>167</v>
      </c>
      <c r="D85" s="164">
        <v>95</v>
      </c>
      <c r="E85" s="164">
        <v>95</v>
      </c>
      <c r="F85" s="164">
        <v>95</v>
      </c>
      <c r="G85" s="164">
        <v>95</v>
      </c>
      <c r="H85" s="164">
        <v>95</v>
      </c>
      <c r="I85" s="164">
        <v>95</v>
      </c>
      <c r="J85" s="170" t="str">
        <f t="shared" si="5"/>
        <v>Y</v>
      </c>
      <c r="K85" s="171" t="str">
        <f t="shared" si="6"/>
        <v>Y</v>
      </c>
      <c r="L85" s="171" t="str">
        <f t="shared" si="6"/>
        <v>Y</v>
      </c>
    </row>
    <row r="86" spans="1:12">
      <c r="A86" s="160">
        <v>77</v>
      </c>
      <c r="B86" s="165" t="s">
        <v>168</v>
      </c>
      <c r="C86" s="166" t="s">
        <v>169</v>
      </c>
      <c r="D86" s="164">
        <v>92</v>
      </c>
      <c r="E86" s="164">
        <v>92</v>
      </c>
      <c r="F86" s="164">
        <v>92</v>
      </c>
      <c r="G86" s="164">
        <v>92</v>
      </c>
      <c r="H86" s="164">
        <v>92</v>
      </c>
      <c r="I86" s="164">
        <v>92</v>
      </c>
      <c r="J86" s="170" t="str">
        <f t="shared" si="5"/>
        <v>Y</v>
      </c>
      <c r="K86" s="171" t="str">
        <f t="shared" si="6"/>
        <v>Y</v>
      </c>
      <c r="L86" s="171" t="str">
        <f t="shared" si="6"/>
        <v>Y</v>
      </c>
    </row>
    <row r="87" spans="1:12">
      <c r="A87" s="160">
        <v>78</v>
      </c>
      <c r="B87" s="161" t="s">
        <v>170</v>
      </c>
      <c r="C87" s="162" t="s">
        <v>171</v>
      </c>
      <c r="D87" s="164">
        <v>94</v>
      </c>
      <c r="E87" s="164">
        <v>94</v>
      </c>
      <c r="F87" s="164">
        <v>94</v>
      </c>
      <c r="G87" s="164">
        <v>94</v>
      </c>
      <c r="H87" s="164">
        <v>94</v>
      </c>
      <c r="I87" s="164">
        <v>94</v>
      </c>
      <c r="J87" s="170" t="str">
        <f t="shared" si="5"/>
        <v>Y</v>
      </c>
      <c r="K87" s="171" t="str">
        <f t="shared" si="6"/>
        <v>Y</v>
      </c>
      <c r="L87" s="171" t="str">
        <f t="shared" si="6"/>
        <v>Y</v>
      </c>
    </row>
    <row r="88" spans="1:12">
      <c r="A88" s="160">
        <v>79</v>
      </c>
      <c r="B88" s="161" t="s">
        <v>172</v>
      </c>
      <c r="C88" s="162" t="s">
        <v>173</v>
      </c>
      <c r="D88" s="164">
        <v>94</v>
      </c>
      <c r="E88" s="164">
        <v>94</v>
      </c>
      <c r="F88" s="164">
        <v>94</v>
      </c>
      <c r="G88" s="164">
        <v>94</v>
      </c>
      <c r="H88" s="164">
        <v>94</v>
      </c>
      <c r="I88" s="164">
        <v>94</v>
      </c>
      <c r="J88" s="170" t="str">
        <f t="shared" si="5"/>
        <v>Y</v>
      </c>
      <c r="K88" s="171" t="str">
        <f t="shared" si="6"/>
        <v>Y</v>
      </c>
      <c r="L88" s="171" t="str">
        <f t="shared" si="6"/>
        <v>Y</v>
      </c>
    </row>
    <row r="89" spans="1:12">
      <c r="A89" s="160">
        <v>80</v>
      </c>
      <c r="B89" s="161" t="s">
        <v>174</v>
      </c>
      <c r="C89" s="162" t="s">
        <v>175</v>
      </c>
      <c r="D89" s="164">
        <v>94</v>
      </c>
      <c r="E89" s="164">
        <v>94</v>
      </c>
      <c r="F89" s="164">
        <v>94</v>
      </c>
      <c r="G89" s="164">
        <v>94</v>
      </c>
      <c r="H89" s="164">
        <v>94</v>
      </c>
      <c r="I89" s="164">
        <v>94</v>
      </c>
      <c r="J89" s="170" t="str">
        <f t="shared" si="5"/>
        <v>Y</v>
      </c>
      <c r="K89" s="171" t="str">
        <f t="shared" si="6"/>
        <v>Y</v>
      </c>
      <c r="L89" s="171" t="str">
        <f t="shared" si="6"/>
        <v>Y</v>
      </c>
    </row>
    <row r="90" spans="1:12">
      <c r="A90" s="160">
        <v>81</v>
      </c>
      <c r="B90" s="161" t="s">
        <v>176</v>
      </c>
      <c r="C90" s="162" t="s">
        <v>177</v>
      </c>
      <c r="D90" s="164">
        <v>96</v>
      </c>
      <c r="E90" s="164">
        <v>96</v>
      </c>
      <c r="F90" s="164">
        <v>96</v>
      </c>
      <c r="G90" s="164">
        <v>96</v>
      </c>
      <c r="H90" s="164">
        <v>96</v>
      </c>
      <c r="I90" s="164">
        <v>96</v>
      </c>
      <c r="J90" s="170" t="str">
        <f t="shared" si="5"/>
        <v>Y</v>
      </c>
      <c r="K90" s="171" t="str">
        <f t="shared" si="6"/>
        <v>Y</v>
      </c>
      <c r="L90" s="171" t="str">
        <f t="shared" si="6"/>
        <v>Y</v>
      </c>
    </row>
    <row r="91" spans="1:12">
      <c r="A91" s="160">
        <v>82</v>
      </c>
      <c r="B91" s="161" t="s">
        <v>178</v>
      </c>
      <c r="C91" s="162" t="s">
        <v>179</v>
      </c>
      <c r="D91" s="164">
        <v>80</v>
      </c>
      <c r="E91" s="164">
        <v>80</v>
      </c>
      <c r="F91" s="164">
        <v>80</v>
      </c>
      <c r="G91" s="164">
        <v>80</v>
      </c>
      <c r="H91" s="164">
        <v>80</v>
      </c>
      <c r="I91" s="164">
        <v>80</v>
      </c>
      <c r="J91" s="170" t="str">
        <f t="shared" si="5"/>
        <v>Y</v>
      </c>
      <c r="K91" s="171" t="str">
        <f t="shared" si="6"/>
        <v>Y</v>
      </c>
      <c r="L91" s="171" t="str">
        <f t="shared" si="6"/>
        <v>Y</v>
      </c>
    </row>
    <row r="92" spans="1:12">
      <c r="A92" s="160">
        <v>83</v>
      </c>
      <c r="B92" s="161" t="s">
        <v>180</v>
      </c>
      <c r="C92" s="162" t="s">
        <v>181</v>
      </c>
      <c r="D92" s="164">
        <v>90</v>
      </c>
      <c r="E92" s="164">
        <v>90</v>
      </c>
      <c r="F92" s="164">
        <v>90</v>
      </c>
      <c r="G92" s="164">
        <v>90</v>
      </c>
      <c r="H92" s="164">
        <v>90</v>
      </c>
      <c r="I92" s="164">
        <v>90</v>
      </c>
      <c r="J92" s="170" t="str">
        <f t="shared" si="5"/>
        <v>Y</v>
      </c>
      <c r="K92" s="171" t="str">
        <f t="shared" si="6"/>
        <v>Y</v>
      </c>
      <c r="L92" s="171" t="str">
        <f t="shared" si="6"/>
        <v>Y</v>
      </c>
    </row>
    <row r="93" spans="1:12">
      <c r="A93" s="160">
        <v>84</v>
      </c>
      <c r="B93" s="161" t="s">
        <v>182</v>
      </c>
      <c r="C93" s="162" t="s">
        <v>183</v>
      </c>
      <c r="D93" s="164">
        <v>94</v>
      </c>
      <c r="E93" s="164">
        <v>94</v>
      </c>
      <c r="F93" s="164">
        <v>94</v>
      </c>
      <c r="G93" s="164">
        <v>94</v>
      </c>
      <c r="H93" s="164">
        <v>94</v>
      </c>
      <c r="I93" s="164">
        <v>94</v>
      </c>
      <c r="J93" s="170" t="str">
        <f t="shared" si="5"/>
        <v>Y</v>
      </c>
      <c r="K93" s="171" t="str">
        <f t="shared" si="6"/>
        <v>Y</v>
      </c>
      <c r="L93" s="171" t="str">
        <f t="shared" si="6"/>
        <v>Y</v>
      </c>
    </row>
    <row r="94" spans="1:12">
      <c r="A94" s="160">
        <v>85</v>
      </c>
      <c r="B94" s="161" t="s">
        <v>184</v>
      </c>
      <c r="C94" s="162" t="s">
        <v>185</v>
      </c>
      <c r="D94" s="164">
        <v>95</v>
      </c>
      <c r="E94" s="164">
        <v>95</v>
      </c>
      <c r="F94" s="164">
        <v>95</v>
      </c>
      <c r="G94" s="164">
        <v>95</v>
      </c>
      <c r="H94" s="164">
        <v>95</v>
      </c>
      <c r="I94" s="164">
        <v>95</v>
      </c>
      <c r="J94" s="170" t="str">
        <f t="shared" si="5"/>
        <v>Y</v>
      </c>
      <c r="K94" s="171" t="str">
        <f t="shared" si="6"/>
        <v>Y</v>
      </c>
      <c r="L94" s="171" t="str">
        <f t="shared" si="6"/>
        <v>Y</v>
      </c>
    </row>
    <row r="95" spans="1:12">
      <c r="A95" s="160">
        <v>86</v>
      </c>
      <c r="B95" s="161" t="s">
        <v>186</v>
      </c>
      <c r="C95" s="162" t="s">
        <v>187</v>
      </c>
      <c r="D95" s="164">
        <v>90</v>
      </c>
      <c r="E95" s="164">
        <v>90</v>
      </c>
      <c r="F95" s="164">
        <v>90</v>
      </c>
      <c r="G95" s="164">
        <v>90</v>
      </c>
      <c r="H95" s="164">
        <v>90</v>
      </c>
      <c r="I95" s="164">
        <v>90</v>
      </c>
      <c r="J95" s="170" t="str">
        <f t="shared" si="5"/>
        <v>Y</v>
      </c>
      <c r="K95" s="171" t="str">
        <f t="shared" si="6"/>
        <v>Y</v>
      </c>
      <c r="L95" s="171" t="str">
        <f t="shared" si="6"/>
        <v>Y</v>
      </c>
    </row>
    <row r="96" spans="1:12">
      <c r="A96" s="160">
        <v>87</v>
      </c>
      <c r="B96" s="161" t="s">
        <v>188</v>
      </c>
      <c r="C96" s="162" t="s">
        <v>189</v>
      </c>
      <c r="D96" s="164">
        <v>90</v>
      </c>
      <c r="E96" s="164">
        <v>90</v>
      </c>
      <c r="F96" s="164">
        <v>90</v>
      </c>
      <c r="G96" s="164">
        <v>90</v>
      </c>
      <c r="H96" s="164">
        <v>90</v>
      </c>
      <c r="I96" s="164">
        <v>90</v>
      </c>
      <c r="J96" s="170" t="str">
        <f t="shared" si="5"/>
        <v>Y</v>
      </c>
      <c r="K96" s="171" t="str">
        <f t="shared" si="6"/>
        <v>Y</v>
      </c>
      <c r="L96" s="171" t="str">
        <f t="shared" si="6"/>
        <v>Y</v>
      </c>
    </row>
    <row r="97" spans="1:12">
      <c r="A97" s="160">
        <v>88</v>
      </c>
      <c r="B97" s="161" t="s">
        <v>190</v>
      </c>
      <c r="C97" s="162" t="s">
        <v>191</v>
      </c>
      <c r="D97" s="164">
        <v>91</v>
      </c>
      <c r="E97" s="164">
        <v>91</v>
      </c>
      <c r="F97" s="164">
        <v>91</v>
      </c>
      <c r="G97" s="164">
        <v>91</v>
      </c>
      <c r="H97" s="164">
        <v>91</v>
      </c>
      <c r="I97" s="164">
        <v>91</v>
      </c>
      <c r="J97" s="170" t="str">
        <f t="shared" si="5"/>
        <v>Y</v>
      </c>
      <c r="K97" s="171" t="str">
        <f t="shared" si="6"/>
        <v>Y</v>
      </c>
      <c r="L97" s="171" t="str">
        <f t="shared" si="6"/>
        <v>Y</v>
      </c>
    </row>
    <row r="98" spans="1:12">
      <c r="A98" s="160">
        <v>89</v>
      </c>
      <c r="B98" s="161" t="s">
        <v>192</v>
      </c>
      <c r="C98" s="162" t="s">
        <v>193</v>
      </c>
      <c r="D98" s="164">
        <v>97</v>
      </c>
      <c r="E98" s="164">
        <v>97</v>
      </c>
      <c r="F98" s="164">
        <v>97</v>
      </c>
      <c r="G98" s="164">
        <v>97</v>
      </c>
      <c r="H98" s="164">
        <v>97</v>
      </c>
      <c r="I98" s="164">
        <v>97</v>
      </c>
      <c r="J98" s="170" t="str">
        <f t="shared" si="5"/>
        <v>Y</v>
      </c>
      <c r="K98" s="171" t="str">
        <f t="shared" si="6"/>
        <v>Y</v>
      </c>
      <c r="L98" s="171" t="str">
        <f t="shared" si="6"/>
        <v>Y</v>
      </c>
    </row>
    <row r="99" spans="1:12">
      <c r="A99" s="160">
        <v>90</v>
      </c>
      <c r="B99" s="161" t="s">
        <v>194</v>
      </c>
      <c r="C99" s="162" t="s">
        <v>195</v>
      </c>
      <c r="D99" s="164">
        <v>94</v>
      </c>
      <c r="E99" s="164">
        <v>94</v>
      </c>
      <c r="F99" s="164">
        <v>94</v>
      </c>
      <c r="G99" s="164">
        <v>94</v>
      </c>
      <c r="H99" s="164">
        <v>94</v>
      </c>
      <c r="I99" s="164">
        <v>94</v>
      </c>
      <c r="J99" s="170" t="str">
        <f t="shared" si="5"/>
        <v>Y</v>
      </c>
      <c r="K99" s="171" t="str">
        <f t="shared" si="6"/>
        <v>Y</v>
      </c>
      <c r="L99" s="171" t="str">
        <f t="shared" si="6"/>
        <v>Y</v>
      </c>
    </row>
    <row r="100" spans="1:12">
      <c r="A100" s="160">
        <v>91</v>
      </c>
      <c r="B100" s="161" t="s">
        <v>96</v>
      </c>
      <c r="C100" s="162" t="s">
        <v>196</v>
      </c>
      <c r="D100" s="172">
        <v>85</v>
      </c>
      <c r="E100" s="172">
        <v>85</v>
      </c>
      <c r="F100" s="172">
        <v>85</v>
      </c>
      <c r="G100" s="172">
        <v>85</v>
      </c>
      <c r="H100" s="172">
        <v>85</v>
      </c>
      <c r="I100" s="172">
        <v>85</v>
      </c>
      <c r="J100" s="170" t="str">
        <f t="shared" si="5"/>
        <v>Y</v>
      </c>
      <c r="K100" s="171" t="str">
        <f t="shared" si="6"/>
        <v>Y</v>
      </c>
      <c r="L100" s="171" t="str">
        <f t="shared" si="6"/>
        <v>Y</v>
      </c>
    </row>
    <row r="101" spans="1:12">
      <c r="A101" s="160">
        <v>92</v>
      </c>
      <c r="B101" s="161" t="s">
        <v>197</v>
      </c>
      <c r="C101" s="162" t="s">
        <v>198</v>
      </c>
      <c r="D101" s="172">
        <v>85</v>
      </c>
      <c r="E101" s="172">
        <v>85</v>
      </c>
      <c r="F101" s="172">
        <v>85</v>
      </c>
      <c r="G101" s="172">
        <v>85</v>
      </c>
      <c r="H101" s="172">
        <v>85</v>
      </c>
      <c r="I101" s="172">
        <v>85</v>
      </c>
      <c r="J101" s="170" t="str">
        <f t="shared" si="5"/>
        <v>Y</v>
      </c>
      <c r="K101" s="171" t="str">
        <f t="shared" si="6"/>
        <v>Y</v>
      </c>
      <c r="L101" s="171" t="str">
        <f t="shared" si="6"/>
        <v>Y</v>
      </c>
    </row>
    <row r="102" spans="1:12">
      <c r="A102" s="160">
        <v>93</v>
      </c>
      <c r="B102" s="161" t="s">
        <v>199</v>
      </c>
      <c r="C102" s="162" t="s">
        <v>200</v>
      </c>
      <c r="D102" s="172">
        <v>90</v>
      </c>
      <c r="E102" s="172">
        <v>90</v>
      </c>
      <c r="F102" s="172">
        <v>90</v>
      </c>
      <c r="G102" s="172">
        <v>90</v>
      </c>
      <c r="H102" s="172">
        <v>90</v>
      </c>
      <c r="I102" s="172">
        <v>90</v>
      </c>
      <c r="J102" s="170" t="str">
        <f t="shared" si="5"/>
        <v>Y</v>
      </c>
      <c r="K102" s="171" t="str">
        <f t="shared" si="6"/>
        <v>Y</v>
      </c>
      <c r="L102" s="171" t="str">
        <f t="shared" si="6"/>
        <v>Y</v>
      </c>
    </row>
    <row r="103" spans="1:12">
      <c r="A103" s="160">
        <v>94</v>
      </c>
      <c r="B103" s="161" t="s">
        <v>201</v>
      </c>
      <c r="C103" s="162" t="s">
        <v>202</v>
      </c>
      <c r="D103" s="172">
        <v>88</v>
      </c>
      <c r="E103" s="172">
        <v>88</v>
      </c>
      <c r="F103" s="172">
        <v>88</v>
      </c>
      <c r="G103" s="172">
        <v>88</v>
      </c>
      <c r="H103" s="172">
        <v>88</v>
      </c>
      <c r="I103" s="172">
        <v>88</v>
      </c>
      <c r="J103" s="170" t="str">
        <f t="shared" si="5"/>
        <v>Y</v>
      </c>
      <c r="K103" s="171" t="str">
        <f t="shared" si="6"/>
        <v>Y</v>
      </c>
      <c r="L103" s="171" t="str">
        <f t="shared" si="6"/>
        <v>Y</v>
      </c>
    </row>
    <row r="104" spans="1:12">
      <c r="A104" s="160">
        <v>95</v>
      </c>
      <c r="B104" s="161" t="s">
        <v>203</v>
      </c>
      <c r="C104" s="162" t="s">
        <v>204</v>
      </c>
      <c r="D104" s="172">
        <v>85</v>
      </c>
      <c r="E104" s="172">
        <v>85</v>
      </c>
      <c r="F104" s="172">
        <v>85</v>
      </c>
      <c r="G104" s="172">
        <v>85</v>
      </c>
      <c r="H104" s="172">
        <v>85</v>
      </c>
      <c r="I104" s="172">
        <v>85</v>
      </c>
      <c r="J104" s="170" t="str">
        <f t="shared" si="5"/>
        <v>Y</v>
      </c>
      <c r="K104" s="171" t="str">
        <f t="shared" si="6"/>
        <v>Y</v>
      </c>
      <c r="L104" s="171" t="str">
        <f t="shared" si="6"/>
        <v>Y</v>
      </c>
    </row>
    <row r="105" spans="1:12">
      <c r="A105" s="160">
        <v>96</v>
      </c>
      <c r="B105" s="161" t="s">
        <v>205</v>
      </c>
      <c r="C105" s="162" t="s">
        <v>206</v>
      </c>
      <c r="D105" s="164">
        <v>91</v>
      </c>
      <c r="E105" s="164">
        <v>91</v>
      </c>
      <c r="F105" s="164">
        <v>91</v>
      </c>
      <c r="G105" s="164">
        <v>91</v>
      </c>
      <c r="H105" s="164">
        <v>91</v>
      </c>
      <c r="I105" s="164">
        <v>91</v>
      </c>
      <c r="J105" s="170" t="str">
        <f t="shared" si="5"/>
        <v>Y</v>
      </c>
      <c r="K105" s="171" t="str">
        <f t="shared" si="6"/>
        <v>Y</v>
      </c>
      <c r="L105" s="171" t="str">
        <f t="shared" si="6"/>
        <v>Y</v>
      </c>
    </row>
    <row r="106" spans="1:12">
      <c r="A106" s="160">
        <v>97</v>
      </c>
      <c r="B106" s="161" t="s">
        <v>207</v>
      </c>
      <c r="C106" s="162" t="s">
        <v>208</v>
      </c>
      <c r="D106" s="164">
        <v>94</v>
      </c>
      <c r="E106" s="164">
        <v>94</v>
      </c>
      <c r="F106" s="164">
        <v>94</v>
      </c>
      <c r="G106" s="164">
        <v>94</v>
      </c>
      <c r="H106" s="164">
        <v>94</v>
      </c>
      <c r="I106" s="164">
        <v>94</v>
      </c>
      <c r="J106" s="170" t="str">
        <f t="shared" si="5"/>
        <v>Y</v>
      </c>
      <c r="K106" s="171" t="str">
        <f t="shared" si="6"/>
        <v>Y</v>
      </c>
      <c r="L106" s="171" t="str">
        <f t="shared" si="6"/>
        <v>Y</v>
      </c>
    </row>
    <row r="107" spans="1:12">
      <c r="A107" s="160">
        <v>98</v>
      </c>
      <c r="B107" s="161" t="s">
        <v>209</v>
      </c>
      <c r="C107" s="162" t="s">
        <v>210</v>
      </c>
      <c r="D107" s="164">
        <v>90</v>
      </c>
      <c r="E107" s="164">
        <v>90</v>
      </c>
      <c r="F107" s="164">
        <v>90</v>
      </c>
      <c r="G107" s="164">
        <v>90</v>
      </c>
      <c r="H107" s="164">
        <v>90</v>
      </c>
      <c r="I107" s="164">
        <v>90</v>
      </c>
      <c r="J107" s="170" t="str">
        <f t="shared" ref="J107:J122" si="7">IF(G107&gt;=40,"Y","N")</f>
        <v>Y</v>
      </c>
      <c r="K107" s="171" t="str">
        <f t="shared" si="6"/>
        <v>Y</v>
      </c>
      <c r="L107" s="171" t="str">
        <f t="shared" si="6"/>
        <v>Y</v>
      </c>
    </row>
    <row r="108" spans="1:12">
      <c r="A108" s="160">
        <v>99</v>
      </c>
      <c r="B108" s="161" t="s">
        <v>211</v>
      </c>
      <c r="C108" s="162" t="s">
        <v>212</v>
      </c>
      <c r="D108" s="74">
        <v>92</v>
      </c>
      <c r="E108" s="74">
        <v>92</v>
      </c>
      <c r="F108" s="74">
        <v>92</v>
      </c>
      <c r="G108" s="74">
        <v>92</v>
      </c>
      <c r="H108" s="74">
        <v>92</v>
      </c>
      <c r="I108" s="74">
        <v>92</v>
      </c>
      <c r="J108" s="170" t="str">
        <f t="shared" si="7"/>
        <v>Y</v>
      </c>
      <c r="K108" s="171" t="str">
        <f t="shared" ref="K108:K122" si="8">IF(H108&gt;=40,"Y","N")</f>
        <v>Y</v>
      </c>
      <c r="L108" s="171" t="str">
        <f t="shared" ref="L108:L122" si="9">IF(I108&gt;=40,"Y","N")</f>
        <v>Y</v>
      </c>
    </row>
    <row r="109" spans="1:12">
      <c r="A109" s="160">
        <v>100</v>
      </c>
      <c r="B109" s="161" t="s">
        <v>213</v>
      </c>
      <c r="C109" s="162" t="s">
        <v>214</v>
      </c>
      <c r="D109" s="74">
        <v>85</v>
      </c>
      <c r="E109" s="74">
        <v>85</v>
      </c>
      <c r="F109" s="74">
        <v>85</v>
      </c>
      <c r="G109" s="74">
        <v>85</v>
      </c>
      <c r="H109" s="74">
        <v>85</v>
      </c>
      <c r="I109" s="74">
        <v>85</v>
      </c>
      <c r="J109" s="170" t="str">
        <f t="shared" si="7"/>
        <v>Y</v>
      </c>
      <c r="K109" s="171" t="str">
        <f t="shared" si="8"/>
        <v>Y</v>
      </c>
      <c r="L109" s="171" t="str">
        <f t="shared" si="9"/>
        <v>Y</v>
      </c>
    </row>
    <row r="110" spans="1:12">
      <c r="A110" s="160">
        <v>101</v>
      </c>
      <c r="B110" s="161" t="s">
        <v>215</v>
      </c>
      <c r="C110" s="162" t="s">
        <v>216</v>
      </c>
      <c r="D110" s="74">
        <v>90</v>
      </c>
      <c r="E110" s="74">
        <v>90</v>
      </c>
      <c r="F110" s="74">
        <v>90</v>
      </c>
      <c r="G110" s="74">
        <v>90</v>
      </c>
      <c r="H110" s="74">
        <v>90</v>
      </c>
      <c r="I110" s="74">
        <v>90</v>
      </c>
      <c r="J110" s="170" t="str">
        <f t="shared" si="7"/>
        <v>Y</v>
      </c>
      <c r="K110" s="171" t="str">
        <f t="shared" si="8"/>
        <v>Y</v>
      </c>
      <c r="L110" s="171" t="str">
        <f t="shared" si="9"/>
        <v>Y</v>
      </c>
    </row>
    <row r="111" spans="1:12">
      <c r="A111" s="160">
        <v>102</v>
      </c>
      <c r="B111" s="161" t="s">
        <v>217</v>
      </c>
      <c r="C111" s="162" t="s">
        <v>218</v>
      </c>
      <c r="D111" s="74">
        <v>94</v>
      </c>
      <c r="E111" s="74">
        <v>94</v>
      </c>
      <c r="F111" s="74">
        <v>94</v>
      </c>
      <c r="G111" s="74">
        <v>94</v>
      </c>
      <c r="H111" s="74">
        <v>94</v>
      </c>
      <c r="I111" s="74">
        <v>94</v>
      </c>
      <c r="J111" s="170" t="str">
        <f t="shared" si="7"/>
        <v>Y</v>
      </c>
      <c r="K111" s="171" t="str">
        <f t="shared" si="8"/>
        <v>Y</v>
      </c>
      <c r="L111" s="171" t="str">
        <f t="shared" si="9"/>
        <v>Y</v>
      </c>
    </row>
    <row r="112" spans="1:12">
      <c r="A112" s="160">
        <v>103</v>
      </c>
      <c r="B112" s="161" t="s">
        <v>219</v>
      </c>
      <c r="C112" s="162" t="s">
        <v>220</v>
      </c>
      <c r="D112" s="74">
        <v>98</v>
      </c>
      <c r="E112" s="74">
        <v>98</v>
      </c>
      <c r="F112" s="74">
        <v>98</v>
      </c>
      <c r="G112" s="74">
        <v>98</v>
      </c>
      <c r="H112" s="74">
        <v>98</v>
      </c>
      <c r="I112" s="74">
        <v>98</v>
      </c>
      <c r="J112" s="170" t="str">
        <f t="shared" si="7"/>
        <v>Y</v>
      </c>
      <c r="K112" s="171" t="str">
        <f t="shared" si="8"/>
        <v>Y</v>
      </c>
      <c r="L112" s="171" t="str">
        <f t="shared" si="9"/>
        <v>Y</v>
      </c>
    </row>
    <row r="113" spans="1:12">
      <c r="A113" s="160">
        <v>104</v>
      </c>
      <c r="B113" s="161" t="s">
        <v>221</v>
      </c>
      <c r="C113" s="162" t="s">
        <v>222</v>
      </c>
      <c r="D113" s="74">
        <v>92</v>
      </c>
      <c r="E113" s="74">
        <v>92</v>
      </c>
      <c r="F113" s="74">
        <v>92</v>
      </c>
      <c r="G113" s="74">
        <v>92</v>
      </c>
      <c r="H113" s="74">
        <v>92</v>
      </c>
      <c r="I113" s="74">
        <v>92</v>
      </c>
      <c r="J113" s="170" t="str">
        <f t="shared" si="7"/>
        <v>Y</v>
      </c>
      <c r="K113" s="171" t="str">
        <f t="shared" si="8"/>
        <v>Y</v>
      </c>
      <c r="L113" s="171" t="str">
        <f t="shared" si="9"/>
        <v>Y</v>
      </c>
    </row>
    <row r="114" spans="1:12">
      <c r="A114" s="160">
        <v>105</v>
      </c>
      <c r="B114" s="161" t="s">
        <v>223</v>
      </c>
      <c r="C114" s="162" t="s">
        <v>224</v>
      </c>
      <c r="D114" s="74">
        <v>96</v>
      </c>
      <c r="E114" s="74">
        <v>96</v>
      </c>
      <c r="F114" s="74">
        <v>96</v>
      </c>
      <c r="G114" s="74">
        <v>96</v>
      </c>
      <c r="H114" s="74">
        <v>96</v>
      </c>
      <c r="I114" s="74">
        <v>96</v>
      </c>
      <c r="J114" s="170" t="str">
        <f t="shared" si="7"/>
        <v>Y</v>
      </c>
      <c r="K114" s="171" t="str">
        <f t="shared" si="8"/>
        <v>Y</v>
      </c>
      <c r="L114" s="171" t="str">
        <f t="shared" si="9"/>
        <v>Y</v>
      </c>
    </row>
    <row r="115" spans="1:12">
      <c r="A115" s="160">
        <v>106</v>
      </c>
      <c r="B115" s="161" t="s">
        <v>225</v>
      </c>
      <c r="C115" s="162" t="s">
        <v>226</v>
      </c>
      <c r="D115" s="74">
        <v>92</v>
      </c>
      <c r="E115" s="74">
        <v>92</v>
      </c>
      <c r="F115" s="74">
        <v>92</v>
      </c>
      <c r="G115" s="74">
        <v>92</v>
      </c>
      <c r="H115" s="74">
        <v>92</v>
      </c>
      <c r="I115" s="74">
        <v>92</v>
      </c>
      <c r="J115" s="170" t="str">
        <f t="shared" si="7"/>
        <v>Y</v>
      </c>
      <c r="K115" s="171" t="str">
        <f t="shared" si="8"/>
        <v>Y</v>
      </c>
      <c r="L115" s="171" t="str">
        <f t="shared" si="9"/>
        <v>Y</v>
      </c>
    </row>
    <row r="116" spans="1:12">
      <c r="A116" s="160">
        <v>107</v>
      </c>
      <c r="B116" s="161" t="s">
        <v>227</v>
      </c>
      <c r="C116" s="162" t="s">
        <v>228</v>
      </c>
      <c r="D116" s="74">
        <v>97</v>
      </c>
      <c r="E116" s="74">
        <v>97</v>
      </c>
      <c r="F116" s="74">
        <v>97</v>
      </c>
      <c r="G116" s="74">
        <v>97</v>
      </c>
      <c r="H116" s="74">
        <v>97</v>
      </c>
      <c r="I116" s="74">
        <v>97</v>
      </c>
      <c r="J116" s="170" t="str">
        <f t="shared" si="7"/>
        <v>Y</v>
      </c>
      <c r="K116" s="171" t="str">
        <f t="shared" si="8"/>
        <v>Y</v>
      </c>
      <c r="L116" s="171" t="str">
        <f t="shared" si="9"/>
        <v>Y</v>
      </c>
    </row>
    <row r="117" spans="1:12">
      <c r="A117" s="160">
        <v>108</v>
      </c>
      <c r="B117" s="161" t="s">
        <v>229</v>
      </c>
      <c r="C117" s="162" t="s">
        <v>230</v>
      </c>
      <c r="D117" s="74">
        <v>92</v>
      </c>
      <c r="E117" s="74">
        <v>92</v>
      </c>
      <c r="F117" s="74">
        <v>92</v>
      </c>
      <c r="G117" s="74">
        <v>92</v>
      </c>
      <c r="H117" s="74">
        <v>92</v>
      </c>
      <c r="I117" s="74">
        <v>92</v>
      </c>
      <c r="J117" s="170" t="str">
        <f t="shared" si="7"/>
        <v>Y</v>
      </c>
      <c r="K117" s="171" t="str">
        <f t="shared" si="8"/>
        <v>Y</v>
      </c>
      <c r="L117" s="171" t="str">
        <f t="shared" si="9"/>
        <v>Y</v>
      </c>
    </row>
    <row r="118" spans="1:12">
      <c r="A118" s="160">
        <v>109</v>
      </c>
      <c r="B118" s="161" t="s">
        <v>231</v>
      </c>
      <c r="C118" s="162" t="s">
        <v>232</v>
      </c>
      <c r="D118" s="74">
        <v>92</v>
      </c>
      <c r="E118" s="74">
        <v>92</v>
      </c>
      <c r="F118" s="74">
        <v>92</v>
      </c>
      <c r="G118" s="74">
        <v>92</v>
      </c>
      <c r="H118" s="74">
        <v>92</v>
      </c>
      <c r="I118" s="74">
        <v>92</v>
      </c>
      <c r="J118" s="170" t="str">
        <f t="shared" si="7"/>
        <v>Y</v>
      </c>
      <c r="K118" s="171" t="str">
        <f t="shared" si="8"/>
        <v>Y</v>
      </c>
      <c r="L118" s="171" t="str">
        <f t="shared" si="9"/>
        <v>Y</v>
      </c>
    </row>
    <row r="119" spans="1:12">
      <c r="A119" s="160">
        <v>110</v>
      </c>
      <c r="B119" s="161" t="s">
        <v>233</v>
      </c>
      <c r="C119" s="162" t="s">
        <v>234</v>
      </c>
      <c r="D119" s="74">
        <v>91</v>
      </c>
      <c r="E119" s="74">
        <v>91</v>
      </c>
      <c r="F119" s="74">
        <v>91</v>
      </c>
      <c r="G119" s="74">
        <v>91</v>
      </c>
      <c r="H119" s="74">
        <v>91</v>
      </c>
      <c r="I119" s="74">
        <v>91</v>
      </c>
      <c r="J119" s="170" t="str">
        <f t="shared" si="7"/>
        <v>Y</v>
      </c>
      <c r="K119" s="171" t="str">
        <f t="shared" si="8"/>
        <v>Y</v>
      </c>
      <c r="L119" s="171" t="str">
        <f t="shared" si="9"/>
        <v>Y</v>
      </c>
    </row>
    <row r="120" spans="1:12">
      <c r="A120" s="160">
        <v>111</v>
      </c>
      <c r="B120" s="161" t="s">
        <v>235</v>
      </c>
      <c r="C120" s="162" t="s">
        <v>236</v>
      </c>
      <c r="D120" s="74">
        <v>92</v>
      </c>
      <c r="E120" s="74">
        <v>92</v>
      </c>
      <c r="F120" s="74">
        <v>92</v>
      </c>
      <c r="G120" s="74">
        <v>92</v>
      </c>
      <c r="H120" s="74">
        <v>92</v>
      </c>
      <c r="I120" s="74">
        <v>92</v>
      </c>
      <c r="J120" s="170" t="str">
        <f t="shared" si="7"/>
        <v>Y</v>
      </c>
      <c r="K120" s="171" t="str">
        <f t="shared" si="8"/>
        <v>Y</v>
      </c>
      <c r="L120" s="171" t="str">
        <f t="shared" si="9"/>
        <v>Y</v>
      </c>
    </row>
    <row r="121" spans="1:12">
      <c r="A121" s="160">
        <v>112</v>
      </c>
      <c r="B121" s="161" t="s">
        <v>237</v>
      </c>
      <c r="C121" s="162" t="s">
        <v>238</v>
      </c>
      <c r="D121" s="74">
        <v>92</v>
      </c>
      <c r="E121" s="74">
        <v>92</v>
      </c>
      <c r="F121" s="74">
        <v>92</v>
      </c>
      <c r="G121" s="74">
        <v>92</v>
      </c>
      <c r="H121" s="74">
        <v>92</v>
      </c>
      <c r="I121" s="74">
        <v>92</v>
      </c>
      <c r="J121" s="170" t="str">
        <f t="shared" si="7"/>
        <v>Y</v>
      </c>
      <c r="K121" s="171" t="str">
        <f t="shared" si="8"/>
        <v>Y</v>
      </c>
      <c r="L121" s="171" t="str">
        <f t="shared" si="9"/>
        <v>Y</v>
      </c>
    </row>
    <row r="122" spans="1:12">
      <c r="A122" s="160">
        <v>113</v>
      </c>
      <c r="B122" s="161" t="s">
        <v>239</v>
      </c>
      <c r="C122" s="162" t="s">
        <v>240</v>
      </c>
      <c r="D122" s="74">
        <v>94</v>
      </c>
      <c r="E122" s="74">
        <v>94</v>
      </c>
      <c r="F122" s="74">
        <v>94</v>
      </c>
      <c r="G122" s="74">
        <v>94</v>
      </c>
      <c r="H122" s="74">
        <v>94</v>
      </c>
      <c r="I122" s="74">
        <v>94</v>
      </c>
      <c r="J122" s="170" t="str">
        <f t="shared" si="7"/>
        <v>Y</v>
      </c>
      <c r="K122" s="171" t="str">
        <f t="shared" si="8"/>
        <v>Y</v>
      </c>
      <c r="L122" s="171" t="str">
        <f t="shared" si="9"/>
        <v>Y</v>
      </c>
    </row>
    <row r="123" spans="1:12">
      <c r="D123" s="105"/>
      <c r="I123" s="146" t="s">
        <v>458</v>
      </c>
      <c r="J123" s="168">
        <f>COUNTIF(J10:J122,"Y")</f>
        <v>113</v>
      </c>
      <c r="K123" s="168">
        <f>COUNTIF(K10:K122,"Y")</f>
        <v>113</v>
      </c>
      <c r="L123" s="168">
        <f>COUNTIF(L10:L122,"Y")</f>
        <v>113</v>
      </c>
    </row>
    <row r="124" spans="1:12">
      <c r="D124" s="105"/>
      <c r="J124" s="173"/>
      <c r="K124" s="173"/>
      <c r="L124" s="173"/>
    </row>
    <row r="125" spans="1:12">
      <c r="D125" s="105"/>
    </row>
    <row r="126" spans="1:12">
      <c r="D126" s="105"/>
      <c r="I126" s="26"/>
      <c r="J126" s="168">
        <v>113</v>
      </c>
      <c r="K126" s="168">
        <v>113</v>
      </c>
      <c r="L126" s="168">
        <v>113</v>
      </c>
    </row>
    <row r="127" spans="1:12" ht="32.25">
      <c r="D127" s="105"/>
      <c r="I127" s="174" t="s">
        <v>459</v>
      </c>
      <c r="J127" s="175">
        <f>(J126/113)*100</f>
        <v>100</v>
      </c>
      <c r="K127" s="175">
        <f>(K126/113)*100</f>
        <v>100</v>
      </c>
      <c r="L127" s="175">
        <f>(L126/113)*100</f>
        <v>100</v>
      </c>
    </row>
    <row r="128" spans="1:12">
      <c r="D128" s="105"/>
    </row>
    <row r="129" spans="4:4">
      <c r="D129" s="105"/>
    </row>
    <row r="130" spans="4:4">
      <c r="D130" s="105"/>
    </row>
    <row r="131" spans="4:4">
      <c r="D131" s="105"/>
    </row>
    <row r="132" spans="4:4">
      <c r="D132" s="105"/>
    </row>
    <row r="133" spans="4:4">
      <c r="D133" s="105"/>
    </row>
    <row r="134" spans="4:4">
      <c r="D134" s="105"/>
    </row>
    <row r="135" spans="4:4">
      <c r="D135" s="105"/>
    </row>
    <row r="136" spans="4:4">
      <c r="D136" s="105"/>
    </row>
    <row r="137" spans="4:4">
      <c r="D137" s="105"/>
    </row>
    <row r="138" spans="4:4">
      <c r="D138" s="105"/>
    </row>
    <row r="139" spans="4:4">
      <c r="D139" s="105"/>
    </row>
    <row r="140" spans="4:4">
      <c r="D140" s="105"/>
    </row>
    <row r="141" spans="4:4">
      <c r="D141" s="105"/>
    </row>
    <row r="142" spans="4:4">
      <c r="D142" s="105"/>
    </row>
    <row r="143" spans="4:4">
      <c r="D143" s="105"/>
    </row>
    <row r="144" spans="4:4">
      <c r="D144" s="105"/>
    </row>
    <row r="145" spans="4:4">
      <c r="D145" s="105"/>
    </row>
    <row r="146" spans="4:4">
      <c r="D146" s="105"/>
    </row>
    <row r="147" spans="4:4">
      <c r="D147" s="105"/>
    </row>
    <row r="148" spans="4:4">
      <c r="D148" s="105"/>
    </row>
    <row r="149" spans="4:4">
      <c r="D149" s="105"/>
    </row>
    <row r="150" spans="4:4">
      <c r="D150" s="105"/>
    </row>
    <row r="151" spans="4:4">
      <c r="D151" s="105"/>
    </row>
    <row r="152" spans="4:4">
      <c r="D152" s="105"/>
    </row>
    <row r="153" spans="4:4">
      <c r="D153" s="105"/>
    </row>
    <row r="154" spans="4:4">
      <c r="D154" s="105"/>
    </row>
    <row r="155" spans="4:4">
      <c r="D155" s="105"/>
    </row>
    <row r="156" spans="4:4">
      <c r="D156" s="105"/>
    </row>
    <row r="157" spans="4:4">
      <c r="D157" s="105"/>
    </row>
    <row r="158" spans="4:4">
      <c r="D158" s="105"/>
    </row>
    <row r="159" spans="4:4">
      <c r="D159" s="105"/>
    </row>
    <row r="160" spans="4:4">
      <c r="D160" s="105"/>
    </row>
    <row r="161" spans="4:4">
      <c r="D161" s="105"/>
    </row>
    <row r="162" spans="4:4">
      <c r="D162" s="105"/>
    </row>
    <row r="163" spans="4:4">
      <c r="D163" s="105"/>
    </row>
    <row r="164" spans="4:4">
      <c r="D164" s="105"/>
    </row>
    <row r="165" spans="4:4">
      <c r="D165" s="105"/>
    </row>
    <row r="166" spans="4:4">
      <c r="D166" s="105"/>
    </row>
    <row r="167" spans="4:4">
      <c r="D167" s="105"/>
    </row>
    <row r="168" spans="4:4">
      <c r="D168" s="105"/>
    </row>
    <row r="169" spans="4:4">
      <c r="D169" s="105"/>
    </row>
    <row r="170" spans="4:4">
      <c r="D170" s="105"/>
    </row>
    <row r="171" spans="4:4">
      <c r="D171" s="105"/>
    </row>
    <row r="172" spans="4:4">
      <c r="D172" s="105"/>
    </row>
    <row r="173" spans="4:4">
      <c r="D173" s="105"/>
    </row>
    <row r="174" spans="4:4">
      <c r="D174" s="105"/>
    </row>
    <row r="175" spans="4:4">
      <c r="D175" s="105"/>
    </row>
    <row r="176" spans="4:4">
      <c r="D176" s="105"/>
    </row>
    <row r="177" spans="4:4">
      <c r="D177" s="105"/>
    </row>
    <row r="178" spans="4:4">
      <c r="D178" s="105"/>
    </row>
    <row r="179" spans="4:4">
      <c r="D179" s="105"/>
    </row>
    <row r="180" spans="4:4">
      <c r="D180" s="105"/>
    </row>
    <row r="181" spans="4:4">
      <c r="D181" s="105"/>
    </row>
    <row r="182" spans="4:4">
      <c r="D182" s="105"/>
    </row>
    <row r="183" spans="4:4">
      <c r="D183" s="105"/>
    </row>
    <row r="184" spans="4:4">
      <c r="D184" s="105"/>
    </row>
    <row r="185" spans="4:4">
      <c r="D185" s="105"/>
    </row>
    <row r="186" spans="4:4">
      <c r="D186" s="105"/>
    </row>
    <row r="187" spans="4:4">
      <c r="D187" s="105"/>
    </row>
    <row r="188" spans="4:4">
      <c r="D188" s="105"/>
    </row>
    <row r="189" spans="4:4">
      <c r="D189" s="105"/>
    </row>
    <row r="190" spans="4:4">
      <c r="D190" s="105"/>
    </row>
    <row r="191" spans="4:4">
      <c r="D191" s="105"/>
    </row>
    <row r="192" spans="4:4">
      <c r="D192" s="105"/>
    </row>
    <row r="193" spans="4:4">
      <c r="D193" s="105"/>
    </row>
    <row r="194" spans="4:4">
      <c r="D194" s="105"/>
    </row>
    <row r="195" spans="4:4">
      <c r="D195" s="105"/>
    </row>
    <row r="196" spans="4:4">
      <c r="D196" s="105"/>
    </row>
    <row r="197" spans="4:4">
      <c r="D197" s="105"/>
    </row>
    <row r="198" spans="4:4">
      <c r="D198" s="105"/>
    </row>
    <row r="199" spans="4:4">
      <c r="D199" s="105"/>
    </row>
    <row r="200" spans="4:4">
      <c r="D200" s="105"/>
    </row>
    <row r="201" spans="4:4">
      <c r="D201" s="105"/>
    </row>
    <row r="202" spans="4:4">
      <c r="D202" s="105"/>
    </row>
    <row r="203" spans="4:4">
      <c r="D203" s="105"/>
    </row>
    <row r="204" spans="4:4">
      <c r="D204" s="105"/>
    </row>
    <row r="205" spans="4:4">
      <c r="D205" s="105"/>
    </row>
    <row r="206" spans="4:4">
      <c r="D206" s="105"/>
    </row>
    <row r="207" spans="4:4">
      <c r="D207" s="105"/>
    </row>
    <row r="208" spans="4:4">
      <c r="D208" s="105"/>
    </row>
    <row r="209" spans="4:4">
      <c r="D209" s="105"/>
    </row>
    <row r="210" spans="4:4">
      <c r="D210" s="105"/>
    </row>
    <row r="211" spans="4:4">
      <c r="D211" s="105"/>
    </row>
    <row r="212" spans="4:4">
      <c r="D212" s="105"/>
    </row>
    <row r="213" spans="4:4">
      <c r="D213" s="105"/>
    </row>
    <row r="214" spans="4:4">
      <c r="D214" s="105"/>
    </row>
    <row r="215" spans="4:4">
      <c r="D215" s="105"/>
    </row>
    <row r="216" spans="4:4">
      <c r="D216" s="105"/>
    </row>
    <row r="217" spans="4:4">
      <c r="D217" s="105"/>
    </row>
    <row r="218" spans="4:4">
      <c r="D218" s="105"/>
    </row>
    <row r="219" spans="4:4">
      <c r="D219" s="105"/>
    </row>
    <row r="220" spans="4:4">
      <c r="D220" s="105"/>
    </row>
    <row r="221" spans="4:4">
      <c r="D221" s="105"/>
    </row>
    <row r="222" spans="4:4">
      <c r="D222" s="105"/>
    </row>
    <row r="223" spans="4:4">
      <c r="D223" s="105"/>
    </row>
    <row r="224" spans="4:4">
      <c r="D224" s="105"/>
    </row>
    <row r="225" spans="4:4">
      <c r="D225" s="105"/>
    </row>
    <row r="226" spans="4:4">
      <c r="D226" s="105"/>
    </row>
    <row r="227" spans="4:4">
      <c r="D227" s="105"/>
    </row>
    <row r="228" spans="4:4">
      <c r="D228" s="105"/>
    </row>
    <row r="229" spans="4:4">
      <c r="D229" s="105"/>
    </row>
    <row r="230" spans="4:4">
      <c r="D230" s="105"/>
    </row>
    <row r="231" spans="4:4">
      <c r="D231" s="105"/>
    </row>
    <row r="232" spans="4:4">
      <c r="D232" s="105"/>
    </row>
    <row r="233" spans="4:4">
      <c r="D233" s="105"/>
    </row>
    <row r="234" spans="4:4">
      <c r="D234" s="105"/>
    </row>
    <row r="235" spans="4:4">
      <c r="D235" s="105"/>
    </row>
    <row r="236" spans="4:4">
      <c r="D236" s="105"/>
    </row>
    <row r="237" spans="4:4">
      <c r="D237" s="105"/>
    </row>
    <row r="238" spans="4:4">
      <c r="D238" s="105"/>
    </row>
    <row r="239" spans="4:4">
      <c r="D239" s="105"/>
    </row>
    <row r="240" spans="4:4">
      <c r="D240" s="105"/>
    </row>
    <row r="241" spans="4:4">
      <c r="D241" s="105"/>
    </row>
    <row r="242" spans="4:4">
      <c r="D242" s="105"/>
    </row>
    <row r="243" spans="4:4">
      <c r="D243" s="105"/>
    </row>
    <row r="244" spans="4:4">
      <c r="D244" s="105"/>
    </row>
    <row r="245" spans="4:4">
      <c r="D245" s="105"/>
    </row>
    <row r="246" spans="4:4">
      <c r="D246" s="105"/>
    </row>
    <row r="247" spans="4:4">
      <c r="D247" s="105"/>
    </row>
    <row r="248" spans="4:4">
      <c r="D248" s="105"/>
    </row>
    <row r="249" spans="4:4">
      <c r="D249" s="105"/>
    </row>
    <row r="250" spans="4:4">
      <c r="D250" s="105"/>
    </row>
    <row r="251" spans="4:4">
      <c r="D251" s="105"/>
    </row>
    <row r="252" spans="4:4">
      <c r="D252" s="105"/>
    </row>
    <row r="253" spans="4:4">
      <c r="D253" s="105"/>
    </row>
    <row r="254" spans="4:4">
      <c r="D254" s="105"/>
    </row>
    <row r="255" spans="4:4">
      <c r="D255" s="105"/>
    </row>
    <row r="256" spans="4:4">
      <c r="D256" s="105"/>
    </row>
    <row r="257" spans="4:4">
      <c r="D257" s="105"/>
    </row>
    <row r="258" spans="4:4">
      <c r="D258" s="105"/>
    </row>
    <row r="259" spans="4:4">
      <c r="D259" s="105"/>
    </row>
    <row r="260" spans="4:4">
      <c r="D260" s="105"/>
    </row>
    <row r="261" spans="4:4">
      <c r="D261" s="105"/>
    </row>
    <row r="262" spans="4:4">
      <c r="D262" s="105"/>
    </row>
    <row r="263" spans="4:4">
      <c r="D263" s="105"/>
    </row>
    <row r="264" spans="4:4">
      <c r="D264" s="105"/>
    </row>
    <row r="265" spans="4:4">
      <c r="D265" s="105"/>
    </row>
    <row r="266" spans="4:4">
      <c r="D266" s="105"/>
    </row>
    <row r="267" spans="4:4">
      <c r="D267" s="105"/>
    </row>
    <row r="268" spans="4:4">
      <c r="D268" s="105"/>
    </row>
    <row r="269" spans="4:4">
      <c r="D269" s="105"/>
    </row>
    <row r="270" spans="4:4">
      <c r="D270" s="105"/>
    </row>
    <row r="271" spans="4:4">
      <c r="D271" s="105"/>
    </row>
    <row r="272" spans="4:4">
      <c r="D272" s="105"/>
    </row>
    <row r="273" spans="4:4">
      <c r="D273" s="105"/>
    </row>
    <row r="274" spans="4:4">
      <c r="D274" s="105"/>
    </row>
    <row r="275" spans="4:4">
      <c r="D275" s="105"/>
    </row>
    <row r="276" spans="4:4">
      <c r="D276" s="105"/>
    </row>
    <row r="277" spans="4:4">
      <c r="D277" s="105"/>
    </row>
    <row r="278" spans="4:4">
      <c r="D278" s="105"/>
    </row>
    <row r="279" spans="4:4">
      <c r="D279" s="105"/>
    </row>
    <row r="280" spans="4:4">
      <c r="D280" s="105"/>
    </row>
    <row r="281" spans="4:4">
      <c r="D281" s="105"/>
    </row>
    <row r="282" spans="4:4">
      <c r="D282" s="105"/>
    </row>
    <row r="283" spans="4:4">
      <c r="D283" s="105"/>
    </row>
    <row r="284" spans="4:4">
      <c r="D284" s="105"/>
    </row>
    <row r="285" spans="4:4">
      <c r="D285" s="105"/>
    </row>
    <row r="286" spans="4:4">
      <c r="D286" s="105"/>
    </row>
    <row r="287" spans="4:4">
      <c r="D287" s="105"/>
    </row>
    <row r="288" spans="4:4">
      <c r="D288" s="105"/>
    </row>
    <row r="289" spans="4:4">
      <c r="D289" s="105"/>
    </row>
    <row r="290" spans="4:4">
      <c r="D290" s="105"/>
    </row>
    <row r="291" spans="4:4">
      <c r="D291" s="105"/>
    </row>
    <row r="292" spans="4:4">
      <c r="D292" s="105"/>
    </row>
    <row r="293" spans="4:4">
      <c r="D293" s="105"/>
    </row>
    <row r="294" spans="4:4">
      <c r="D294" s="105"/>
    </row>
    <row r="295" spans="4:4">
      <c r="D295" s="105"/>
    </row>
    <row r="296" spans="4:4">
      <c r="D296" s="105"/>
    </row>
    <row r="297" spans="4:4">
      <c r="D297" s="105"/>
    </row>
    <row r="298" spans="4:4">
      <c r="D298" s="105"/>
    </row>
    <row r="299" spans="4:4">
      <c r="D299" s="105"/>
    </row>
    <row r="300" spans="4:4">
      <c r="D300" s="105"/>
    </row>
    <row r="301" spans="4:4">
      <c r="D301" s="105"/>
    </row>
    <row r="302" spans="4:4">
      <c r="D302" s="105"/>
    </row>
    <row r="303" spans="4:4">
      <c r="D303" s="105"/>
    </row>
    <row r="304" spans="4:4">
      <c r="D304" s="105"/>
    </row>
    <row r="305" spans="4:4">
      <c r="D305" s="105"/>
    </row>
    <row r="306" spans="4:4">
      <c r="D306" s="105"/>
    </row>
    <row r="307" spans="4:4">
      <c r="D307" s="105"/>
    </row>
    <row r="308" spans="4:4">
      <c r="D308" s="105"/>
    </row>
    <row r="309" spans="4:4">
      <c r="D309" s="105"/>
    </row>
    <row r="310" spans="4:4">
      <c r="D310" s="105"/>
    </row>
    <row r="311" spans="4:4">
      <c r="D311" s="105"/>
    </row>
    <row r="312" spans="4:4">
      <c r="D312" s="105"/>
    </row>
    <row r="313" spans="4:4">
      <c r="D313" s="105"/>
    </row>
    <row r="314" spans="4:4">
      <c r="D314" s="105"/>
    </row>
    <row r="315" spans="4:4">
      <c r="D315" s="105"/>
    </row>
    <row r="316" spans="4:4">
      <c r="D316" s="105"/>
    </row>
    <row r="317" spans="4:4">
      <c r="D317" s="105"/>
    </row>
    <row r="318" spans="4:4">
      <c r="D318" s="105"/>
    </row>
    <row r="319" spans="4:4">
      <c r="D319" s="105"/>
    </row>
    <row r="320" spans="4:4">
      <c r="D320" s="105"/>
    </row>
    <row r="321" spans="4:4">
      <c r="D321" s="105"/>
    </row>
    <row r="322" spans="4:4">
      <c r="D322" s="105"/>
    </row>
    <row r="323" spans="4:4">
      <c r="D323" s="105"/>
    </row>
    <row r="324" spans="4:4">
      <c r="D324" s="105"/>
    </row>
    <row r="325" spans="4:4">
      <c r="D325" s="105"/>
    </row>
    <row r="326" spans="4:4">
      <c r="D326" s="105"/>
    </row>
    <row r="327" spans="4:4">
      <c r="D327" s="105"/>
    </row>
    <row r="328" spans="4:4">
      <c r="D328" s="105"/>
    </row>
    <row r="329" spans="4:4">
      <c r="D329" s="105"/>
    </row>
    <row r="330" spans="4:4">
      <c r="D330" s="105"/>
    </row>
    <row r="331" spans="4:4">
      <c r="D331" s="105"/>
    </row>
    <row r="332" spans="4:4">
      <c r="D332" s="105"/>
    </row>
    <row r="333" spans="4:4">
      <c r="D333" s="105"/>
    </row>
    <row r="334" spans="4:4">
      <c r="D334" s="105"/>
    </row>
    <row r="335" spans="4:4">
      <c r="D335" s="105"/>
    </row>
    <row r="336" spans="4:4">
      <c r="D336" s="105"/>
    </row>
    <row r="337" spans="4:4">
      <c r="D337" s="105"/>
    </row>
    <row r="338" spans="4:4">
      <c r="D338" s="105"/>
    </row>
    <row r="339" spans="4:4">
      <c r="D339" s="105"/>
    </row>
    <row r="340" spans="4:4">
      <c r="D340" s="105"/>
    </row>
    <row r="341" spans="4:4">
      <c r="D341" s="105"/>
    </row>
    <row r="342" spans="4:4">
      <c r="D342" s="105"/>
    </row>
    <row r="343" spans="4:4">
      <c r="D343" s="105"/>
    </row>
    <row r="344" spans="4:4">
      <c r="D344" s="105"/>
    </row>
    <row r="345" spans="4:4">
      <c r="D345" s="105"/>
    </row>
    <row r="346" spans="4:4">
      <c r="D346" s="105"/>
    </row>
    <row r="347" spans="4:4">
      <c r="D347" s="105"/>
    </row>
    <row r="348" spans="4:4">
      <c r="D348" s="105"/>
    </row>
    <row r="349" spans="4:4">
      <c r="D349" s="105"/>
    </row>
    <row r="350" spans="4:4">
      <c r="D350" s="105"/>
    </row>
    <row r="351" spans="4:4">
      <c r="D351" s="105"/>
    </row>
    <row r="352" spans="4:4">
      <c r="D352" s="105"/>
    </row>
    <row r="353" spans="4:4">
      <c r="D353" s="105"/>
    </row>
    <row r="354" spans="4:4">
      <c r="D354" s="105"/>
    </row>
    <row r="355" spans="4:4">
      <c r="D355" s="105"/>
    </row>
    <row r="356" spans="4:4">
      <c r="D356" s="105"/>
    </row>
    <row r="357" spans="4:4">
      <c r="D357" s="105"/>
    </row>
    <row r="358" spans="4:4">
      <c r="D358" s="105"/>
    </row>
    <row r="359" spans="4:4">
      <c r="D359" s="105"/>
    </row>
    <row r="360" spans="4:4">
      <c r="D360" s="105"/>
    </row>
    <row r="361" spans="4:4">
      <c r="D361" s="105"/>
    </row>
    <row r="362" spans="4:4">
      <c r="D362" s="105"/>
    </row>
    <row r="363" spans="4:4">
      <c r="D363" s="105"/>
    </row>
    <row r="364" spans="4:4">
      <c r="D364" s="105"/>
    </row>
    <row r="365" spans="4:4">
      <c r="D365" s="105"/>
    </row>
    <row r="366" spans="4:4">
      <c r="D366" s="105"/>
    </row>
    <row r="367" spans="4:4">
      <c r="D367" s="105"/>
    </row>
    <row r="368" spans="4:4">
      <c r="D368" s="105"/>
    </row>
    <row r="369" spans="4:4">
      <c r="D369" s="105"/>
    </row>
    <row r="370" spans="4:4">
      <c r="D370" s="105"/>
    </row>
    <row r="371" spans="4:4">
      <c r="D371" s="105"/>
    </row>
    <row r="372" spans="4:4">
      <c r="D372" s="105"/>
    </row>
    <row r="373" spans="4:4">
      <c r="D373" s="105"/>
    </row>
    <row r="374" spans="4:4">
      <c r="D374" s="105"/>
    </row>
    <row r="375" spans="4:4">
      <c r="D375" s="105"/>
    </row>
    <row r="376" spans="4:4">
      <c r="D376" s="105"/>
    </row>
    <row r="377" spans="4:4">
      <c r="D377" s="105"/>
    </row>
    <row r="378" spans="4:4">
      <c r="D378" s="105"/>
    </row>
    <row r="379" spans="4:4">
      <c r="D379" s="105"/>
    </row>
    <row r="380" spans="4:4">
      <c r="D380" s="105"/>
    </row>
    <row r="381" spans="4:4">
      <c r="D381" s="105"/>
    </row>
    <row r="382" spans="4:4">
      <c r="D382" s="105"/>
    </row>
    <row r="383" spans="4:4">
      <c r="D383" s="105"/>
    </row>
    <row r="384" spans="4:4">
      <c r="D384" s="105"/>
    </row>
    <row r="385" spans="4:4">
      <c r="D385" s="105"/>
    </row>
    <row r="386" spans="4:4">
      <c r="D386" s="105"/>
    </row>
    <row r="387" spans="4:4">
      <c r="D387" s="105"/>
    </row>
    <row r="388" spans="4:4">
      <c r="D388" s="105"/>
    </row>
    <row r="389" spans="4:4">
      <c r="D389" s="105"/>
    </row>
    <row r="390" spans="4:4">
      <c r="D390" s="105"/>
    </row>
    <row r="391" spans="4:4">
      <c r="D391" s="105"/>
    </row>
    <row r="392" spans="4:4">
      <c r="D392" s="105"/>
    </row>
    <row r="393" spans="4:4">
      <c r="D393" s="105"/>
    </row>
    <row r="394" spans="4:4">
      <c r="D394" s="105"/>
    </row>
    <row r="395" spans="4:4">
      <c r="D395" s="105"/>
    </row>
    <row r="396" spans="4:4">
      <c r="D396" s="105"/>
    </row>
    <row r="397" spans="4:4">
      <c r="D397" s="105"/>
    </row>
    <row r="398" spans="4:4">
      <c r="D398" s="105"/>
    </row>
    <row r="399" spans="4:4">
      <c r="D399" s="105"/>
    </row>
    <row r="400" spans="4:4">
      <c r="D400" s="105"/>
    </row>
    <row r="401" spans="4:4">
      <c r="D401" s="105"/>
    </row>
    <row r="402" spans="4:4">
      <c r="D402" s="105"/>
    </row>
    <row r="403" spans="4:4">
      <c r="D403" s="105"/>
    </row>
    <row r="404" spans="4:4">
      <c r="D404" s="105"/>
    </row>
    <row r="405" spans="4:4">
      <c r="D405" s="105"/>
    </row>
    <row r="406" spans="4:4">
      <c r="D406" s="105"/>
    </row>
    <row r="407" spans="4:4">
      <c r="D407" s="105"/>
    </row>
    <row r="408" spans="4:4">
      <c r="D408" s="105"/>
    </row>
    <row r="409" spans="4:4">
      <c r="D409" s="105"/>
    </row>
    <row r="410" spans="4:4">
      <c r="D410" s="105"/>
    </row>
    <row r="411" spans="4:4">
      <c r="D411" s="105"/>
    </row>
    <row r="412" spans="4:4">
      <c r="D412" s="105"/>
    </row>
    <row r="413" spans="4:4">
      <c r="D413" s="105"/>
    </row>
    <row r="414" spans="4:4">
      <c r="D414" s="105"/>
    </row>
    <row r="415" spans="4:4">
      <c r="D415" s="105"/>
    </row>
    <row r="416" spans="4:4">
      <c r="D416" s="105"/>
    </row>
    <row r="417" spans="4:4">
      <c r="D417" s="105"/>
    </row>
    <row r="418" spans="4:4">
      <c r="D418" s="105"/>
    </row>
    <row r="419" spans="4:4">
      <c r="D419" s="105"/>
    </row>
    <row r="420" spans="4:4">
      <c r="D420" s="105"/>
    </row>
    <row r="421" spans="4:4">
      <c r="D421" s="105"/>
    </row>
    <row r="422" spans="4:4">
      <c r="D422" s="105"/>
    </row>
    <row r="423" spans="4:4">
      <c r="D423" s="105"/>
    </row>
    <row r="424" spans="4:4">
      <c r="D424" s="105"/>
    </row>
    <row r="425" spans="4:4">
      <c r="D425" s="105"/>
    </row>
    <row r="426" spans="4:4">
      <c r="D426" s="105"/>
    </row>
    <row r="427" spans="4:4">
      <c r="D427" s="105"/>
    </row>
    <row r="428" spans="4:4">
      <c r="D428" s="105"/>
    </row>
    <row r="429" spans="4:4">
      <c r="D429" s="105"/>
    </row>
    <row r="430" spans="4:4">
      <c r="D430" s="105"/>
    </row>
    <row r="431" spans="4:4">
      <c r="D431" s="105"/>
    </row>
    <row r="432" spans="4:4">
      <c r="D432" s="105"/>
    </row>
    <row r="433" spans="4:4">
      <c r="D433" s="105"/>
    </row>
    <row r="434" spans="4:4">
      <c r="D434" s="105"/>
    </row>
    <row r="435" spans="4:4">
      <c r="D435" s="105"/>
    </row>
    <row r="436" spans="4:4">
      <c r="D436" s="105"/>
    </row>
    <row r="437" spans="4:4">
      <c r="D437" s="105"/>
    </row>
    <row r="438" spans="4:4">
      <c r="D438" s="105"/>
    </row>
    <row r="439" spans="4:4">
      <c r="D439" s="105"/>
    </row>
    <row r="440" spans="4:4">
      <c r="D440" s="105"/>
    </row>
    <row r="441" spans="4:4">
      <c r="D441" s="105"/>
    </row>
    <row r="442" spans="4:4">
      <c r="D442" s="105"/>
    </row>
    <row r="443" spans="4:4">
      <c r="D443" s="105"/>
    </row>
    <row r="444" spans="4:4">
      <c r="D444" s="105"/>
    </row>
    <row r="445" spans="4:4">
      <c r="D445" s="105"/>
    </row>
    <row r="446" spans="4:4">
      <c r="D446" s="105"/>
    </row>
    <row r="447" spans="4:4">
      <c r="D447" s="105"/>
    </row>
    <row r="448" spans="4:4">
      <c r="D448" s="105"/>
    </row>
    <row r="449" spans="4:4">
      <c r="D449" s="105"/>
    </row>
    <row r="450" spans="4:4">
      <c r="D450" s="105"/>
    </row>
    <row r="451" spans="4:4">
      <c r="D451" s="105"/>
    </row>
    <row r="452" spans="4:4">
      <c r="D452" s="105"/>
    </row>
    <row r="453" spans="4:4">
      <c r="D453" s="105"/>
    </row>
    <row r="454" spans="4:4">
      <c r="D454" s="105"/>
    </row>
    <row r="455" spans="4:4">
      <c r="D455" s="105"/>
    </row>
    <row r="456" spans="4:4">
      <c r="D456" s="105"/>
    </row>
    <row r="457" spans="4:4">
      <c r="D457" s="105"/>
    </row>
    <row r="458" spans="4:4">
      <c r="D458" s="105"/>
    </row>
    <row r="459" spans="4:4">
      <c r="D459" s="105"/>
    </row>
    <row r="460" spans="4:4">
      <c r="D460" s="105"/>
    </row>
    <row r="461" spans="4:4">
      <c r="D461" s="105"/>
    </row>
    <row r="462" spans="4:4">
      <c r="D462" s="105"/>
    </row>
    <row r="463" spans="4:4">
      <c r="D463" s="105"/>
    </row>
    <row r="464" spans="4:4">
      <c r="D464" s="105"/>
    </row>
    <row r="465" spans="4:4">
      <c r="D465" s="105"/>
    </row>
    <row r="466" spans="4:4">
      <c r="D466" s="105"/>
    </row>
    <row r="467" spans="4:4">
      <c r="D467" s="105"/>
    </row>
    <row r="468" spans="4:4">
      <c r="D468" s="105"/>
    </row>
    <row r="469" spans="4:4">
      <c r="D469" s="105"/>
    </row>
    <row r="470" spans="4:4">
      <c r="D470" s="105"/>
    </row>
    <row r="471" spans="4:4">
      <c r="D471" s="105"/>
    </row>
    <row r="472" spans="4:4">
      <c r="D472" s="105"/>
    </row>
    <row r="473" spans="4:4">
      <c r="D473" s="105"/>
    </row>
    <row r="474" spans="4:4">
      <c r="D474" s="105"/>
    </row>
    <row r="475" spans="4:4">
      <c r="D475" s="105"/>
    </row>
    <row r="476" spans="4:4">
      <c r="D476" s="105"/>
    </row>
    <row r="477" spans="4:4">
      <c r="D477" s="105"/>
    </row>
    <row r="478" spans="4:4">
      <c r="D478" s="105"/>
    </row>
    <row r="479" spans="4:4">
      <c r="D479" s="105"/>
    </row>
    <row r="480" spans="4:4">
      <c r="D480" s="105"/>
    </row>
    <row r="481" spans="4:4">
      <c r="D481" s="105"/>
    </row>
    <row r="482" spans="4:4">
      <c r="D482" s="105"/>
    </row>
    <row r="483" spans="4:4">
      <c r="D483" s="105"/>
    </row>
    <row r="484" spans="4:4">
      <c r="D484" s="105"/>
    </row>
    <row r="485" spans="4:4">
      <c r="D485" s="105"/>
    </row>
    <row r="486" spans="4:4">
      <c r="D486" s="105"/>
    </row>
    <row r="487" spans="4:4">
      <c r="D487" s="105"/>
    </row>
    <row r="488" spans="4:4">
      <c r="D488" s="105"/>
    </row>
    <row r="489" spans="4:4">
      <c r="D489" s="105"/>
    </row>
    <row r="490" spans="4:4">
      <c r="D490" s="105"/>
    </row>
    <row r="491" spans="4:4">
      <c r="D491" s="105"/>
    </row>
    <row r="492" spans="4:4">
      <c r="D492" s="105"/>
    </row>
    <row r="493" spans="4:4">
      <c r="D493" s="105"/>
    </row>
    <row r="494" spans="4:4">
      <c r="D494" s="105"/>
    </row>
    <row r="495" spans="4:4">
      <c r="D495" s="105"/>
    </row>
    <row r="496" spans="4:4">
      <c r="D496" s="105"/>
    </row>
    <row r="497" spans="4:4">
      <c r="D497" s="105"/>
    </row>
    <row r="498" spans="4:4">
      <c r="D498" s="105"/>
    </row>
    <row r="499" spans="4:4">
      <c r="D499" s="105"/>
    </row>
    <row r="500" spans="4:4">
      <c r="D500" s="105"/>
    </row>
    <row r="501" spans="4:4">
      <c r="D501" s="105"/>
    </row>
    <row r="502" spans="4:4">
      <c r="D502" s="105"/>
    </row>
    <row r="503" spans="4:4">
      <c r="D503" s="105"/>
    </row>
    <row r="504" spans="4:4">
      <c r="D504" s="105"/>
    </row>
    <row r="505" spans="4:4">
      <c r="D505" s="105"/>
    </row>
    <row r="506" spans="4:4">
      <c r="D506" s="105"/>
    </row>
    <row r="507" spans="4:4">
      <c r="D507" s="105"/>
    </row>
    <row r="508" spans="4:4">
      <c r="D508" s="105"/>
    </row>
    <row r="509" spans="4:4">
      <c r="D509" s="105"/>
    </row>
    <row r="510" spans="4:4">
      <c r="D510" s="105"/>
    </row>
    <row r="511" spans="4:4">
      <c r="D511" s="105"/>
    </row>
    <row r="512" spans="4:4">
      <c r="D512" s="105"/>
    </row>
    <row r="513" spans="4:4">
      <c r="D513" s="105"/>
    </row>
    <row r="514" spans="4:4">
      <c r="D514" s="105"/>
    </row>
    <row r="515" spans="4:4">
      <c r="D515" s="105"/>
    </row>
    <row r="516" spans="4:4">
      <c r="D516" s="105"/>
    </row>
    <row r="517" spans="4:4">
      <c r="D517" s="105"/>
    </row>
    <row r="518" spans="4:4">
      <c r="D518" s="105"/>
    </row>
    <row r="519" spans="4:4">
      <c r="D519" s="105"/>
    </row>
    <row r="520" spans="4:4">
      <c r="D520" s="105"/>
    </row>
    <row r="521" spans="4:4">
      <c r="D521" s="105"/>
    </row>
    <row r="522" spans="4:4">
      <c r="D522" s="105"/>
    </row>
    <row r="523" spans="4:4">
      <c r="D523" s="105"/>
    </row>
    <row r="524" spans="4:4">
      <c r="D524" s="105"/>
    </row>
    <row r="525" spans="4:4">
      <c r="D525" s="105"/>
    </row>
    <row r="526" spans="4:4">
      <c r="D526" s="105"/>
    </row>
    <row r="527" spans="4:4">
      <c r="D527" s="105"/>
    </row>
    <row r="528" spans="4:4">
      <c r="D528" s="105"/>
    </row>
    <row r="529" spans="4:4">
      <c r="D529" s="105"/>
    </row>
    <row r="530" spans="4:4">
      <c r="D530" s="105"/>
    </row>
    <row r="531" spans="4:4">
      <c r="D531" s="105"/>
    </row>
    <row r="532" spans="4:4">
      <c r="D532" s="105"/>
    </row>
    <row r="533" spans="4:4">
      <c r="D533" s="105"/>
    </row>
    <row r="534" spans="4:4">
      <c r="D534" s="105"/>
    </row>
    <row r="535" spans="4:4">
      <c r="D535" s="105"/>
    </row>
    <row r="536" spans="4:4">
      <c r="D536" s="105"/>
    </row>
    <row r="537" spans="4:4">
      <c r="D537" s="105"/>
    </row>
    <row r="538" spans="4:4">
      <c r="D538" s="105"/>
    </row>
    <row r="539" spans="4:4">
      <c r="D539" s="105"/>
    </row>
    <row r="540" spans="4:4">
      <c r="D540" s="105"/>
    </row>
    <row r="541" spans="4:4">
      <c r="D541" s="105"/>
    </row>
    <row r="542" spans="4:4">
      <c r="D542" s="105"/>
    </row>
    <row r="543" spans="4:4">
      <c r="D543" s="105"/>
    </row>
    <row r="544" spans="4:4">
      <c r="D544" s="105"/>
    </row>
    <row r="545" spans="4:4">
      <c r="D545" s="105"/>
    </row>
    <row r="546" spans="4:4">
      <c r="D546" s="105"/>
    </row>
    <row r="547" spans="4:4">
      <c r="D547" s="105"/>
    </row>
    <row r="548" spans="4:4">
      <c r="D548" s="105"/>
    </row>
    <row r="549" spans="4:4">
      <c r="D549" s="105"/>
    </row>
    <row r="550" spans="4:4">
      <c r="D550" s="105"/>
    </row>
    <row r="551" spans="4:4">
      <c r="D551" s="105"/>
    </row>
    <row r="552" spans="4:4">
      <c r="D552" s="105"/>
    </row>
    <row r="553" spans="4:4">
      <c r="D553" s="105"/>
    </row>
    <row r="554" spans="4:4">
      <c r="D554" s="105"/>
    </row>
    <row r="555" spans="4:4">
      <c r="D555" s="105"/>
    </row>
    <row r="556" spans="4:4">
      <c r="D556" s="105"/>
    </row>
    <row r="557" spans="4:4">
      <c r="D557" s="105"/>
    </row>
    <row r="558" spans="4:4">
      <c r="D558" s="105"/>
    </row>
    <row r="559" spans="4:4">
      <c r="D559" s="105"/>
    </row>
    <row r="560" spans="4:4">
      <c r="D560" s="105"/>
    </row>
    <row r="561" spans="4:4">
      <c r="D561" s="105"/>
    </row>
    <row r="562" spans="4:4">
      <c r="D562" s="105"/>
    </row>
    <row r="563" spans="4:4">
      <c r="D563" s="105"/>
    </row>
    <row r="564" spans="4:4">
      <c r="D564" s="105"/>
    </row>
    <row r="565" spans="4:4">
      <c r="D565" s="105"/>
    </row>
    <row r="566" spans="4:4">
      <c r="D566" s="105"/>
    </row>
    <row r="567" spans="4:4">
      <c r="D567" s="105"/>
    </row>
    <row r="568" spans="4:4">
      <c r="D568" s="105"/>
    </row>
    <row r="569" spans="4:4">
      <c r="D569" s="105"/>
    </row>
    <row r="570" spans="4:4">
      <c r="D570" s="105"/>
    </row>
    <row r="571" spans="4:4">
      <c r="D571" s="105"/>
    </row>
    <row r="572" spans="4:4">
      <c r="D572" s="105"/>
    </row>
    <row r="573" spans="4:4">
      <c r="D573" s="105"/>
    </row>
    <row r="574" spans="4:4">
      <c r="D574" s="105"/>
    </row>
    <row r="575" spans="4:4">
      <c r="D575" s="105"/>
    </row>
    <row r="576" spans="4:4">
      <c r="D576" s="105"/>
    </row>
    <row r="577" spans="4:4">
      <c r="D577" s="105"/>
    </row>
    <row r="578" spans="4:4">
      <c r="D578" s="105"/>
    </row>
    <row r="579" spans="4:4">
      <c r="D579" s="105"/>
    </row>
    <row r="580" spans="4:4">
      <c r="D580" s="105"/>
    </row>
    <row r="581" spans="4:4">
      <c r="D581" s="105"/>
    </row>
    <row r="582" spans="4:4">
      <c r="D582" s="105"/>
    </row>
    <row r="583" spans="4:4">
      <c r="D583" s="105"/>
    </row>
    <row r="584" spans="4:4">
      <c r="D584" s="105"/>
    </row>
    <row r="585" spans="4:4">
      <c r="D585" s="105"/>
    </row>
    <row r="586" spans="4:4">
      <c r="D586" s="105"/>
    </row>
    <row r="587" spans="4:4">
      <c r="D587" s="105"/>
    </row>
    <row r="588" spans="4:4">
      <c r="D588" s="105"/>
    </row>
    <row r="589" spans="4:4">
      <c r="D589" s="105"/>
    </row>
    <row r="590" spans="4:4">
      <c r="D590" s="105"/>
    </row>
    <row r="591" spans="4:4">
      <c r="D591" s="105"/>
    </row>
    <row r="592" spans="4:4">
      <c r="D592" s="105"/>
    </row>
    <row r="593" spans="4:4">
      <c r="D593" s="105"/>
    </row>
    <row r="594" spans="4:4">
      <c r="D594" s="105"/>
    </row>
    <row r="595" spans="4:4">
      <c r="D595" s="105"/>
    </row>
    <row r="596" spans="4:4">
      <c r="D596" s="105"/>
    </row>
    <row r="597" spans="4:4">
      <c r="D597" s="105"/>
    </row>
    <row r="598" spans="4:4">
      <c r="D598" s="105"/>
    </row>
    <row r="599" spans="4:4">
      <c r="D599" s="105"/>
    </row>
    <row r="600" spans="4:4">
      <c r="D600" s="105"/>
    </row>
    <row r="601" spans="4:4">
      <c r="D601" s="105"/>
    </row>
    <row r="602" spans="4:4">
      <c r="D602" s="105"/>
    </row>
    <row r="603" spans="4:4">
      <c r="D603" s="105"/>
    </row>
    <row r="604" spans="4:4">
      <c r="D604" s="105"/>
    </row>
    <row r="605" spans="4:4">
      <c r="D605" s="105"/>
    </row>
    <row r="606" spans="4:4">
      <c r="D606" s="105"/>
    </row>
    <row r="607" spans="4:4">
      <c r="D607" s="105"/>
    </row>
    <row r="608" spans="4:4">
      <c r="D608" s="105"/>
    </row>
    <row r="609" spans="4:4">
      <c r="D609" s="105"/>
    </row>
    <row r="610" spans="4:4">
      <c r="D610" s="105"/>
    </row>
    <row r="611" spans="4:4">
      <c r="D611" s="105"/>
    </row>
    <row r="612" spans="4:4">
      <c r="D612" s="105"/>
    </row>
    <row r="613" spans="4:4">
      <c r="D613" s="105"/>
    </row>
    <row r="614" spans="4:4">
      <c r="D614" s="105"/>
    </row>
    <row r="615" spans="4:4">
      <c r="D615" s="105"/>
    </row>
    <row r="616" spans="4:4">
      <c r="D616" s="105"/>
    </row>
    <row r="617" spans="4:4">
      <c r="D617" s="105"/>
    </row>
    <row r="618" spans="4:4">
      <c r="D618" s="105"/>
    </row>
    <row r="619" spans="4:4">
      <c r="D619" s="105"/>
    </row>
    <row r="620" spans="4:4">
      <c r="D620" s="105"/>
    </row>
    <row r="621" spans="4:4">
      <c r="D621" s="105"/>
    </row>
    <row r="622" spans="4:4">
      <c r="D622" s="105"/>
    </row>
    <row r="623" spans="4:4">
      <c r="D623" s="105"/>
    </row>
    <row r="624" spans="4:4">
      <c r="D624" s="105"/>
    </row>
    <row r="625" spans="4:4">
      <c r="D625" s="105"/>
    </row>
    <row r="626" spans="4:4">
      <c r="D626" s="105"/>
    </row>
    <row r="627" spans="4:4">
      <c r="D627" s="105"/>
    </row>
    <row r="628" spans="4:4">
      <c r="D628" s="105"/>
    </row>
    <row r="629" spans="4:4">
      <c r="D629" s="105"/>
    </row>
    <row r="630" spans="4:4">
      <c r="D630" s="105"/>
    </row>
    <row r="631" spans="4:4">
      <c r="D631" s="105"/>
    </row>
    <row r="632" spans="4:4">
      <c r="D632" s="105"/>
    </row>
    <row r="633" spans="4:4">
      <c r="D633" s="105"/>
    </row>
    <row r="634" spans="4:4">
      <c r="D634" s="105"/>
    </row>
    <row r="635" spans="4:4">
      <c r="D635" s="105"/>
    </row>
    <row r="636" spans="4:4">
      <c r="D636" s="105"/>
    </row>
    <row r="637" spans="4:4">
      <c r="D637" s="105"/>
    </row>
    <row r="638" spans="4:4">
      <c r="D638" s="105"/>
    </row>
    <row r="639" spans="4:4">
      <c r="D639" s="105"/>
    </row>
    <row r="640" spans="4:4">
      <c r="D640" s="105"/>
    </row>
    <row r="641" spans="4:4">
      <c r="D641" s="105"/>
    </row>
    <row r="642" spans="4:4">
      <c r="D642" s="105"/>
    </row>
    <row r="643" spans="4:4">
      <c r="D643" s="105"/>
    </row>
    <row r="644" spans="4:4">
      <c r="D644" s="105"/>
    </row>
    <row r="645" spans="4:4">
      <c r="D645" s="105"/>
    </row>
    <row r="646" spans="4:4">
      <c r="D646" s="105"/>
    </row>
    <row r="647" spans="4:4">
      <c r="D647" s="105"/>
    </row>
    <row r="648" spans="4:4">
      <c r="D648" s="105"/>
    </row>
    <row r="649" spans="4:4">
      <c r="D649" s="105"/>
    </row>
    <row r="650" spans="4:4">
      <c r="D650" s="105"/>
    </row>
    <row r="651" spans="4:4">
      <c r="D651" s="105"/>
    </row>
    <row r="652" spans="4:4">
      <c r="D652" s="105"/>
    </row>
    <row r="653" spans="4:4">
      <c r="D653" s="105"/>
    </row>
    <row r="654" spans="4:4">
      <c r="D654" s="105"/>
    </row>
    <row r="655" spans="4:4">
      <c r="D655" s="105"/>
    </row>
    <row r="656" spans="4:4">
      <c r="D656" s="105"/>
    </row>
    <row r="657" spans="4:4">
      <c r="D657" s="105"/>
    </row>
    <row r="658" spans="4:4">
      <c r="D658" s="105"/>
    </row>
    <row r="659" spans="4:4">
      <c r="D659" s="105"/>
    </row>
    <row r="660" spans="4:4">
      <c r="D660" s="105"/>
    </row>
    <row r="661" spans="4:4">
      <c r="D661" s="105"/>
    </row>
    <row r="662" spans="4:4">
      <c r="D662" s="105"/>
    </row>
    <row r="663" spans="4:4">
      <c r="D663" s="105"/>
    </row>
    <row r="664" spans="4:4">
      <c r="D664" s="105"/>
    </row>
    <row r="665" spans="4:4">
      <c r="D665" s="105"/>
    </row>
    <row r="666" spans="4:4">
      <c r="D666" s="105"/>
    </row>
    <row r="667" spans="4:4">
      <c r="D667" s="105"/>
    </row>
    <row r="668" spans="4:4">
      <c r="D668" s="105"/>
    </row>
    <row r="669" spans="4:4">
      <c r="D669" s="105"/>
    </row>
    <row r="670" spans="4:4">
      <c r="D670" s="105"/>
    </row>
    <row r="671" spans="4:4">
      <c r="D671" s="105"/>
    </row>
    <row r="672" spans="4:4">
      <c r="D672" s="105"/>
    </row>
    <row r="673" spans="4:4">
      <c r="D673" s="105"/>
    </row>
    <row r="674" spans="4:4">
      <c r="D674" s="105"/>
    </row>
    <row r="675" spans="4:4">
      <c r="D675" s="105"/>
    </row>
    <row r="676" spans="4:4">
      <c r="D676" s="105"/>
    </row>
    <row r="677" spans="4:4">
      <c r="D677" s="105"/>
    </row>
    <row r="678" spans="4:4">
      <c r="D678" s="105"/>
    </row>
    <row r="679" spans="4:4">
      <c r="D679" s="105"/>
    </row>
    <row r="680" spans="4:4">
      <c r="D680" s="105"/>
    </row>
    <row r="681" spans="4:4">
      <c r="D681" s="105"/>
    </row>
    <row r="682" spans="4:4">
      <c r="D682" s="105"/>
    </row>
    <row r="683" spans="4:4">
      <c r="D683" s="105"/>
    </row>
    <row r="684" spans="4:4">
      <c r="D684" s="105"/>
    </row>
    <row r="685" spans="4:4">
      <c r="D685" s="105"/>
    </row>
    <row r="686" spans="4:4">
      <c r="D686" s="105"/>
    </row>
    <row r="687" spans="4:4">
      <c r="D687" s="105"/>
    </row>
    <row r="688" spans="4:4">
      <c r="D688" s="105"/>
    </row>
    <row r="689" spans="4:4">
      <c r="D689" s="105"/>
    </row>
    <row r="690" spans="4:4">
      <c r="D690" s="105"/>
    </row>
    <row r="691" spans="4:4">
      <c r="D691" s="105"/>
    </row>
    <row r="692" spans="4:4">
      <c r="D692" s="105"/>
    </row>
    <row r="693" spans="4:4">
      <c r="D693" s="105"/>
    </row>
    <row r="694" spans="4:4">
      <c r="D694" s="105"/>
    </row>
    <row r="695" spans="4:4">
      <c r="D695" s="105"/>
    </row>
    <row r="696" spans="4:4">
      <c r="D696" s="105"/>
    </row>
    <row r="697" spans="4:4">
      <c r="D697" s="105"/>
    </row>
    <row r="698" spans="4:4">
      <c r="D698" s="105"/>
    </row>
    <row r="699" spans="4:4">
      <c r="D699" s="105"/>
    </row>
    <row r="700" spans="4:4">
      <c r="D700" s="105"/>
    </row>
    <row r="701" spans="4:4">
      <c r="D701" s="105"/>
    </row>
    <row r="702" spans="4:4">
      <c r="D702" s="105"/>
    </row>
    <row r="703" spans="4:4">
      <c r="D703" s="105"/>
    </row>
    <row r="704" spans="4:4">
      <c r="D704" s="105"/>
    </row>
    <row r="705" spans="4:4">
      <c r="D705" s="105"/>
    </row>
    <row r="706" spans="4:4">
      <c r="D706" s="105"/>
    </row>
    <row r="707" spans="4:4">
      <c r="D707" s="105"/>
    </row>
    <row r="708" spans="4:4">
      <c r="D708" s="105"/>
    </row>
    <row r="709" spans="4:4">
      <c r="D709" s="105"/>
    </row>
    <row r="710" spans="4:4">
      <c r="D710" s="105"/>
    </row>
    <row r="711" spans="4:4">
      <c r="D711" s="105"/>
    </row>
    <row r="712" spans="4:4">
      <c r="D712" s="105"/>
    </row>
    <row r="713" spans="4:4">
      <c r="D713" s="105"/>
    </row>
    <row r="714" spans="4:4">
      <c r="D714" s="105"/>
    </row>
    <row r="715" spans="4:4">
      <c r="D715" s="105"/>
    </row>
    <row r="716" spans="4:4">
      <c r="D716" s="105"/>
    </row>
    <row r="717" spans="4:4">
      <c r="D717" s="105"/>
    </row>
    <row r="718" spans="4:4">
      <c r="D718" s="105"/>
    </row>
    <row r="719" spans="4:4">
      <c r="D719" s="105"/>
    </row>
    <row r="720" spans="4:4">
      <c r="D720" s="105"/>
    </row>
    <row r="721" spans="4:4">
      <c r="D721" s="105"/>
    </row>
    <row r="722" spans="4:4">
      <c r="D722" s="105"/>
    </row>
    <row r="723" spans="4:4">
      <c r="D723" s="105"/>
    </row>
    <row r="724" spans="4:4">
      <c r="D724" s="105"/>
    </row>
    <row r="725" spans="4:4">
      <c r="D725" s="105"/>
    </row>
    <row r="726" spans="4:4">
      <c r="D726" s="105"/>
    </row>
    <row r="727" spans="4:4">
      <c r="D727" s="105"/>
    </row>
    <row r="728" spans="4:4">
      <c r="D728" s="105"/>
    </row>
    <row r="729" spans="4:4">
      <c r="D729" s="105"/>
    </row>
    <row r="730" spans="4:4">
      <c r="D730" s="105"/>
    </row>
    <row r="731" spans="4:4">
      <c r="D731" s="105"/>
    </row>
    <row r="732" spans="4:4">
      <c r="D732" s="105"/>
    </row>
    <row r="733" spans="4:4">
      <c r="D733" s="105"/>
    </row>
    <row r="734" spans="4:4">
      <c r="D734" s="105"/>
    </row>
    <row r="735" spans="4:4">
      <c r="D735" s="105"/>
    </row>
    <row r="736" spans="4:4">
      <c r="D736" s="105"/>
    </row>
    <row r="737" spans="4:4">
      <c r="D737" s="105"/>
    </row>
    <row r="738" spans="4:4">
      <c r="D738" s="105"/>
    </row>
    <row r="739" spans="4:4">
      <c r="D739" s="105"/>
    </row>
    <row r="740" spans="4:4">
      <c r="D740" s="105"/>
    </row>
    <row r="741" spans="4:4">
      <c r="D741" s="105"/>
    </row>
    <row r="742" spans="4:4">
      <c r="D742" s="105"/>
    </row>
    <row r="743" spans="4:4">
      <c r="D743" s="105"/>
    </row>
    <row r="744" spans="4:4">
      <c r="D744" s="105"/>
    </row>
    <row r="745" spans="4:4">
      <c r="D745" s="105"/>
    </row>
    <row r="746" spans="4:4">
      <c r="D746" s="105"/>
    </row>
    <row r="747" spans="4:4">
      <c r="D747" s="105"/>
    </row>
    <row r="748" spans="4:4">
      <c r="D748" s="105"/>
    </row>
    <row r="749" spans="4:4">
      <c r="D749" s="105"/>
    </row>
    <row r="750" spans="4:4">
      <c r="D750" s="105"/>
    </row>
    <row r="751" spans="4:4">
      <c r="D751" s="105"/>
    </row>
    <row r="752" spans="4:4">
      <c r="D752" s="105"/>
    </row>
    <row r="753" spans="4:4">
      <c r="D753" s="105"/>
    </row>
    <row r="754" spans="4:4">
      <c r="D754" s="105"/>
    </row>
    <row r="755" spans="4:4">
      <c r="D755" s="105"/>
    </row>
    <row r="756" spans="4:4">
      <c r="D756" s="105"/>
    </row>
    <row r="757" spans="4:4">
      <c r="D757" s="105"/>
    </row>
    <row r="758" spans="4:4">
      <c r="D758" s="105"/>
    </row>
    <row r="759" spans="4:4">
      <c r="D759" s="105"/>
    </row>
    <row r="760" spans="4:4">
      <c r="D760" s="105"/>
    </row>
    <row r="761" spans="4:4">
      <c r="D761" s="105"/>
    </row>
    <row r="762" spans="4:4">
      <c r="D762" s="105"/>
    </row>
    <row r="763" spans="4:4">
      <c r="D763" s="105"/>
    </row>
    <row r="764" spans="4:4">
      <c r="D764" s="105"/>
    </row>
    <row r="765" spans="4:4">
      <c r="D765" s="105"/>
    </row>
    <row r="766" spans="4:4">
      <c r="D766" s="105"/>
    </row>
    <row r="767" spans="4:4">
      <c r="D767" s="105"/>
    </row>
    <row r="768" spans="4:4">
      <c r="D768" s="105"/>
    </row>
    <row r="769" spans="4:4">
      <c r="D769" s="105"/>
    </row>
    <row r="770" spans="4:4">
      <c r="D770" s="105"/>
    </row>
    <row r="771" spans="4:4">
      <c r="D771" s="105"/>
    </row>
    <row r="772" spans="4:4">
      <c r="D772" s="105"/>
    </row>
    <row r="773" spans="4:4">
      <c r="D773" s="105"/>
    </row>
    <row r="774" spans="4:4">
      <c r="D774" s="105"/>
    </row>
    <row r="775" spans="4:4">
      <c r="D775" s="105"/>
    </row>
    <row r="776" spans="4:4">
      <c r="D776" s="105"/>
    </row>
    <row r="777" spans="4:4">
      <c r="D777" s="105"/>
    </row>
    <row r="778" spans="4:4">
      <c r="D778" s="105"/>
    </row>
    <row r="779" spans="4:4">
      <c r="D779" s="105"/>
    </row>
    <row r="780" spans="4:4">
      <c r="D780" s="105"/>
    </row>
    <row r="781" spans="4:4">
      <c r="D781" s="105"/>
    </row>
    <row r="782" spans="4:4">
      <c r="D782" s="105"/>
    </row>
    <row r="783" spans="4:4">
      <c r="D783" s="105"/>
    </row>
    <row r="784" spans="4:4">
      <c r="D784" s="105"/>
    </row>
    <row r="785" spans="4:4">
      <c r="D785" s="105"/>
    </row>
    <row r="786" spans="4:4">
      <c r="D786" s="105"/>
    </row>
    <row r="787" spans="4:4">
      <c r="D787" s="105"/>
    </row>
    <row r="788" spans="4:4">
      <c r="D788" s="105"/>
    </row>
    <row r="789" spans="4:4">
      <c r="D789" s="105"/>
    </row>
    <row r="790" spans="4:4">
      <c r="D790" s="105"/>
    </row>
    <row r="791" spans="4:4">
      <c r="D791" s="105"/>
    </row>
    <row r="792" spans="4:4">
      <c r="D792" s="105"/>
    </row>
    <row r="793" spans="4:4">
      <c r="D793" s="105"/>
    </row>
    <row r="794" spans="4:4">
      <c r="D794" s="105"/>
    </row>
    <row r="795" spans="4:4">
      <c r="D795" s="105"/>
    </row>
    <row r="796" spans="4:4">
      <c r="D796" s="105"/>
    </row>
    <row r="797" spans="4:4">
      <c r="D797" s="105"/>
    </row>
    <row r="798" spans="4:4">
      <c r="D798" s="105"/>
    </row>
    <row r="799" spans="4:4">
      <c r="D799" s="105"/>
    </row>
    <row r="800" spans="4:4">
      <c r="D800" s="105"/>
    </row>
    <row r="801" spans="4:4">
      <c r="D801" s="105"/>
    </row>
    <row r="802" spans="4:4">
      <c r="D802" s="105"/>
    </row>
    <row r="803" spans="4:4">
      <c r="D803" s="105"/>
    </row>
    <row r="804" spans="4:4">
      <c r="D804" s="105"/>
    </row>
    <row r="805" spans="4:4">
      <c r="D805" s="105"/>
    </row>
    <row r="806" spans="4:4">
      <c r="D806" s="105"/>
    </row>
    <row r="807" spans="4:4">
      <c r="D807" s="105"/>
    </row>
    <row r="808" spans="4:4">
      <c r="D808" s="105"/>
    </row>
    <row r="809" spans="4:4">
      <c r="D809" s="105"/>
    </row>
    <row r="810" spans="4:4">
      <c r="D810" s="105"/>
    </row>
    <row r="811" spans="4:4">
      <c r="D811" s="105"/>
    </row>
    <row r="812" spans="4:4">
      <c r="D812" s="105"/>
    </row>
    <row r="813" spans="4:4">
      <c r="D813" s="105"/>
    </row>
    <row r="814" spans="4:4">
      <c r="D814" s="105"/>
    </row>
    <row r="815" spans="4:4">
      <c r="D815" s="105"/>
    </row>
    <row r="816" spans="4:4">
      <c r="D816" s="105"/>
    </row>
    <row r="817" spans="4:4">
      <c r="D817" s="105"/>
    </row>
    <row r="818" spans="4:4">
      <c r="D818" s="105"/>
    </row>
    <row r="819" spans="4:4">
      <c r="D819" s="105"/>
    </row>
    <row r="820" spans="4:4">
      <c r="D820" s="105"/>
    </row>
    <row r="821" spans="4:4">
      <c r="D821" s="105"/>
    </row>
    <row r="822" spans="4:4">
      <c r="D822" s="105"/>
    </row>
    <row r="823" spans="4:4">
      <c r="D823" s="105"/>
    </row>
    <row r="824" spans="4:4">
      <c r="D824" s="105"/>
    </row>
    <row r="825" spans="4:4">
      <c r="D825" s="105"/>
    </row>
    <row r="826" spans="4:4">
      <c r="D826" s="105"/>
    </row>
    <row r="827" spans="4:4">
      <c r="D827" s="105"/>
    </row>
    <row r="828" spans="4:4">
      <c r="D828" s="105"/>
    </row>
    <row r="829" spans="4:4">
      <c r="D829" s="105"/>
    </row>
    <row r="830" spans="4:4">
      <c r="D830" s="105"/>
    </row>
    <row r="831" spans="4:4">
      <c r="D831" s="105"/>
    </row>
    <row r="832" spans="4:4">
      <c r="D832" s="105"/>
    </row>
    <row r="833" spans="4:4">
      <c r="D833" s="105"/>
    </row>
    <row r="834" spans="4:4">
      <c r="D834" s="105"/>
    </row>
    <row r="835" spans="4:4">
      <c r="D835" s="105"/>
    </row>
    <row r="836" spans="4:4">
      <c r="D836" s="105"/>
    </row>
    <row r="837" spans="4:4">
      <c r="D837" s="105"/>
    </row>
    <row r="838" spans="4:4">
      <c r="D838" s="105"/>
    </row>
    <row r="839" spans="4:4">
      <c r="D839" s="105"/>
    </row>
    <row r="840" spans="4:4">
      <c r="D840" s="105"/>
    </row>
    <row r="841" spans="4:4">
      <c r="D841" s="105"/>
    </row>
    <row r="842" spans="4:4">
      <c r="D842" s="105"/>
    </row>
    <row r="843" spans="4:4">
      <c r="D843" s="105"/>
    </row>
    <row r="844" spans="4:4">
      <c r="D844" s="105"/>
    </row>
    <row r="845" spans="4:4">
      <c r="D845" s="105"/>
    </row>
    <row r="846" spans="4:4">
      <c r="D846" s="105"/>
    </row>
    <row r="847" spans="4:4">
      <c r="D847" s="105"/>
    </row>
    <row r="848" spans="4:4">
      <c r="D848" s="105"/>
    </row>
    <row r="849" spans="4:4">
      <c r="D849" s="105"/>
    </row>
    <row r="850" spans="4:4">
      <c r="D850" s="105"/>
    </row>
    <row r="851" spans="4:4">
      <c r="D851" s="105"/>
    </row>
    <row r="852" spans="4:4">
      <c r="D852" s="105"/>
    </row>
    <row r="853" spans="4:4">
      <c r="D853" s="105"/>
    </row>
    <row r="854" spans="4:4">
      <c r="D854" s="105"/>
    </row>
    <row r="855" spans="4:4">
      <c r="D855" s="105"/>
    </row>
    <row r="856" spans="4:4">
      <c r="D856" s="105"/>
    </row>
    <row r="857" spans="4:4">
      <c r="D857" s="105"/>
    </row>
    <row r="858" spans="4:4">
      <c r="D858" s="105"/>
    </row>
    <row r="859" spans="4:4">
      <c r="D859" s="105"/>
    </row>
    <row r="860" spans="4:4">
      <c r="D860" s="105"/>
    </row>
    <row r="861" spans="4:4">
      <c r="D861" s="105"/>
    </row>
    <row r="862" spans="4:4">
      <c r="D862" s="105"/>
    </row>
    <row r="863" spans="4:4">
      <c r="D863" s="105"/>
    </row>
    <row r="864" spans="4:4">
      <c r="D864" s="105"/>
    </row>
    <row r="865" spans="4:4">
      <c r="D865" s="105"/>
    </row>
    <row r="866" spans="4:4">
      <c r="D866" s="105"/>
    </row>
    <row r="867" spans="4:4">
      <c r="D867" s="105"/>
    </row>
    <row r="868" spans="4:4">
      <c r="D868" s="105"/>
    </row>
    <row r="869" spans="4:4">
      <c r="D869" s="105"/>
    </row>
    <row r="870" spans="4:4">
      <c r="D870" s="105"/>
    </row>
    <row r="871" spans="4:4">
      <c r="D871" s="105"/>
    </row>
    <row r="872" spans="4:4">
      <c r="D872" s="105"/>
    </row>
    <row r="873" spans="4:4">
      <c r="D873" s="105"/>
    </row>
    <row r="874" spans="4:4">
      <c r="D874" s="105"/>
    </row>
    <row r="875" spans="4:4">
      <c r="D875" s="105"/>
    </row>
    <row r="876" spans="4:4">
      <c r="D876" s="105"/>
    </row>
    <row r="877" spans="4:4">
      <c r="D877" s="105"/>
    </row>
    <row r="878" spans="4:4">
      <c r="D878" s="105"/>
    </row>
    <row r="879" spans="4:4">
      <c r="D879" s="105"/>
    </row>
    <row r="880" spans="4:4">
      <c r="D880" s="105"/>
    </row>
    <row r="881" spans="4:4">
      <c r="D881" s="105"/>
    </row>
    <row r="882" spans="4:4">
      <c r="D882" s="105"/>
    </row>
    <row r="883" spans="4:4">
      <c r="D883" s="105"/>
    </row>
    <row r="884" spans="4:4">
      <c r="D884" s="105"/>
    </row>
    <row r="885" spans="4:4">
      <c r="D885" s="105"/>
    </row>
    <row r="886" spans="4:4">
      <c r="D886" s="105"/>
    </row>
    <row r="887" spans="4:4">
      <c r="D887" s="105"/>
    </row>
    <row r="888" spans="4:4">
      <c r="D888" s="105"/>
    </row>
    <row r="889" spans="4:4">
      <c r="D889" s="105"/>
    </row>
    <row r="890" spans="4:4">
      <c r="D890" s="105"/>
    </row>
    <row r="891" spans="4:4">
      <c r="D891" s="105"/>
    </row>
    <row r="892" spans="4:4">
      <c r="D892" s="105"/>
    </row>
    <row r="893" spans="4:4">
      <c r="D893" s="105"/>
    </row>
    <row r="894" spans="4:4">
      <c r="D894" s="105"/>
    </row>
    <row r="895" spans="4:4">
      <c r="D895" s="105"/>
    </row>
    <row r="896" spans="4:4">
      <c r="D896" s="105"/>
    </row>
    <row r="897" spans="4:4">
      <c r="D897" s="105"/>
    </row>
    <row r="898" spans="4:4">
      <c r="D898" s="105"/>
    </row>
    <row r="899" spans="4:4">
      <c r="D899" s="105"/>
    </row>
    <row r="900" spans="4:4">
      <c r="D900" s="105"/>
    </row>
    <row r="901" spans="4:4">
      <c r="D901" s="105"/>
    </row>
    <row r="902" spans="4:4">
      <c r="D902" s="105"/>
    </row>
    <row r="903" spans="4:4">
      <c r="D903" s="105"/>
    </row>
    <row r="904" spans="4:4">
      <c r="D904" s="105"/>
    </row>
    <row r="905" spans="4:4">
      <c r="D905" s="105"/>
    </row>
    <row r="906" spans="4:4">
      <c r="D906" s="105"/>
    </row>
    <row r="907" spans="4:4">
      <c r="D907" s="105"/>
    </row>
    <row r="908" spans="4:4">
      <c r="D908" s="105"/>
    </row>
    <row r="909" spans="4:4">
      <c r="D909" s="105"/>
    </row>
    <row r="910" spans="4:4">
      <c r="D910" s="105"/>
    </row>
    <row r="911" spans="4:4">
      <c r="D911" s="105"/>
    </row>
    <row r="912" spans="4:4">
      <c r="D912" s="105"/>
    </row>
    <row r="913" spans="4:4">
      <c r="D913" s="105"/>
    </row>
    <row r="914" spans="4:4">
      <c r="D914" s="105"/>
    </row>
    <row r="915" spans="4:4">
      <c r="D915" s="105"/>
    </row>
    <row r="916" spans="4:4">
      <c r="D916" s="105"/>
    </row>
    <row r="917" spans="4:4">
      <c r="D917" s="105"/>
    </row>
    <row r="918" spans="4:4">
      <c r="D918" s="105"/>
    </row>
    <row r="919" spans="4:4">
      <c r="D919" s="105"/>
    </row>
    <row r="920" spans="4:4">
      <c r="D920" s="105"/>
    </row>
    <row r="921" spans="4:4">
      <c r="D921" s="105"/>
    </row>
    <row r="922" spans="4:4">
      <c r="D922" s="105"/>
    </row>
    <row r="923" spans="4:4">
      <c r="D923" s="105"/>
    </row>
    <row r="924" spans="4:4">
      <c r="D924" s="105"/>
    </row>
    <row r="925" spans="4:4">
      <c r="D925" s="105"/>
    </row>
    <row r="926" spans="4:4">
      <c r="D926" s="105"/>
    </row>
    <row r="927" spans="4:4">
      <c r="D927" s="105"/>
    </row>
    <row r="928" spans="4:4">
      <c r="D928" s="105"/>
    </row>
    <row r="929" spans="4:4">
      <c r="D929" s="105"/>
    </row>
    <row r="930" spans="4:4">
      <c r="D930" s="105"/>
    </row>
    <row r="931" spans="4:4">
      <c r="D931" s="105"/>
    </row>
    <row r="932" spans="4:4">
      <c r="D932" s="105"/>
    </row>
    <row r="933" spans="4:4">
      <c r="D933" s="105"/>
    </row>
    <row r="934" spans="4:4">
      <c r="D934" s="105"/>
    </row>
    <row r="935" spans="4:4">
      <c r="D935" s="105"/>
    </row>
    <row r="936" spans="4:4">
      <c r="D936" s="105"/>
    </row>
    <row r="937" spans="4:4">
      <c r="D937" s="105"/>
    </row>
    <row r="938" spans="4:4">
      <c r="D938" s="105"/>
    </row>
    <row r="939" spans="4:4">
      <c r="D939" s="105"/>
    </row>
    <row r="940" spans="4:4">
      <c r="D940" s="105"/>
    </row>
    <row r="941" spans="4:4">
      <c r="D941" s="105"/>
    </row>
    <row r="942" spans="4:4">
      <c r="D942" s="105"/>
    </row>
    <row r="943" spans="4:4">
      <c r="D943" s="105"/>
    </row>
    <row r="944" spans="4:4">
      <c r="D944" s="105"/>
    </row>
    <row r="945" spans="4:4">
      <c r="D945" s="105"/>
    </row>
    <row r="946" spans="4:4">
      <c r="D946" s="105"/>
    </row>
    <row r="947" spans="4:4">
      <c r="D947" s="105"/>
    </row>
    <row r="948" spans="4:4">
      <c r="D948" s="105"/>
    </row>
    <row r="949" spans="4:4">
      <c r="D949" s="105"/>
    </row>
    <row r="950" spans="4:4">
      <c r="D950" s="105"/>
    </row>
    <row r="951" spans="4:4">
      <c r="D951" s="105"/>
    </row>
    <row r="952" spans="4:4">
      <c r="D952" s="105"/>
    </row>
    <row r="953" spans="4:4">
      <c r="D953" s="105"/>
    </row>
    <row r="954" spans="4:4">
      <c r="D954" s="105"/>
    </row>
    <row r="955" spans="4:4">
      <c r="D955" s="105"/>
    </row>
    <row r="956" spans="4:4">
      <c r="D956" s="105"/>
    </row>
    <row r="957" spans="4:4">
      <c r="D957" s="105"/>
    </row>
    <row r="958" spans="4:4">
      <c r="D958" s="105"/>
    </row>
    <row r="959" spans="4:4">
      <c r="D959" s="105"/>
    </row>
    <row r="960" spans="4:4">
      <c r="D960" s="105"/>
    </row>
    <row r="961" spans="4:4">
      <c r="D961" s="105"/>
    </row>
    <row r="962" spans="4:4">
      <c r="D962" s="105"/>
    </row>
    <row r="963" spans="4:4">
      <c r="D963" s="105"/>
    </row>
    <row r="964" spans="4:4">
      <c r="D964" s="105"/>
    </row>
    <row r="965" spans="4:4">
      <c r="D965" s="105"/>
    </row>
    <row r="966" spans="4:4">
      <c r="D966" s="105"/>
    </row>
    <row r="967" spans="4:4">
      <c r="D967" s="105"/>
    </row>
    <row r="968" spans="4:4">
      <c r="D968" s="105"/>
    </row>
    <row r="969" spans="4:4">
      <c r="D969" s="105"/>
    </row>
    <row r="970" spans="4:4">
      <c r="D970" s="105"/>
    </row>
    <row r="971" spans="4:4">
      <c r="D971" s="105"/>
    </row>
    <row r="972" spans="4:4">
      <c r="D972" s="105"/>
    </row>
    <row r="973" spans="4:4">
      <c r="D973" s="105"/>
    </row>
    <row r="974" spans="4:4">
      <c r="D974" s="105"/>
    </row>
    <row r="975" spans="4:4">
      <c r="D975" s="105"/>
    </row>
    <row r="976" spans="4:4">
      <c r="D976" s="105"/>
    </row>
    <row r="977" spans="4:4">
      <c r="D977" s="105"/>
    </row>
    <row r="978" spans="4:4">
      <c r="D978" s="105"/>
    </row>
    <row r="979" spans="4:4">
      <c r="D979" s="105"/>
    </row>
    <row r="980" spans="4:4">
      <c r="D980" s="105"/>
    </row>
    <row r="981" spans="4:4">
      <c r="D981" s="105"/>
    </row>
    <row r="982" spans="4:4">
      <c r="D982" s="105"/>
    </row>
    <row r="983" spans="4:4">
      <c r="D983" s="105"/>
    </row>
    <row r="984" spans="4:4">
      <c r="D984" s="105"/>
    </row>
    <row r="985" spans="4:4">
      <c r="D985" s="105"/>
    </row>
    <row r="986" spans="4:4">
      <c r="D986" s="105"/>
    </row>
    <row r="987" spans="4:4">
      <c r="D987" s="105"/>
    </row>
    <row r="988" spans="4:4">
      <c r="D988" s="105"/>
    </row>
    <row r="989" spans="4:4">
      <c r="D989" s="105"/>
    </row>
    <row r="990" spans="4:4">
      <c r="D990" s="105"/>
    </row>
    <row r="991" spans="4:4">
      <c r="D991" s="105"/>
    </row>
    <row r="992" spans="4:4">
      <c r="D992" s="105"/>
    </row>
    <row r="993" spans="4:4">
      <c r="D993" s="105"/>
    </row>
    <row r="994" spans="4:4">
      <c r="D994" s="105"/>
    </row>
    <row r="995" spans="4:4">
      <c r="D995" s="105"/>
    </row>
    <row r="996" spans="4:4">
      <c r="D996" s="105"/>
    </row>
    <row r="997" spans="4:4">
      <c r="D997" s="105"/>
    </row>
    <row r="998" spans="4:4">
      <c r="D998" s="105"/>
    </row>
    <row r="999" spans="4:4">
      <c r="D999" s="105"/>
    </row>
    <row r="1000" spans="4:4">
      <c r="D1000" s="105"/>
    </row>
    <row r="1001" spans="4:4">
      <c r="D1001" s="105"/>
    </row>
    <row r="1002" spans="4:4">
      <c r="D1002" s="105"/>
    </row>
    <row r="1003" spans="4:4">
      <c r="D1003" s="105"/>
    </row>
    <row r="1004" spans="4:4">
      <c r="D1004" s="105"/>
    </row>
    <row r="1005" spans="4:4">
      <c r="D1005" s="105"/>
    </row>
    <row r="1006" spans="4:4">
      <c r="D1006" s="105"/>
    </row>
    <row r="1007" spans="4:4">
      <c r="D1007" s="105"/>
    </row>
    <row r="1008" spans="4:4">
      <c r="D1008" s="105"/>
    </row>
    <row r="1009" spans="4:4">
      <c r="D1009" s="105"/>
    </row>
    <row r="1010" spans="4:4">
      <c r="D1010" s="105"/>
    </row>
    <row r="1011" spans="4:4">
      <c r="D1011" s="105"/>
    </row>
    <row r="1012" spans="4:4">
      <c r="D1012" s="105"/>
    </row>
    <row r="1013" spans="4:4">
      <c r="D1013" s="105"/>
    </row>
    <row r="1014" spans="4:4">
      <c r="D1014" s="105"/>
    </row>
    <row r="1015" spans="4:4">
      <c r="D1015" s="105"/>
    </row>
    <row r="1016" spans="4:4">
      <c r="D1016" s="105"/>
    </row>
    <row r="1017" spans="4:4">
      <c r="D1017" s="105"/>
    </row>
    <row r="1018" spans="4:4">
      <c r="D1018" s="105"/>
    </row>
    <row r="1019" spans="4:4">
      <c r="D1019" s="105"/>
    </row>
    <row r="1020" spans="4:4">
      <c r="D1020" s="105"/>
    </row>
    <row r="1021" spans="4:4">
      <c r="D1021" s="105"/>
    </row>
    <row r="1022" spans="4:4">
      <c r="D1022" s="105"/>
    </row>
    <row r="1023" spans="4:4">
      <c r="D1023" s="105"/>
    </row>
    <row r="1024" spans="4:4">
      <c r="D1024" s="105"/>
    </row>
    <row r="1025" spans="4:4">
      <c r="D1025" s="105"/>
    </row>
    <row r="1026" spans="4:4">
      <c r="D1026" s="105"/>
    </row>
    <row r="1027" spans="4:4">
      <c r="D1027" s="105"/>
    </row>
    <row r="1028" spans="4:4">
      <c r="D1028" s="105"/>
    </row>
    <row r="1029" spans="4:4">
      <c r="D1029" s="105"/>
    </row>
    <row r="1030" spans="4:4">
      <c r="D1030" s="105"/>
    </row>
    <row r="1031" spans="4:4">
      <c r="D1031" s="105"/>
    </row>
    <row r="1032" spans="4:4">
      <c r="D1032" s="105"/>
    </row>
    <row r="1033" spans="4:4">
      <c r="D1033" s="105"/>
    </row>
    <row r="1034" spans="4:4">
      <c r="D1034" s="105"/>
    </row>
    <row r="1035" spans="4:4">
      <c r="D1035" s="105"/>
    </row>
    <row r="1036" spans="4:4">
      <c r="D1036" s="105"/>
    </row>
    <row r="1037" spans="4:4">
      <c r="D1037" s="105"/>
    </row>
    <row r="1038" spans="4:4">
      <c r="D1038" s="105"/>
    </row>
    <row r="1039" spans="4:4">
      <c r="D1039" s="105"/>
    </row>
    <row r="1040" spans="4:4">
      <c r="D1040" s="105"/>
    </row>
    <row r="1041" spans="4:4">
      <c r="D1041" s="105"/>
    </row>
    <row r="1042" spans="4:4">
      <c r="D1042" s="105"/>
    </row>
    <row r="1043" spans="4:4">
      <c r="D1043" s="105"/>
    </row>
    <row r="1044" spans="4:4">
      <c r="D1044" s="105"/>
    </row>
    <row r="1045" spans="4:4">
      <c r="D1045" s="105"/>
    </row>
    <row r="1046" spans="4:4">
      <c r="D1046" s="105"/>
    </row>
    <row r="1047" spans="4:4">
      <c r="D1047" s="105"/>
    </row>
    <row r="1048" spans="4:4">
      <c r="D1048" s="105"/>
    </row>
    <row r="1049" spans="4:4">
      <c r="D1049" s="105"/>
    </row>
    <row r="1050" spans="4:4">
      <c r="D1050" s="105"/>
    </row>
    <row r="1051" spans="4:4">
      <c r="D1051" s="105"/>
    </row>
    <row r="1052" spans="4:4">
      <c r="D1052" s="105"/>
    </row>
    <row r="1053" spans="4:4">
      <c r="D1053" s="105"/>
    </row>
    <row r="1054" spans="4:4">
      <c r="D1054" s="105"/>
    </row>
    <row r="1055" spans="4:4">
      <c r="D1055" s="105"/>
    </row>
    <row r="1056" spans="4:4">
      <c r="D1056" s="105"/>
    </row>
    <row r="1057" spans="4:4">
      <c r="D1057" s="105"/>
    </row>
    <row r="1058" spans="4:4">
      <c r="D1058" s="105"/>
    </row>
    <row r="1059" spans="4:4">
      <c r="D1059" s="105"/>
    </row>
    <row r="1060" spans="4:4">
      <c r="D1060" s="105"/>
    </row>
    <row r="1061" spans="4:4">
      <c r="D1061" s="105"/>
    </row>
    <row r="1062" spans="4:4">
      <c r="D1062" s="105"/>
    </row>
    <row r="1063" spans="4:4">
      <c r="D1063" s="105"/>
    </row>
    <row r="1064" spans="4:4">
      <c r="D1064" s="105"/>
    </row>
    <row r="1065" spans="4:4">
      <c r="D1065" s="105"/>
    </row>
    <row r="1066" spans="4:4">
      <c r="D1066" s="105"/>
    </row>
    <row r="1067" spans="4:4">
      <c r="D1067" s="105"/>
    </row>
    <row r="1068" spans="4:4">
      <c r="D1068" s="105"/>
    </row>
    <row r="1069" spans="4:4">
      <c r="D1069" s="105"/>
    </row>
    <row r="1070" spans="4:4">
      <c r="D1070" s="105"/>
    </row>
    <row r="1071" spans="4:4">
      <c r="D1071" s="105"/>
    </row>
    <row r="1072" spans="4:4">
      <c r="D1072" s="105"/>
    </row>
    <row r="1073" spans="4:4">
      <c r="D1073" s="105"/>
    </row>
    <row r="1074" spans="4:4">
      <c r="D1074" s="105"/>
    </row>
    <row r="1075" spans="4:4">
      <c r="D1075" s="105"/>
    </row>
    <row r="1076" spans="4:4">
      <c r="D1076" s="105"/>
    </row>
    <row r="1077" spans="4:4">
      <c r="D1077" s="105"/>
    </row>
    <row r="1078" spans="4:4">
      <c r="D1078" s="105"/>
    </row>
    <row r="1079" spans="4:4">
      <c r="D1079" s="105"/>
    </row>
    <row r="1080" spans="4:4">
      <c r="D1080" s="105"/>
    </row>
    <row r="1081" spans="4:4">
      <c r="D1081" s="105"/>
    </row>
    <row r="1082" spans="4:4">
      <c r="D1082" s="105"/>
    </row>
    <row r="1083" spans="4:4">
      <c r="D1083" s="105"/>
    </row>
    <row r="1084" spans="4:4">
      <c r="D1084" s="105"/>
    </row>
    <row r="1085" spans="4:4">
      <c r="D1085" s="105"/>
    </row>
    <row r="1086" spans="4:4">
      <c r="D1086" s="105"/>
    </row>
    <row r="1087" spans="4:4">
      <c r="D1087" s="105"/>
    </row>
    <row r="1088" spans="4:4">
      <c r="D1088" s="105"/>
    </row>
    <row r="1089" spans="4:4">
      <c r="D1089" s="105"/>
    </row>
    <row r="1090" spans="4:4">
      <c r="D1090" s="105"/>
    </row>
    <row r="1091" spans="4:4">
      <c r="D1091" s="105"/>
    </row>
    <row r="1092" spans="4:4">
      <c r="D1092" s="105"/>
    </row>
    <row r="1093" spans="4:4">
      <c r="D1093" s="105"/>
    </row>
    <row r="1094" spans="4:4">
      <c r="D1094" s="105"/>
    </row>
    <row r="1095" spans="4:4">
      <c r="D1095" s="105"/>
    </row>
    <row r="1096" spans="4:4">
      <c r="D1096" s="105"/>
    </row>
    <row r="1097" spans="4:4">
      <c r="D1097" s="105"/>
    </row>
    <row r="1098" spans="4:4">
      <c r="D1098" s="105"/>
    </row>
    <row r="1099" spans="4:4">
      <c r="D1099" s="105"/>
    </row>
    <row r="1100" spans="4:4">
      <c r="D1100" s="105"/>
    </row>
    <row r="1101" spans="4:4">
      <c r="D1101" s="105"/>
    </row>
    <row r="1102" spans="4:4">
      <c r="D1102" s="105"/>
    </row>
    <row r="1103" spans="4:4">
      <c r="D1103" s="105"/>
    </row>
    <row r="1104" spans="4:4">
      <c r="D1104" s="105"/>
    </row>
    <row r="1105" spans="4:4">
      <c r="D1105" s="105"/>
    </row>
    <row r="1106" spans="4:4">
      <c r="D1106" s="105"/>
    </row>
    <row r="1107" spans="4:4">
      <c r="D1107" s="105"/>
    </row>
    <row r="1108" spans="4:4">
      <c r="D1108" s="105"/>
    </row>
    <row r="1109" spans="4:4">
      <c r="D1109" s="105"/>
    </row>
    <row r="1110" spans="4:4">
      <c r="D1110" s="105"/>
    </row>
    <row r="1111" spans="4:4">
      <c r="D1111" s="105"/>
    </row>
    <row r="1112" spans="4:4">
      <c r="D1112" s="105"/>
    </row>
    <row r="1113" spans="4:4">
      <c r="D1113" s="105"/>
    </row>
    <row r="1114" spans="4:4">
      <c r="D1114" s="105"/>
    </row>
    <row r="1115" spans="4:4">
      <c r="D1115" s="105"/>
    </row>
    <row r="1116" spans="4:4">
      <c r="D1116" s="105"/>
    </row>
    <row r="1117" spans="4:4">
      <c r="D1117" s="105"/>
    </row>
    <row r="1118" spans="4:4">
      <c r="D1118" s="105"/>
    </row>
    <row r="1119" spans="4:4">
      <c r="D1119" s="105"/>
    </row>
    <row r="1120" spans="4:4">
      <c r="D1120" s="105"/>
    </row>
    <row r="1121" spans="4:4">
      <c r="D1121" s="105"/>
    </row>
    <row r="1122" spans="4:4">
      <c r="D1122" s="105"/>
    </row>
    <row r="1123" spans="4:4">
      <c r="D1123" s="105"/>
    </row>
    <row r="1124" spans="4:4">
      <c r="D1124" s="105"/>
    </row>
    <row r="1125" spans="4:4">
      <c r="D1125" s="105"/>
    </row>
    <row r="1126" spans="4:4">
      <c r="D1126" s="105"/>
    </row>
    <row r="1127" spans="4:4">
      <c r="D1127" s="105"/>
    </row>
    <row r="1128" spans="4:4">
      <c r="D1128" s="105"/>
    </row>
    <row r="1129" spans="4:4">
      <c r="D1129" s="105"/>
    </row>
    <row r="1130" spans="4:4">
      <c r="D1130" s="105"/>
    </row>
    <row r="1131" spans="4:4">
      <c r="D1131" s="105"/>
    </row>
    <row r="1132" spans="4:4">
      <c r="D1132" s="105"/>
    </row>
    <row r="1133" spans="4:4">
      <c r="D1133" s="105"/>
    </row>
    <row r="1134" spans="4:4">
      <c r="D1134" s="105"/>
    </row>
    <row r="1135" spans="4:4">
      <c r="D1135" s="105"/>
    </row>
    <row r="1136" spans="4:4">
      <c r="D1136" s="105"/>
    </row>
    <row r="1137" spans="4:4">
      <c r="D1137" s="105"/>
    </row>
    <row r="1138" spans="4:4">
      <c r="D1138" s="105"/>
    </row>
    <row r="1139" spans="4:4">
      <c r="D1139" s="105"/>
    </row>
    <row r="1140" spans="4:4">
      <c r="D1140" s="105"/>
    </row>
    <row r="1141" spans="4:4">
      <c r="D1141" s="105"/>
    </row>
    <row r="1142" spans="4:4">
      <c r="D1142" s="105"/>
    </row>
    <row r="1143" spans="4:4">
      <c r="D1143" s="105"/>
    </row>
    <row r="1144" spans="4:4">
      <c r="D1144" s="105"/>
    </row>
    <row r="1145" spans="4:4">
      <c r="D1145" s="105"/>
    </row>
    <row r="1146" spans="4:4">
      <c r="D1146" s="105"/>
    </row>
    <row r="1147" spans="4:4">
      <c r="D1147" s="105"/>
    </row>
    <row r="1148" spans="4:4">
      <c r="D1148" s="105"/>
    </row>
    <row r="1149" spans="4:4">
      <c r="D1149" s="105"/>
    </row>
    <row r="1150" spans="4:4">
      <c r="D1150" s="105"/>
    </row>
    <row r="1151" spans="4:4">
      <c r="D1151" s="105"/>
    </row>
    <row r="1152" spans="4:4">
      <c r="D1152" s="105"/>
    </row>
    <row r="1153" spans="4:4">
      <c r="D1153" s="105"/>
    </row>
    <row r="1154" spans="4:4">
      <c r="D1154" s="105"/>
    </row>
    <row r="1155" spans="4:4">
      <c r="D1155" s="105"/>
    </row>
    <row r="1156" spans="4:4">
      <c r="D1156" s="105"/>
    </row>
    <row r="1157" spans="4:4">
      <c r="D1157" s="105"/>
    </row>
    <row r="1158" spans="4:4">
      <c r="D1158" s="105"/>
    </row>
    <row r="1159" spans="4:4">
      <c r="D1159" s="105"/>
    </row>
    <row r="1160" spans="4:4">
      <c r="D1160" s="105"/>
    </row>
    <row r="1161" spans="4:4">
      <c r="D1161" s="105"/>
    </row>
    <row r="1162" spans="4:4">
      <c r="D1162" s="105"/>
    </row>
    <row r="1163" spans="4:4">
      <c r="D1163" s="105"/>
    </row>
    <row r="1164" spans="4:4">
      <c r="D1164" s="105"/>
    </row>
    <row r="1165" spans="4:4">
      <c r="D1165" s="105"/>
    </row>
    <row r="1166" spans="4:4">
      <c r="D1166" s="105"/>
    </row>
    <row r="1167" spans="4:4">
      <c r="D1167" s="105"/>
    </row>
    <row r="1168" spans="4:4">
      <c r="D1168" s="105"/>
    </row>
    <row r="1169" spans="4:4">
      <c r="D1169" s="105"/>
    </row>
    <row r="1170" spans="4:4">
      <c r="D1170" s="105"/>
    </row>
    <row r="1171" spans="4:4">
      <c r="D1171" s="105"/>
    </row>
    <row r="1172" spans="4:4">
      <c r="D1172" s="105"/>
    </row>
    <row r="1173" spans="4:4">
      <c r="D1173" s="105"/>
    </row>
    <row r="1174" spans="4:4">
      <c r="D1174" s="105"/>
    </row>
    <row r="1175" spans="4:4">
      <c r="D1175" s="105"/>
    </row>
    <row r="1176" spans="4:4">
      <c r="D1176" s="105"/>
    </row>
    <row r="1177" spans="4:4">
      <c r="D1177" s="105"/>
    </row>
    <row r="1178" spans="4:4">
      <c r="D1178" s="105"/>
    </row>
    <row r="1179" spans="4:4">
      <c r="D1179" s="105"/>
    </row>
    <row r="1180" spans="4:4">
      <c r="D1180" s="105"/>
    </row>
    <row r="1181" spans="4:4">
      <c r="D1181" s="105"/>
    </row>
    <row r="1182" spans="4:4">
      <c r="D1182" s="105"/>
    </row>
    <row r="1183" spans="4:4">
      <c r="D1183" s="105"/>
    </row>
    <row r="1184" spans="4:4">
      <c r="D1184" s="105"/>
    </row>
    <row r="1185" spans="4:4">
      <c r="D1185" s="105"/>
    </row>
    <row r="1186" spans="4:4">
      <c r="D1186" s="105"/>
    </row>
    <row r="1187" spans="4:4">
      <c r="D1187" s="105"/>
    </row>
    <row r="1188" spans="4:4">
      <c r="D1188" s="105"/>
    </row>
    <row r="1189" spans="4:4">
      <c r="D1189" s="105"/>
    </row>
    <row r="1190" spans="4:4">
      <c r="D1190" s="105"/>
    </row>
    <row r="1191" spans="4:4">
      <c r="D1191" s="105"/>
    </row>
    <row r="1192" spans="4:4">
      <c r="D1192" s="105"/>
    </row>
    <row r="1193" spans="4:4">
      <c r="D1193" s="105"/>
    </row>
    <row r="1194" spans="4:4">
      <c r="D1194" s="105"/>
    </row>
    <row r="1195" spans="4:4">
      <c r="D1195" s="105"/>
    </row>
    <row r="1196" spans="4:4">
      <c r="D1196" s="105"/>
    </row>
    <row r="1197" spans="4:4">
      <c r="D1197" s="105"/>
    </row>
    <row r="1198" spans="4:4">
      <c r="D1198" s="105"/>
    </row>
    <row r="1199" spans="4:4">
      <c r="D1199" s="105"/>
    </row>
    <row r="1200" spans="4:4">
      <c r="D1200" s="105"/>
    </row>
    <row r="1201" spans="4:4">
      <c r="D1201" s="105"/>
    </row>
    <row r="1202" spans="4:4">
      <c r="D1202" s="105"/>
    </row>
    <row r="1203" spans="4:4">
      <c r="D1203" s="105"/>
    </row>
    <row r="1204" spans="4:4">
      <c r="D1204" s="105"/>
    </row>
    <row r="1205" spans="4:4">
      <c r="D1205" s="105"/>
    </row>
    <row r="1206" spans="4:4">
      <c r="D1206" s="105"/>
    </row>
    <row r="1207" spans="4:4">
      <c r="D1207" s="105"/>
    </row>
    <row r="1208" spans="4:4">
      <c r="D1208" s="105"/>
    </row>
    <row r="1209" spans="4:4">
      <c r="D1209" s="105"/>
    </row>
    <row r="1210" spans="4:4">
      <c r="D1210" s="105"/>
    </row>
    <row r="1211" spans="4:4">
      <c r="D1211" s="105"/>
    </row>
    <row r="1212" spans="4:4">
      <c r="D1212" s="105"/>
    </row>
    <row r="1213" spans="4:4">
      <c r="D1213" s="105"/>
    </row>
    <row r="1214" spans="4:4">
      <c r="D1214" s="105"/>
    </row>
    <row r="1215" spans="4:4">
      <c r="D1215" s="105"/>
    </row>
    <row r="1216" spans="4:4">
      <c r="D1216" s="105"/>
    </row>
    <row r="1217" spans="4:4">
      <c r="D1217" s="105"/>
    </row>
    <row r="1218" spans="4:4">
      <c r="D1218" s="105"/>
    </row>
    <row r="1219" spans="4:4">
      <c r="D1219" s="105"/>
    </row>
    <row r="1220" spans="4:4">
      <c r="D1220" s="105"/>
    </row>
    <row r="1221" spans="4:4">
      <c r="D1221" s="105"/>
    </row>
    <row r="1222" spans="4:4">
      <c r="D1222" s="105"/>
    </row>
    <row r="1223" spans="4:4">
      <c r="D1223" s="105"/>
    </row>
    <row r="1224" spans="4:4">
      <c r="D1224" s="105"/>
    </row>
    <row r="1225" spans="4:4">
      <c r="D1225" s="105"/>
    </row>
    <row r="1226" spans="4:4">
      <c r="D1226" s="105"/>
    </row>
    <row r="1227" spans="4:4">
      <c r="D1227" s="105"/>
    </row>
    <row r="1228" spans="4:4">
      <c r="D1228" s="105"/>
    </row>
    <row r="1229" spans="4:4">
      <c r="D1229" s="105"/>
    </row>
    <row r="1230" spans="4:4">
      <c r="D1230" s="105"/>
    </row>
    <row r="1231" spans="4:4">
      <c r="D1231" s="105"/>
    </row>
    <row r="1232" spans="4:4">
      <c r="D1232" s="105"/>
    </row>
    <row r="1233" spans="4:4">
      <c r="D1233" s="105"/>
    </row>
    <row r="1234" spans="4:4">
      <c r="D1234" s="105"/>
    </row>
    <row r="1235" spans="4:4">
      <c r="D1235" s="105"/>
    </row>
    <row r="1236" spans="4:4">
      <c r="D1236" s="105"/>
    </row>
    <row r="1237" spans="4:4">
      <c r="D1237" s="105"/>
    </row>
    <row r="1238" spans="4:4">
      <c r="D1238" s="105"/>
    </row>
    <row r="1239" spans="4:4">
      <c r="D1239" s="105"/>
    </row>
    <row r="1240" spans="4:4">
      <c r="D1240" s="105"/>
    </row>
    <row r="1241" spans="4:4">
      <c r="D1241" s="105"/>
    </row>
    <row r="1242" spans="4:4">
      <c r="D1242" s="105"/>
    </row>
    <row r="1243" spans="4:4">
      <c r="D1243" s="105"/>
    </row>
    <row r="1244" spans="4:4">
      <c r="D1244" s="105"/>
    </row>
    <row r="1245" spans="4:4">
      <c r="D1245" s="105"/>
    </row>
    <row r="1246" spans="4:4">
      <c r="D1246" s="105"/>
    </row>
    <row r="1247" spans="4:4">
      <c r="D1247" s="105"/>
    </row>
    <row r="1248" spans="4:4">
      <c r="D1248" s="105"/>
    </row>
    <row r="1249" spans="4:4">
      <c r="D1249" s="105"/>
    </row>
    <row r="1250" spans="4:4">
      <c r="D1250" s="105"/>
    </row>
    <row r="1251" spans="4:4">
      <c r="D1251" s="105"/>
    </row>
    <row r="1252" spans="4:4">
      <c r="D1252" s="105"/>
    </row>
    <row r="1253" spans="4:4">
      <c r="D1253" s="105"/>
    </row>
    <row r="1254" spans="4:4">
      <c r="D1254" s="105"/>
    </row>
    <row r="1255" spans="4:4">
      <c r="D1255" s="105"/>
    </row>
    <row r="1256" spans="4:4">
      <c r="D1256" s="105"/>
    </row>
    <row r="1257" spans="4:4">
      <c r="D1257" s="105"/>
    </row>
    <row r="1258" spans="4:4">
      <c r="D1258" s="105"/>
    </row>
    <row r="1259" spans="4:4">
      <c r="D1259" s="105"/>
    </row>
    <row r="1260" spans="4:4">
      <c r="D1260" s="105"/>
    </row>
    <row r="1261" spans="4:4">
      <c r="D1261" s="105"/>
    </row>
    <row r="1262" spans="4:4">
      <c r="D1262" s="105"/>
    </row>
    <row r="1263" spans="4:4">
      <c r="D1263" s="105"/>
    </row>
    <row r="1264" spans="4:4">
      <c r="D1264" s="105"/>
    </row>
    <row r="1265" spans="4:4">
      <c r="D1265" s="105"/>
    </row>
    <row r="1266" spans="4:4">
      <c r="D1266" s="105"/>
    </row>
    <row r="1267" spans="4:4">
      <c r="D1267" s="105"/>
    </row>
    <row r="1268" spans="4:4">
      <c r="D1268" s="105"/>
    </row>
    <row r="1269" spans="4:4">
      <c r="D1269" s="105"/>
    </row>
    <row r="1270" spans="4:4">
      <c r="D1270" s="105"/>
    </row>
    <row r="1271" spans="4:4">
      <c r="D1271" s="105"/>
    </row>
    <row r="1272" spans="4:4">
      <c r="D1272" s="105"/>
    </row>
    <row r="1273" spans="4:4">
      <c r="D1273" s="105"/>
    </row>
    <row r="1274" spans="4:4">
      <c r="D1274" s="105"/>
    </row>
    <row r="1275" spans="4:4">
      <c r="D1275" s="105"/>
    </row>
    <row r="1276" spans="4:4">
      <c r="D1276" s="105"/>
    </row>
    <row r="1277" spans="4:4">
      <c r="D1277" s="105"/>
    </row>
    <row r="1278" spans="4:4">
      <c r="D1278" s="105"/>
    </row>
    <row r="1279" spans="4:4">
      <c r="D1279" s="105"/>
    </row>
    <row r="1280" spans="4:4">
      <c r="D1280" s="105"/>
    </row>
    <row r="1281" spans="4:4">
      <c r="D1281" s="105"/>
    </row>
    <row r="1282" spans="4:4">
      <c r="D1282" s="105"/>
    </row>
    <row r="1283" spans="4:4">
      <c r="D1283" s="105"/>
    </row>
    <row r="1284" spans="4:4">
      <c r="D1284" s="105"/>
    </row>
    <row r="1285" spans="4:4">
      <c r="D1285" s="105"/>
    </row>
    <row r="1286" spans="4:4">
      <c r="D1286" s="105"/>
    </row>
    <row r="1287" spans="4:4">
      <c r="D1287" s="105"/>
    </row>
    <row r="1288" spans="4:4">
      <c r="D1288" s="105"/>
    </row>
    <row r="1289" spans="4:4">
      <c r="D1289" s="105"/>
    </row>
    <row r="1290" spans="4:4">
      <c r="D1290" s="105"/>
    </row>
    <row r="1291" spans="4:4">
      <c r="D1291" s="105"/>
    </row>
    <row r="1292" spans="4:4">
      <c r="D1292" s="105"/>
    </row>
    <row r="1293" spans="4:4">
      <c r="D1293" s="105"/>
    </row>
    <row r="1294" spans="4:4">
      <c r="D1294" s="105"/>
    </row>
    <row r="1295" spans="4:4">
      <c r="D1295" s="105"/>
    </row>
    <row r="1296" spans="4:4">
      <c r="D1296" s="105"/>
    </row>
    <row r="1297" spans="4:4">
      <c r="D1297" s="105"/>
    </row>
    <row r="1298" spans="4:4">
      <c r="D1298" s="105"/>
    </row>
    <row r="1299" spans="4:4">
      <c r="D1299" s="105"/>
    </row>
    <row r="1300" spans="4:4">
      <c r="D1300" s="105"/>
    </row>
    <row r="1301" spans="4:4">
      <c r="D1301" s="105"/>
    </row>
    <row r="1302" spans="4:4">
      <c r="D1302" s="105"/>
    </row>
    <row r="1303" spans="4:4">
      <c r="D1303" s="105"/>
    </row>
    <row r="1304" spans="4:4">
      <c r="D1304" s="105"/>
    </row>
    <row r="1305" spans="4:4">
      <c r="D1305" s="105"/>
    </row>
    <row r="1306" spans="4:4">
      <c r="D1306" s="105"/>
    </row>
    <row r="1307" spans="4:4">
      <c r="D1307" s="105"/>
    </row>
    <row r="1308" spans="4:4">
      <c r="D1308" s="105"/>
    </row>
    <row r="1309" spans="4:4">
      <c r="D1309" s="105"/>
    </row>
    <row r="1310" spans="4:4">
      <c r="D1310" s="105"/>
    </row>
    <row r="1311" spans="4:4">
      <c r="D1311" s="105"/>
    </row>
    <row r="1312" spans="4:4">
      <c r="D1312" s="105"/>
    </row>
    <row r="1313" spans="4:4">
      <c r="D1313" s="105"/>
    </row>
    <row r="1314" spans="4:4">
      <c r="D1314" s="105"/>
    </row>
    <row r="1315" spans="4:4">
      <c r="D1315" s="105"/>
    </row>
    <row r="1316" spans="4:4">
      <c r="D1316" s="105"/>
    </row>
    <row r="1317" spans="4:4">
      <c r="D1317" s="105"/>
    </row>
    <row r="1318" spans="4:4">
      <c r="D1318" s="105"/>
    </row>
    <row r="1319" spans="4:4">
      <c r="D1319" s="105"/>
    </row>
    <row r="1320" spans="4:4">
      <c r="D1320" s="105"/>
    </row>
    <row r="1321" spans="4:4">
      <c r="D1321" s="105"/>
    </row>
    <row r="1322" spans="4:4">
      <c r="D1322" s="105"/>
    </row>
    <row r="1323" spans="4:4">
      <c r="D1323" s="105"/>
    </row>
    <row r="1324" spans="4:4">
      <c r="D1324" s="105"/>
    </row>
    <row r="1325" spans="4:4">
      <c r="D1325" s="105"/>
    </row>
    <row r="1326" spans="4:4">
      <c r="D1326" s="105"/>
    </row>
    <row r="1327" spans="4:4">
      <c r="D1327" s="105"/>
    </row>
    <row r="1328" spans="4:4">
      <c r="D1328" s="105"/>
    </row>
    <row r="1329" spans="4:4">
      <c r="D1329" s="105"/>
    </row>
    <row r="1330" spans="4:4">
      <c r="D1330" s="105"/>
    </row>
    <row r="1331" spans="4:4">
      <c r="D1331" s="105"/>
    </row>
    <row r="1332" spans="4:4">
      <c r="D1332" s="105"/>
    </row>
    <row r="1333" spans="4:4">
      <c r="D1333" s="105"/>
    </row>
    <row r="1334" spans="4:4">
      <c r="D1334" s="105"/>
    </row>
    <row r="1335" spans="4:4">
      <c r="D1335" s="105"/>
    </row>
    <row r="1336" spans="4:4">
      <c r="D1336" s="105"/>
    </row>
    <row r="1337" spans="4:4">
      <c r="D1337" s="105"/>
    </row>
    <row r="1338" spans="4:4">
      <c r="D1338" s="105"/>
    </row>
    <row r="1339" spans="4:4">
      <c r="D1339" s="105"/>
    </row>
    <row r="1340" spans="4:4">
      <c r="D1340" s="105"/>
    </row>
    <row r="1341" spans="4:4">
      <c r="D1341" s="105"/>
    </row>
    <row r="1342" spans="4:4">
      <c r="D1342" s="105"/>
    </row>
    <row r="1343" spans="4:4">
      <c r="D1343" s="105"/>
    </row>
    <row r="1344" spans="4:4">
      <c r="D1344" s="105"/>
    </row>
    <row r="1345" spans="4:4">
      <c r="D1345" s="105"/>
    </row>
    <row r="1346" spans="4:4">
      <c r="D1346" s="105"/>
    </row>
    <row r="1347" spans="4:4">
      <c r="D1347" s="105"/>
    </row>
    <row r="1348" spans="4:4">
      <c r="D1348" s="105"/>
    </row>
    <row r="1349" spans="4:4">
      <c r="D1349" s="105"/>
    </row>
    <row r="1350" spans="4:4">
      <c r="D1350" s="105"/>
    </row>
    <row r="1351" spans="4:4">
      <c r="D1351" s="105"/>
    </row>
    <row r="1352" spans="4:4">
      <c r="D1352" s="105"/>
    </row>
    <row r="1353" spans="4:4">
      <c r="D1353" s="105"/>
    </row>
    <row r="1354" spans="4:4">
      <c r="D1354" s="105"/>
    </row>
    <row r="1355" spans="4:4">
      <c r="D1355" s="105"/>
    </row>
    <row r="1356" spans="4:4">
      <c r="D1356" s="105"/>
    </row>
    <row r="1357" spans="4:4">
      <c r="D1357" s="105"/>
    </row>
    <row r="1358" spans="4:4">
      <c r="D1358" s="105"/>
    </row>
    <row r="1359" spans="4:4">
      <c r="D1359" s="105"/>
    </row>
    <row r="1360" spans="4:4">
      <c r="D1360" s="105"/>
    </row>
    <row r="1361" spans="4:4">
      <c r="D1361" s="105"/>
    </row>
    <row r="1362" spans="4:4">
      <c r="D1362" s="105"/>
    </row>
    <row r="1363" spans="4:4">
      <c r="D1363" s="105"/>
    </row>
    <row r="1364" spans="4:4">
      <c r="D1364" s="105"/>
    </row>
    <row r="1365" spans="4:4">
      <c r="D1365" s="105"/>
    </row>
    <row r="1366" spans="4:4">
      <c r="D1366" s="105"/>
    </row>
    <row r="1367" spans="4:4">
      <c r="D1367" s="105"/>
    </row>
    <row r="1368" spans="4:4">
      <c r="D1368" s="105"/>
    </row>
    <row r="1369" spans="4:4">
      <c r="D1369" s="105"/>
    </row>
    <row r="1370" spans="4:4">
      <c r="D1370" s="105"/>
    </row>
    <row r="1371" spans="4:4">
      <c r="D1371" s="105"/>
    </row>
    <row r="1372" spans="4:4">
      <c r="D1372" s="105"/>
    </row>
    <row r="1373" spans="4:4">
      <c r="D1373" s="105"/>
    </row>
    <row r="1374" spans="4:4">
      <c r="D1374" s="105"/>
    </row>
    <row r="1375" spans="4:4">
      <c r="D1375" s="105"/>
    </row>
    <row r="1376" spans="4:4">
      <c r="D1376" s="105"/>
    </row>
    <row r="1377" spans="4:4">
      <c r="D1377" s="105"/>
    </row>
    <row r="1378" spans="4:4">
      <c r="D1378" s="105"/>
    </row>
    <row r="1379" spans="4:4">
      <c r="D1379" s="105"/>
    </row>
    <row r="1380" spans="4:4">
      <c r="D1380" s="105"/>
    </row>
    <row r="1381" spans="4:4">
      <c r="D1381" s="105"/>
    </row>
    <row r="1382" spans="4:4">
      <c r="D1382" s="105"/>
    </row>
    <row r="1383" spans="4:4">
      <c r="D1383" s="105"/>
    </row>
    <row r="1384" spans="4:4">
      <c r="D1384" s="105"/>
    </row>
    <row r="1385" spans="4:4">
      <c r="D1385" s="105"/>
    </row>
    <row r="1386" spans="4:4">
      <c r="D1386" s="105"/>
    </row>
    <row r="1387" spans="4:4">
      <c r="D1387" s="105"/>
    </row>
    <row r="1388" spans="4:4">
      <c r="D1388" s="105"/>
    </row>
    <row r="1389" spans="4:4">
      <c r="D1389" s="105"/>
    </row>
    <row r="1390" spans="4:4">
      <c r="D1390" s="105"/>
    </row>
    <row r="1391" spans="4:4">
      <c r="D1391" s="105"/>
    </row>
    <row r="1392" spans="4:4">
      <c r="D1392" s="105"/>
    </row>
    <row r="1393" spans="4:4">
      <c r="D1393" s="105"/>
    </row>
    <row r="1394" spans="4:4">
      <c r="D1394" s="105"/>
    </row>
    <row r="1395" spans="4:4">
      <c r="D1395" s="105"/>
    </row>
    <row r="1396" spans="4:4">
      <c r="D1396" s="105"/>
    </row>
    <row r="1397" spans="4:4">
      <c r="D1397" s="105"/>
    </row>
    <row r="1398" spans="4:4">
      <c r="D1398" s="105"/>
    </row>
    <row r="1399" spans="4:4">
      <c r="D1399" s="105"/>
    </row>
    <row r="1400" spans="4:4">
      <c r="D1400" s="105"/>
    </row>
    <row r="1401" spans="4:4">
      <c r="D1401" s="105"/>
    </row>
    <row r="1402" spans="4:4">
      <c r="D1402" s="105"/>
    </row>
    <row r="1403" spans="4:4">
      <c r="D1403" s="105"/>
    </row>
    <row r="1404" spans="4:4">
      <c r="D1404" s="105"/>
    </row>
    <row r="1405" spans="4:4">
      <c r="D1405" s="105"/>
    </row>
    <row r="1406" spans="4:4">
      <c r="D1406" s="105"/>
    </row>
    <row r="1407" spans="4:4">
      <c r="D1407" s="105"/>
    </row>
    <row r="1408" spans="4:4">
      <c r="D1408" s="105"/>
    </row>
    <row r="1409" spans="4:4">
      <c r="D1409" s="105"/>
    </row>
    <row r="1410" spans="4:4">
      <c r="D1410" s="105"/>
    </row>
    <row r="1411" spans="4:4">
      <c r="D1411" s="105"/>
    </row>
    <row r="1412" spans="4:4">
      <c r="D1412" s="105"/>
    </row>
    <row r="1413" spans="4:4">
      <c r="D1413" s="105"/>
    </row>
    <row r="1414" spans="4:4">
      <c r="D1414" s="105"/>
    </row>
    <row r="1415" spans="4:4">
      <c r="D1415" s="105"/>
    </row>
    <row r="1416" spans="4:4">
      <c r="D1416" s="105"/>
    </row>
    <row r="1417" spans="4:4">
      <c r="D1417" s="105"/>
    </row>
    <row r="1418" spans="4:4">
      <c r="D1418" s="105"/>
    </row>
    <row r="1419" spans="4:4">
      <c r="D1419" s="105"/>
    </row>
    <row r="1420" spans="4:4">
      <c r="D1420" s="105"/>
    </row>
    <row r="1421" spans="4:4">
      <c r="D1421" s="105"/>
    </row>
    <row r="1422" spans="4:4">
      <c r="D1422" s="105"/>
    </row>
    <row r="1423" spans="4:4">
      <c r="D1423" s="105"/>
    </row>
    <row r="1424" spans="4:4">
      <c r="D1424" s="105"/>
    </row>
    <row r="1425" spans="4:4">
      <c r="D1425" s="105"/>
    </row>
    <row r="1426" spans="4:4">
      <c r="D1426" s="105"/>
    </row>
    <row r="1427" spans="4:4">
      <c r="D1427" s="105"/>
    </row>
    <row r="1428" spans="4:4">
      <c r="D1428" s="105"/>
    </row>
    <row r="1429" spans="4:4">
      <c r="D1429" s="105"/>
    </row>
    <row r="1430" spans="4:4">
      <c r="D1430" s="105"/>
    </row>
    <row r="1431" spans="4:4">
      <c r="D1431" s="105"/>
    </row>
    <row r="1432" spans="4:4">
      <c r="D1432" s="105"/>
    </row>
    <row r="1433" spans="4:4">
      <c r="D1433" s="105"/>
    </row>
    <row r="1434" spans="4:4">
      <c r="D1434" s="105"/>
    </row>
    <row r="1435" spans="4:4">
      <c r="D1435" s="105"/>
    </row>
    <row r="1436" spans="4:4">
      <c r="D1436" s="105"/>
    </row>
    <row r="1437" spans="4:4">
      <c r="D1437" s="105"/>
    </row>
    <row r="1438" spans="4:4">
      <c r="D1438" s="105"/>
    </row>
    <row r="1439" spans="4:4">
      <c r="D1439" s="105"/>
    </row>
    <row r="1440" spans="4:4">
      <c r="D1440" s="105"/>
    </row>
    <row r="1441" spans="4:4">
      <c r="D1441" s="105"/>
    </row>
    <row r="1442" spans="4:4">
      <c r="D1442" s="105"/>
    </row>
    <row r="1443" spans="4:4">
      <c r="D1443" s="105"/>
    </row>
    <row r="1444" spans="4:4">
      <c r="D1444" s="105"/>
    </row>
    <row r="1445" spans="4:4">
      <c r="D1445" s="105"/>
    </row>
    <row r="1446" spans="4:4">
      <c r="D1446" s="105"/>
    </row>
    <row r="1447" spans="4:4">
      <c r="D1447" s="105"/>
    </row>
    <row r="1448" spans="4:4">
      <c r="D1448" s="105"/>
    </row>
    <row r="1449" spans="4:4">
      <c r="D1449" s="105"/>
    </row>
    <row r="1450" spans="4:4">
      <c r="D1450" s="105"/>
    </row>
    <row r="1451" spans="4:4">
      <c r="D1451" s="105"/>
    </row>
    <row r="1452" spans="4:4">
      <c r="D1452" s="105"/>
    </row>
    <row r="1453" spans="4:4">
      <c r="D1453" s="105"/>
    </row>
    <row r="1454" spans="4:4">
      <c r="D1454" s="105"/>
    </row>
    <row r="1455" spans="4:4">
      <c r="D1455" s="105"/>
    </row>
    <row r="1456" spans="4:4">
      <c r="D1456" s="105"/>
    </row>
    <row r="1457" spans="4:4">
      <c r="D1457" s="105"/>
    </row>
    <row r="1458" spans="4:4">
      <c r="D1458" s="105"/>
    </row>
    <row r="1459" spans="4:4">
      <c r="D1459" s="105"/>
    </row>
    <row r="1460" spans="4:4">
      <c r="D1460" s="105"/>
    </row>
    <row r="1461" spans="4:4">
      <c r="D1461" s="105"/>
    </row>
    <row r="1462" spans="4:4">
      <c r="D1462" s="105"/>
    </row>
    <row r="1463" spans="4:4">
      <c r="D1463" s="105"/>
    </row>
    <row r="1464" spans="4:4">
      <c r="D1464" s="105"/>
    </row>
    <row r="1465" spans="4:4">
      <c r="D1465" s="105"/>
    </row>
    <row r="1466" spans="4:4">
      <c r="D1466" s="105"/>
    </row>
    <row r="1467" spans="4:4">
      <c r="D1467" s="105"/>
    </row>
    <row r="1468" spans="4:4">
      <c r="D1468" s="105"/>
    </row>
    <row r="1469" spans="4:4">
      <c r="D1469" s="105"/>
    </row>
    <row r="1470" spans="4:4">
      <c r="D1470" s="105"/>
    </row>
    <row r="1471" spans="4:4">
      <c r="D1471" s="105"/>
    </row>
    <row r="1472" spans="4:4">
      <c r="D1472" s="105"/>
    </row>
    <row r="1473" spans="4:4">
      <c r="D1473" s="105"/>
    </row>
    <row r="1474" spans="4:4">
      <c r="D1474" s="105"/>
    </row>
    <row r="1475" spans="4:4">
      <c r="D1475" s="105"/>
    </row>
    <row r="1476" spans="4:4">
      <c r="D1476" s="105"/>
    </row>
    <row r="1477" spans="4:4">
      <c r="D1477" s="105"/>
    </row>
    <row r="1478" spans="4:4">
      <c r="D1478" s="105"/>
    </row>
    <row r="1479" spans="4:4">
      <c r="D1479" s="105"/>
    </row>
    <row r="1480" spans="4:4">
      <c r="D1480" s="105"/>
    </row>
    <row r="1481" spans="4:4">
      <c r="D1481" s="105"/>
    </row>
    <row r="1482" spans="4:4">
      <c r="D1482" s="105"/>
    </row>
    <row r="1483" spans="4:4">
      <c r="D1483" s="105"/>
    </row>
    <row r="1484" spans="4:4">
      <c r="D1484" s="105"/>
    </row>
    <row r="1485" spans="4:4">
      <c r="D1485" s="105"/>
    </row>
    <row r="1486" spans="4:4">
      <c r="D1486" s="105"/>
    </row>
    <row r="1487" spans="4:4">
      <c r="D1487" s="105"/>
    </row>
    <row r="1488" spans="4:4">
      <c r="D1488" s="105"/>
    </row>
    <row r="1489" spans="4:4">
      <c r="D1489" s="105"/>
    </row>
    <row r="1490" spans="4:4">
      <c r="D1490" s="105"/>
    </row>
    <row r="1491" spans="4:4">
      <c r="D1491" s="105"/>
    </row>
    <row r="1492" spans="4:4">
      <c r="D1492" s="105"/>
    </row>
    <row r="1493" spans="4:4">
      <c r="D1493" s="105"/>
    </row>
    <row r="1494" spans="4:4">
      <c r="D1494" s="105"/>
    </row>
    <row r="1495" spans="4:4">
      <c r="D1495" s="105"/>
    </row>
    <row r="1496" spans="4:4">
      <c r="D1496" s="105"/>
    </row>
    <row r="1497" spans="4:4">
      <c r="D1497" s="105"/>
    </row>
    <row r="1498" spans="4:4">
      <c r="D1498" s="105"/>
    </row>
    <row r="1499" spans="4:4">
      <c r="D1499" s="105"/>
    </row>
    <row r="1500" spans="4:4">
      <c r="D1500" s="105"/>
    </row>
    <row r="1501" spans="4:4">
      <c r="D1501" s="105"/>
    </row>
    <row r="1502" spans="4:4">
      <c r="D1502" s="105"/>
    </row>
    <row r="1503" spans="4:4">
      <c r="D1503" s="105"/>
    </row>
    <row r="1504" spans="4:4">
      <c r="D1504" s="105"/>
    </row>
    <row r="1505" spans="4:4">
      <c r="D1505" s="105"/>
    </row>
    <row r="1506" spans="4:4">
      <c r="D1506" s="105"/>
    </row>
    <row r="1507" spans="4:4">
      <c r="D1507" s="105"/>
    </row>
    <row r="1508" spans="4:4">
      <c r="D1508" s="105"/>
    </row>
    <row r="1509" spans="4:4">
      <c r="D1509" s="105"/>
    </row>
    <row r="1510" spans="4:4">
      <c r="D1510" s="105"/>
    </row>
    <row r="1511" spans="4:4">
      <c r="D1511" s="105"/>
    </row>
    <row r="1512" spans="4:4">
      <c r="D1512" s="105"/>
    </row>
    <row r="1513" spans="4:4">
      <c r="D1513" s="105"/>
    </row>
    <row r="1514" spans="4:4">
      <c r="D1514" s="105"/>
    </row>
    <row r="1515" spans="4:4">
      <c r="D1515" s="105"/>
    </row>
    <row r="1516" spans="4:4">
      <c r="D1516" s="105"/>
    </row>
    <row r="1517" spans="4:4">
      <c r="D1517" s="105"/>
    </row>
    <row r="1518" spans="4:4">
      <c r="D1518" s="105"/>
    </row>
    <row r="1519" spans="4:4">
      <c r="D1519" s="105"/>
    </row>
    <row r="1520" spans="4:4">
      <c r="D1520" s="105"/>
    </row>
    <row r="1521" spans="4:4">
      <c r="D1521" s="105"/>
    </row>
    <row r="1522" spans="4:4">
      <c r="D1522" s="105"/>
    </row>
    <row r="1523" spans="4:4">
      <c r="D1523" s="105"/>
    </row>
    <row r="1524" spans="4:4">
      <c r="D1524" s="105"/>
    </row>
    <row r="1525" spans="4:4">
      <c r="D1525" s="105"/>
    </row>
    <row r="1526" spans="4:4">
      <c r="D1526" s="105"/>
    </row>
    <row r="1527" spans="4:4">
      <c r="D1527" s="105"/>
    </row>
    <row r="1528" spans="4:4">
      <c r="D1528" s="105"/>
    </row>
    <row r="1529" spans="4:4">
      <c r="D1529" s="105"/>
    </row>
    <row r="1530" spans="4:4">
      <c r="D1530" s="105"/>
    </row>
    <row r="1531" spans="4:4">
      <c r="D1531" s="105"/>
    </row>
    <row r="1532" spans="4:4">
      <c r="D1532" s="105"/>
    </row>
    <row r="1533" spans="4:4">
      <c r="D1533" s="105"/>
    </row>
    <row r="1534" spans="4:4">
      <c r="D1534" s="105"/>
    </row>
    <row r="1535" spans="4:4">
      <c r="D1535" s="105"/>
    </row>
    <row r="1536" spans="4:4">
      <c r="D1536" s="105"/>
    </row>
    <row r="1537" spans="4:4">
      <c r="D1537" s="105"/>
    </row>
    <row r="1538" spans="4:4">
      <c r="D1538" s="105"/>
    </row>
    <row r="1539" spans="4:4">
      <c r="D1539" s="105"/>
    </row>
    <row r="1540" spans="4:4">
      <c r="D1540" s="105"/>
    </row>
    <row r="1541" spans="4:4">
      <c r="D1541" s="105"/>
    </row>
    <row r="1542" spans="4:4">
      <c r="D1542" s="105"/>
    </row>
    <row r="1543" spans="4:4">
      <c r="D1543" s="105"/>
    </row>
    <row r="1544" spans="4:4">
      <c r="D1544" s="105"/>
    </row>
    <row r="1545" spans="4:4">
      <c r="D1545" s="105"/>
    </row>
    <row r="1546" spans="4:4">
      <c r="D1546" s="105"/>
    </row>
    <row r="1547" spans="4:4">
      <c r="D1547" s="105"/>
    </row>
    <row r="1548" spans="4:4">
      <c r="D1548" s="105"/>
    </row>
    <row r="1549" spans="4:4">
      <c r="D1549" s="105"/>
    </row>
    <row r="1550" spans="4:4">
      <c r="D1550" s="105"/>
    </row>
    <row r="1551" spans="4:4">
      <c r="D1551" s="105"/>
    </row>
    <row r="1552" spans="4:4">
      <c r="D1552" s="105"/>
    </row>
    <row r="1553" spans="4:4">
      <c r="D1553" s="105"/>
    </row>
    <row r="1554" spans="4:4">
      <c r="D1554" s="105"/>
    </row>
    <row r="1555" spans="4:4">
      <c r="D1555" s="105"/>
    </row>
    <row r="1556" spans="4:4">
      <c r="D1556" s="105"/>
    </row>
    <row r="1557" spans="4:4">
      <c r="D1557" s="105"/>
    </row>
    <row r="1558" spans="4:4">
      <c r="D1558" s="105"/>
    </row>
    <row r="1559" spans="4:4">
      <c r="D1559" s="105"/>
    </row>
    <row r="1560" spans="4:4">
      <c r="D1560" s="105"/>
    </row>
    <row r="1561" spans="4:4">
      <c r="D1561" s="105"/>
    </row>
    <row r="1562" spans="4:4">
      <c r="D1562" s="105"/>
    </row>
    <row r="1563" spans="4:4">
      <c r="D1563" s="105"/>
    </row>
    <row r="1564" spans="4:4">
      <c r="D1564" s="105"/>
    </row>
    <row r="1565" spans="4:4">
      <c r="D1565" s="105"/>
    </row>
    <row r="1566" spans="4:4">
      <c r="D1566" s="105"/>
    </row>
    <row r="1567" spans="4:4">
      <c r="D1567" s="105"/>
    </row>
    <row r="1568" spans="4:4">
      <c r="D1568" s="105"/>
    </row>
    <row r="1569" spans="4:4">
      <c r="D1569" s="105"/>
    </row>
    <row r="1570" spans="4:4">
      <c r="D1570" s="105"/>
    </row>
    <row r="1571" spans="4:4">
      <c r="D1571" s="105"/>
    </row>
    <row r="1572" spans="4:4">
      <c r="D1572" s="105"/>
    </row>
    <row r="1573" spans="4:4">
      <c r="D1573" s="105"/>
    </row>
    <row r="1574" spans="4:4">
      <c r="D1574" s="105"/>
    </row>
    <row r="1575" spans="4:4">
      <c r="D1575" s="105"/>
    </row>
    <row r="1576" spans="4:4">
      <c r="D1576" s="105"/>
    </row>
    <row r="1577" spans="4:4">
      <c r="D1577" s="105"/>
    </row>
    <row r="1578" spans="4:4">
      <c r="D1578" s="105"/>
    </row>
    <row r="1579" spans="4:4">
      <c r="D1579" s="105"/>
    </row>
    <row r="1580" spans="4:4">
      <c r="D1580" s="105"/>
    </row>
    <row r="1581" spans="4:4">
      <c r="D1581" s="105"/>
    </row>
    <row r="1582" spans="4:4">
      <c r="D1582" s="105"/>
    </row>
    <row r="1583" spans="4:4">
      <c r="D1583" s="105"/>
    </row>
    <row r="1584" spans="4:4">
      <c r="D1584" s="105"/>
    </row>
    <row r="1585" spans="4:4">
      <c r="D1585" s="105"/>
    </row>
    <row r="1586" spans="4:4">
      <c r="D1586" s="105"/>
    </row>
    <row r="1587" spans="4:4">
      <c r="D1587" s="105"/>
    </row>
    <row r="1588" spans="4:4">
      <c r="D1588" s="105"/>
    </row>
    <row r="1589" spans="4:4">
      <c r="D1589" s="105"/>
    </row>
    <row r="1590" spans="4:4">
      <c r="D1590" s="105"/>
    </row>
    <row r="1591" spans="4:4">
      <c r="D1591" s="105"/>
    </row>
    <row r="1592" spans="4:4">
      <c r="D1592" s="105"/>
    </row>
    <row r="1593" spans="4:4">
      <c r="D1593" s="105"/>
    </row>
    <row r="1594" spans="4:4">
      <c r="D1594" s="105"/>
    </row>
    <row r="1595" spans="4:4">
      <c r="D1595" s="105"/>
    </row>
    <row r="1596" spans="4:4">
      <c r="D1596" s="105"/>
    </row>
    <row r="1597" spans="4:4">
      <c r="D1597" s="105"/>
    </row>
    <row r="1598" spans="4:4">
      <c r="D1598" s="105"/>
    </row>
    <row r="1599" spans="4:4">
      <c r="D1599" s="105"/>
    </row>
    <row r="1600" spans="4:4">
      <c r="D1600" s="105"/>
    </row>
    <row r="1601" spans="4:4">
      <c r="D1601" s="105"/>
    </row>
    <row r="1602" spans="4:4">
      <c r="D1602" s="105"/>
    </row>
    <row r="1603" spans="4:4">
      <c r="D1603" s="105"/>
    </row>
    <row r="1604" spans="4:4">
      <c r="D1604" s="105"/>
    </row>
    <row r="1605" spans="4:4">
      <c r="D1605" s="105"/>
    </row>
    <row r="1606" spans="4:4">
      <c r="D1606" s="105"/>
    </row>
    <row r="1607" spans="4:4">
      <c r="D1607" s="105"/>
    </row>
    <row r="1608" spans="4:4">
      <c r="D1608" s="105"/>
    </row>
    <row r="1609" spans="4:4">
      <c r="D1609" s="105"/>
    </row>
    <row r="1610" spans="4:4">
      <c r="D1610" s="105"/>
    </row>
    <row r="1611" spans="4:4">
      <c r="D1611" s="105"/>
    </row>
    <row r="1612" spans="4:4">
      <c r="D1612" s="105"/>
    </row>
    <row r="1613" spans="4:4">
      <c r="D1613" s="105"/>
    </row>
    <row r="1614" spans="4:4">
      <c r="D1614" s="105"/>
    </row>
    <row r="1615" spans="4:4">
      <c r="D1615" s="105"/>
    </row>
    <row r="1616" spans="4:4">
      <c r="D1616" s="105"/>
    </row>
    <row r="1617" spans="4:4">
      <c r="D1617" s="105"/>
    </row>
    <row r="1618" spans="4:4">
      <c r="D1618" s="105"/>
    </row>
    <row r="1619" spans="4:4">
      <c r="D1619" s="105"/>
    </row>
    <row r="1620" spans="4:4">
      <c r="D1620" s="105"/>
    </row>
    <row r="1621" spans="4:4">
      <c r="D1621" s="105"/>
    </row>
    <row r="1622" spans="4:4">
      <c r="D1622" s="105"/>
    </row>
    <row r="1623" spans="4:4">
      <c r="D1623" s="105"/>
    </row>
    <row r="1624" spans="4:4">
      <c r="D1624" s="105"/>
    </row>
    <row r="1625" spans="4:4">
      <c r="D1625" s="105"/>
    </row>
    <row r="1626" spans="4:4">
      <c r="D1626" s="105"/>
    </row>
    <row r="1627" spans="4:4">
      <c r="D1627" s="105"/>
    </row>
    <row r="1628" spans="4:4">
      <c r="D1628" s="105"/>
    </row>
    <row r="1629" spans="4:4">
      <c r="D1629" s="105"/>
    </row>
    <row r="1630" spans="4:4">
      <c r="D1630" s="105"/>
    </row>
    <row r="1631" spans="4:4">
      <c r="D1631" s="105"/>
    </row>
    <row r="1632" spans="4:4">
      <c r="D1632" s="105"/>
    </row>
    <row r="1633" spans="4:4">
      <c r="D1633" s="105"/>
    </row>
    <row r="1634" spans="4:4">
      <c r="D1634" s="105"/>
    </row>
    <row r="1635" spans="4:4">
      <c r="D1635" s="105"/>
    </row>
    <row r="1636" spans="4:4">
      <c r="D1636" s="105"/>
    </row>
    <row r="1637" spans="4:4">
      <c r="D1637" s="105"/>
    </row>
    <row r="1638" spans="4:4">
      <c r="D1638" s="105"/>
    </row>
    <row r="1639" spans="4:4">
      <c r="D1639" s="105"/>
    </row>
    <row r="1640" spans="4:4">
      <c r="D1640" s="105"/>
    </row>
    <row r="1641" spans="4:4">
      <c r="D1641" s="105"/>
    </row>
    <row r="1642" spans="4:4">
      <c r="D1642" s="105"/>
    </row>
    <row r="1643" spans="4:4">
      <c r="D1643" s="105"/>
    </row>
    <row r="1644" spans="4:4">
      <c r="D1644" s="105"/>
    </row>
    <row r="1645" spans="4:4">
      <c r="D1645" s="105"/>
    </row>
    <row r="1646" spans="4:4">
      <c r="D1646" s="105"/>
    </row>
    <row r="1647" spans="4:4">
      <c r="D1647" s="105"/>
    </row>
    <row r="1648" spans="4:4">
      <c r="D1648" s="105"/>
    </row>
    <row r="1649" spans="4:4">
      <c r="D1649" s="105"/>
    </row>
    <row r="1650" spans="4:4">
      <c r="D1650" s="105"/>
    </row>
    <row r="1651" spans="4:4">
      <c r="D1651" s="105"/>
    </row>
    <row r="1652" spans="4:4">
      <c r="D1652" s="105"/>
    </row>
    <row r="1653" spans="4:4">
      <c r="D1653" s="105"/>
    </row>
    <row r="1654" spans="4:4">
      <c r="D1654" s="105"/>
    </row>
    <row r="1655" spans="4:4">
      <c r="D1655" s="105"/>
    </row>
    <row r="1656" spans="4:4">
      <c r="D1656" s="105"/>
    </row>
    <row r="1657" spans="4:4">
      <c r="D1657" s="105"/>
    </row>
    <row r="1658" spans="4:4">
      <c r="D1658" s="105"/>
    </row>
    <row r="1659" spans="4:4">
      <c r="D1659" s="105"/>
    </row>
    <row r="1660" spans="4:4">
      <c r="D1660" s="105"/>
    </row>
    <row r="1661" spans="4:4">
      <c r="D1661" s="105"/>
    </row>
    <row r="1662" spans="4:4">
      <c r="D1662" s="105"/>
    </row>
    <row r="1663" spans="4:4">
      <c r="D1663" s="105"/>
    </row>
    <row r="1664" spans="4:4">
      <c r="D1664" s="105"/>
    </row>
    <row r="1665" spans="4:4">
      <c r="D1665" s="105"/>
    </row>
    <row r="1666" spans="4:4">
      <c r="D1666" s="105"/>
    </row>
    <row r="1667" spans="4:4">
      <c r="D1667" s="105"/>
    </row>
    <row r="1668" spans="4:4">
      <c r="D1668" s="105"/>
    </row>
    <row r="1669" spans="4:4">
      <c r="D1669" s="105"/>
    </row>
    <row r="1670" spans="4:4">
      <c r="D1670" s="105"/>
    </row>
    <row r="1671" spans="4:4">
      <c r="D1671" s="105"/>
    </row>
    <row r="1672" spans="4:4">
      <c r="D1672" s="105"/>
    </row>
    <row r="1673" spans="4:4">
      <c r="D1673" s="105"/>
    </row>
    <row r="1674" spans="4:4">
      <c r="D1674" s="105"/>
    </row>
    <row r="1675" spans="4:4">
      <c r="D1675" s="105"/>
    </row>
    <row r="1676" spans="4:4">
      <c r="D1676" s="105"/>
    </row>
    <row r="1677" spans="4:4">
      <c r="D1677" s="105"/>
    </row>
    <row r="1678" spans="4:4">
      <c r="D1678" s="105"/>
    </row>
    <row r="1679" spans="4:4">
      <c r="D1679" s="105"/>
    </row>
    <row r="1680" spans="4:4">
      <c r="D1680" s="105"/>
    </row>
    <row r="1681" spans="4:4">
      <c r="D1681" s="105"/>
    </row>
    <row r="1682" spans="4:4">
      <c r="D1682" s="105"/>
    </row>
    <row r="1683" spans="4:4">
      <c r="D1683" s="105"/>
    </row>
    <row r="1684" spans="4:4">
      <c r="D1684" s="105"/>
    </row>
    <row r="1685" spans="4:4">
      <c r="D1685" s="105"/>
    </row>
    <row r="1686" spans="4:4">
      <c r="D1686" s="105"/>
    </row>
    <row r="1687" spans="4:4">
      <c r="D1687" s="105"/>
    </row>
    <row r="1688" spans="4:4">
      <c r="D1688" s="105"/>
    </row>
    <row r="1689" spans="4:4">
      <c r="D1689" s="105"/>
    </row>
    <row r="1690" spans="4:4">
      <c r="D1690" s="105"/>
    </row>
    <row r="1691" spans="4:4">
      <c r="D1691" s="105"/>
    </row>
    <row r="1692" spans="4:4">
      <c r="D1692" s="105"/>
    </row>
    <row r="1693" spans="4:4">
      <c r="D1693" s="105"/>
    </row>
    <row r="1694" spans="4:4">
      <c r="D1694" s="105"/>
    </row>
    <row r="1695" spans="4:4">
      <c r="D1695" s="105"/>
    </row>
    <row r="1696" spans="4:4">
      <c r="D1696" s="105"/>
    </row>
    <row r="1697" spans="4:4">
      <c r="D1697" s="105"/>
    </row>
    <row r="1698" spans="4:4">
      <c r="D1698" s="105"/>
    </row>
    <row r="1699" spans="4:4">
      <c r="D1699" s="105"/>
    </row>
    <row r="1700" spans="4:4">
      <c r="D1700" s="105"/>
    </row>
    <row r="1701" spans="4:4">
      <c r="D1701" s="105"/>
    </row>
    <row r="1702" spans="4:4">
      <c r="D1702" s="105"/>
    </row>
    <row r="1703" spans="4:4">
      <c r="D1703" s="105"/>
    </row>
    <row r="1704" spans="4:4">
      <c r="D1704" s="105"/>
    </row>
    <row r="1705" spans="4:4">
      <c r="D1705" s="105"/>
    </row>
    <row r="1706" spans="4:4">
      <c r="D1706" s="105"/>
    </row>
    <row r="1707" spans="4:4">
      <c r="D1707" s="105"/>
    </row>
    <row r="1708" spans="4:4">
      <c r="D1708" s="105"/>
    </row>
    <row r="1709" spans="4:4">
      <c r="D1709" s="105"/>
    </row>
    <row r="1710" spans="4:4">
      <c r="D1710" s="105"/>
    </row>
    <row r="1711" spans="4:4">
      <c r="D1711" s="105"/>
    </row>
    <row r="1712" spans="4:4">
      <c r="D1712" s="105"/>
    </row>
    <row r="1713" spans="4:4">
      <c r="D1713" s="105"/>
    </row>
    <row r="1714" spans="4:4">
      <c r="D1714" s="105"/>
    </row>
    <row r="1715" spans="4:4">
      <c r="D1715" s="105"/>
    </row>
    <row r="1716" spans="4:4">
      <c r="D1716" s="105"/>
    </row>
    <row r="1717" spans="4:4">
      <c r="D1717" s="105"/>
    </row>
    <row r="1718" spans="4:4">
      <c r="D1718" s="105"/>
    </row>
    <row r="1719" spans="4:4">
      <c r="D1719" s="105"/>
    </row>
    <row r="1720" spans="4:4">
      <c r="D1720" s="105"/>
    </row>
    <row r="1721" spans="4:4">
      <c r="D1721" s="105"/>
    </row>
    <row r="1722" spans="4:4">
      <c r="D1722" s="105"/>
    </row>
    <row r="1723" spans="4:4">
      <c r="D1723" s="105"/>
    </row>
    <row r="1724" spans="4:4">
      <c r="D1724" s="105"/>
    </row>
    <row r="1725" spans="4:4">
      <c r="D1725" s="105"/>
    </row>
    <row r="1726" spans="4:4">
      <c r="D1726" s="105"/>
    </row>
    <row r="1727" spans="4:4">
      <c r="D1727" s="105"/>
    </row>
    <row r="1728" spans="4:4">
      <c r="D1728" s="105"/>
    </row>
    <row r="1729" spans="4:4">
      <c r="D1729" s="105"/>
    </row>
    <row r="1730" spans="4:4">
      <c r="D1730" s="105"/>
    </row>
    <row r="1731" spans="4:4">
      <c r="D1731" s="105"/>
    </row>
    <row r="1732" spans="4:4">
      <c r="D1732" s="105"/>
    </row>
    <row r="1733" spans="4:4">
      <c r="D1733" s="105"/>
    </row>
    <row r="1734" spans="4:4">
      <c r="D1734" s="105"/>
    </row>
    <row r="1735" spans="4:4">
      <c r="D1735" s="105"/>
    </row>
    <row r="1736" spans="4:4">
      <c r="D1736" s="105"/>
    </row>
    <row r="1737" spans="4:4">
      <c r="D1737" s="105"/>
    </row>
    <row r="1738" spans="4:4">
      <c r="D1738" s="105"/>
    </row>
    <row r="1739" spans="4:4">
      <c r="D1739" s="105"/>
    </row>
    <row r="1740" spans="4:4">
      <c r="D1740" s="105"/>
    </row>
    <row r="1741" spans="4:4">
      <c r="D1741" s="105"/>
    </row>
    <row r="1742" spans="4:4">
      <c r="D1742" s="105"/>
    </row>
    <row r="1743" spans="4:4">
      <c r="D1743" s="105"/>
    </row>
    <row r="1744" spans="4:4">
      <c r="D1744" s="105"/>
    </row>
    <row r="1745" spans="4:4">
      <c r="D1745" s="105"/>
    </row>
    <row r="1746" spans="4:4">
      <c r="D1746" s="105"/>
    </row>
    <row r="1747" spans="4:4">
      <c r="D1747" s="105"/>
    </row>
    <row r="1748" spans="4:4">
      <c r="D1748" s="105"/>
    </row>
    <row r="1749" spans="4:4">
      <c r="D1749" s="105"/>
    </row>
    <row r="1750" spans="4:4">
      <c r="D1750" s="105"/>
    </row>
    <row r="1751" spans="4:4">
      <c r="D1751" s="105"/>
    </row>
    <row r="1752" spans="4:4">
      <c r="D1752" s="105"/>
    </row>
    <row r="1753" spans="4:4">
      <c r="D1753" s="105"/>
    </row>
    <row r="1754" spans="4:4">
      <c r="D1754" s="105"/>
    </row>
    <row r="1755" spans="4:4">
      <c r="D1755" s="105"/>
    </row>
    <row r="1756" spans="4:4">
      <c r="D1756" s="105"/>
    </row>
    <row r="1757" spans="4:4">
      <c r="D1757" s="105"/>
    </row>
    <row r="1758" spans="4:4">
      <c r="D1758" s="105"/>
    </row>
    <row r="1759" spans="4:4">
      <c r="D1759" s="105"/>
    </row>
    <row r="1760" spans="4:4">
      <c r="D1760" s="105"/>
    </row>
    <row r="1761" spans="4:4">
      <c r="D1761" s="105"/>
    </row>
    <row r="1762" spans="4:4">
      <c r="D1762" s="105"/>
    </row>
    <row r="1763" spans="4:4">
      <c r="D1763" s="105"/>
    </row>
    <row r="1764" spans="4:4">
      <c r="D1764" s="105"/>
    </row>
    <row r="1765" spans="4:4">
      <c r="D1765" s="105"/>
    </row>
    <row r="1766" spans="4:4">
      <c r="D1766" s="105"/>
    </row>
    <row r="1767" spans="4:4">
      <c r="D1767" s="105"/>
    </row>
    <row r="1768" spans="4:4">
      <c r="D1768" s="105"/>
    </row>
    <row r="1769" spans="4:4">
      <c r="D1769" s="105"/>
    </row>
    <row r="1770" spans="4:4">
      <c r="D1770" s="105"/>
    </row>
    <row r="1771" spans="4:4">
      <c r="D1771" s="105"/>
    </row>
    <row r="1772" spans="4:4">
      <c r="D1772" s="105"/>
    </row>
    <row r="1773" spans="4:4">
      <c r="D1773" s="105"/>
    </row>
    <row r="1774" spans="4:4">
      <c r="D1774" s="105"/>
    </row>
    <row r="1775" spans="4:4">
      <c r="D1775" s="105"/>
    </row>
    <row r="1776" spans="4:4">
      <c r="D1776" s="105"/>
    </row>
    <row r="1777" spans="4:4">
      <c r="D1777" s="105"/>
    </row>
    <row r="1778" spans="4:4">
      <c r="D1778" s="105"/>
    </row>
    <row r="1779" spans="4:4">
      <c r="D1779" s="105"/>
    </row>
    <row r="1780" spans="4:4">
      <c r="D1780" s="105"/>
    </row>
    <row r="1781" spans="4:4">
      <c r="D1781" s="105"/>
    </row>
    <row r="1782" spans="4:4">
      <c r="D1782" s="105"/>
    </row>
    <row r="1783" spans="4:4">
      <c r="D1783" s="105"/>
    </row>
    <row r="1784" spans="4:4">
      <c r="D1784" s="105"/>
    </row>
    <row r="1785" spans="4:4">
      <c r="D1785" s="105"/>
    </row>
    <row r="1786" spans="4:4">
      <c r="D1786" s="105"/>
    </row>
    <row r="1787" spans="4:4">
      <c r="D1787" s="105"/>
    </row>
    <row r="1788" spans="4:4">
      <c r="D1788" s="105"/>
    </row>
    <row r="1789" spans="4:4">
      <c r="D1789" s="105"/>
    </row>
    <row r="1790" spans="4:4">
      <c r="D1790" s="105"/>
    </row>
    <row r="1791" spans="4:4">
      <c r="D1791" s="105"/>
    </row>
    <row r="1792" spans="4:4">
      <c r="D1792" s="105"/>
    </row>
    <row r="1793" spans="4:4">
      <c r="D1793" s="105"/>
    </row>
    <row r="1794" spans="4:4">
      <c r="D1794" s="105"/>
    </row>
    <row r="1795" spans="4:4">
      <c r="D1795" s="105"/>
    </row>
    <row r="1796" spans="4:4">
      <c r="D1796" s="105"/>
    </row>
    <row r="1797" spans="4:4">
      <c r="D1797" s="105"/>
    </row>
    <row r="1798" spans="4:4">
      <c r="D1798" s="105"/>
    </row>
    <row r="1799" spans="4:4">
      <c r="D1799" s="105"/>
    </row>
    <row r="1800" spans="4:4">
      <c r="D1800" s="105"/>
    </row>
    <row r="1801" spans="4:4">
      <c r="D1801" s="105"/>
    </row>
    <row r="1802" spans="4:4">
      <c r="D1802" s="105"/>
    </row>
    <row r="1803" spans="4:4">
      <c r="D1803" s="105"/>
    </row>
    <row r="1804" spans="4:4">
      <c r="D1804" s="105"/>
    </row>
    <row r="1805" spans="4:4">
      <c r="D1805" s="105"/>
    </row>
    <row r="1806" spans="4:4">
      <c r="D1806" s="105"/>
    </row>
    <row r="1807" spans="4:4">
      <c r="D1807" s="105"/>
    </row>
    <row r="1808" spans="4:4">
      <c r="D1808" s="105"/>
    </row>
    <row r="1809" spans="4:4">
      <c r="D1809" s="105"/>
    </row>
    <row r="1810" spans="4:4">
      <c r="D1810" s="105"/>
    </row>
    <row r="1811" spans="4:4">
      <c r="D1811" s="105"/>
    </row>
    <row r="1812" spans="4:4">
      <c r="D1812" s="105"/>
    </row>
    <row r="1813" spans="4:4">
      <c r="D1813" s="105"/>
    </row>
    <row r="1814" spans="4:4">
      <c r="D1814" s="105"/>
    </row>
    <row r="1815" spans="4:4">
      <c r="D1815" s="105"/>
    </row>
    <row r="1816" spans="4:4">
      <c r="D1816" s="105"/>
    </row>
    <row r="1817" spans="4:4">
      <c r="D1817" s="105"/>
    </row>
    <row r="1818" spans="4:4">
      <c r="D1818" s="105"/>
    </row>
    <row r="1819" spans="4:4">
      <c r="D1819" s="105"/>
    </row>
    <row r="1820" spans="4:4">
      <c r="D1820" s="105"/>
    </row>
    <row r="1821" spans="4:4">
      <c r="D1821" s="105"/>
    </row>
    <row r="1822" spans="4:4">
      <c r="D1822" s="105"/>
    </row>
    <row r="1823" spans="4:4">
      <c r="D1823" s="105"/>
    </row>
    <row r="1824" spans="4:4">
      <c r="D1824" s="105"/>
    </row>
    <row r="1825" spans="4:4">
      <c r="D1825" s="105"/>
    </row>
    <row r="1826" spans="4:4">
      <c r="D1826" s="105"/>
    </row>
    <row r="1827" spans="4:4">
      <c r="D1827" s="105"/>
    </row>
    <row r="1828" spans="4:4">
      <c r="D1828" s="105"/>
    </row>
    <row r="1829" spans="4:4">
      <c r="D1829" s="105"/>
    </row>
    <row r="1830" spans="4:4">
      <c r="D1830" s="105"/>
    </row>
    <row r="1831" spans="4:4">
      <c r="D1831" s="105"/>
    </row>
    <row r="1832" spans="4:4">
      <c r="D1832" s="105"/>
    </row>
    <row r="1833" spans="4:4">
      <c r="D1833" s="105"/>
    </row>
    <row r="1834" spans="4:4">
      <c r="D1834" s="105"/>
    </row>
    <row r="1835" spans="4:4">
      <c r="D1835" s="105"/>
    </row>
    <row r="1836" spans="4:4">
      <c r="D1836" s="105"/>
    </row>
    <row r="1837" spans="4:4">
      <c r="D1837" s="105"/>
    </row>
    <row r="1838" spans="4:4">
      <c r="D1838" s="105"/>
    </row>
    <row r="1839" spans="4:4">
      <c r="D1839" s="105"/>
    </row>
    <row r="1840" spans="4:4">
      <c r="D1840" s="105"/>
    </row>
    <row r="1841" spans="4:4">
      <c r="D1841" s="105"/>
    </row>
    <row r="1842" spans="4:4">
      <c r="D1842" s="105"/>
    </row>
    <row r="1843" spans="4:4">
      <c r="D1843" s="105"/>
    </row>
    <row r="1844" spans="4:4">
      <c r="D1844" s="105"/>
    </row>
    <row r="1845" spans="4:4">
      <c r="D1845" s="105"/>
    </row>
    <row r="1846" spans="4:4">
      <c r="D1846" s="105"/>
    </row>
    <row r="1847" spans="4:4">
      <c r="D1847" s="105"/>
    </row>
    <row r="1848" spans="4:4">
      <c r="D1848" s="105"/>
    </row>
    <row r="1849" spans="4:4">
      <c r="D1849" s="105"/>
    </row>
    <row r="1850" spans="4:4">
      <c r="D1850" s="105"/>
    </row>
    <row r="1851" spans="4:4">
      <c r="D1851" s="105"/>
    </row>
    <row r="1852" spans="4:4">
      <c r="D1852" s="105"/>
    </row>
    <row r="1853" spans="4:4">
      <c r="D1853" s="105"/>
    </row>
    <row r="1854" spans="4:4">
      <c r="D1854" s="105"/>
    </row>
    <row r="1855" spans="4:4">
      <c r="D1855" s="105"/>
    </row>
    <row r="1856" spans="4:4">
      <c r="D1856" s="105"/>
    </row>
    <row r="1857" spans="4:4">
      <c r="D1857" s="105"/>
    </row>
    <row r="1858" spans="4:4">
      <c r="D1858" s="105"/>
    </row>
    <row r="1859" spans="4:4">
      <c r="D1859" s="105"/>
    </row>
    <row r="1860" spans="4:4">
      <c r="D1860" s="105"/>
    </row>
    <row r="1861" spans="4:4">
      <c r="D1861" s="105"/>
    </row>
    <row r="1862" spans="4:4">
      <c r="D1862" s="105"/>
    </row>
    <row r="1863" spans="4:4">
      <c r="D1863" s="105"/>
    </row>
    <row r="1864" spans="4:4">
      <c r="D1864" s="105"/>
    </row>
    <row r="1865" spans="4:4">
      <c r="D1865" s="105"/>
    </row>
    <row r="1866" spans="4:4">
      <c r="D1866" s="105"/>
    </row>
    <row r="1867" spans="4:4">
      <c r="D1867" s="105"/>
    </row>
    <row r="1868" spans="4:4">
      <c r="D1868" s="105"/>
    </row>
    <row r="1869" spans="4:4">
      <c r="D1869" s="105"/>
    </row>
    <row r="1870" spans="4:4">
      <c r="D1870" s="105"/>
    </row>
    <row r="1871" spans="4:4">
      <c r="D1871" s="105"/>
    </row>
    <row r="1872" spans="4:4">
      <c r="D1872" s="105"/>
    </row>
    <row r="1873" spans="4:4">
      <c r="D1873" s="105"/>
    </row>
    <row r="1874" spans="4:4">
      <c r="D1874" s="105"/>
    </row>
    <row r="1875" spans="4:4">
      <c r="D1875" s="105"/>
    </row>
    <row r="1876" spans="4:4">
      <c r="D1876" s="105"/>
    </row>
    <row r="1877" spans="4:4">
      <c r="D1877" s="105"/>
    </row>
    <row r="1878" spans="4:4">
      <c r="D1878" s="105"/>
    </row>
    <row r="1879" spans="4:4">
      <c r="D1879" s="105"/>
    </row>
    <row r="1880" spans="4:4">
      <c r="D1880" s="105"/>
    </row>
    <row r="1881" spans="4:4">
      <c r="D1881" s="105"/>
    </row>
    <row r="1882" spans="4:4">
      <c r="D1882" s="105"/>
    </row>
    <row r="1883" spans="4:4">
      <c r="D1883" s="105"/>
    </row>
    <row r="1884" spans="4:4">
      <c r="D1884" s="105"/>
    </row>
    <row r="1885" spans="4:4">
      <c r="D1885" s="105"/>
    </row>
    <row r="1886" spans="4:4">
      <c r="D1886" s="105"/>
    </row>
    <row r="1887" spans="4:4">
      <c r="D1887" s="105"/>
    </row>
    <row r="1888" spans="4:4">
      <c r="D1888" s="105"/>
    </row>
    <row r="1889" spans="4:4">
      <c r="D1889" s="105"/>
    </row>
    <row r="1890" spans="4:4">
      <c r="D1890" s="105"/>
    </row>
    <row r="1891" spans="4:4">
      <c r="D1891" s="105"/>
    </row>
    <row r="1892" spans="4:4">
      <c r="D1892" s="105"/>
    </row>
    <row r="1893" spans="4:4">
      <c r="D1893" s="105"/>
    </row>
    <row r="1894" spans="4:4">
      <c r="D1894" s="105"/>
    </row>
    <row r="1895" spans="4:4">
      <c r="D1895" s="105"/>
    </row>
    <row r="1896" spans="4:4">
      <c r="D1896" s="105"/>
    </row>
    <row r="1897" spans="4:4">
      <c r="D1897" s="105"/>
    </row>
    <row r="1898" spans="4:4">
      <c r="D1898" s="105"/>
    </row>
    <row r="1899" spans="4:4">
      <c r="D1899" s="105"/>
    </row>
    <row r="1900" spans="4:4">
      <c r="D1900" s="105"/>
    </row>
    <row r="1901" spans="4:4">
      <c r="D1901" s="105"/>
    </row>
    <row r="1902" spans="4:4">
      <c r="D1902" s="105"/>
    </row>
    <row r="1903" spans="4:4">
      <c r="D1903" s="105"/>
    </row>
    <row r="1904" spans="4:4">
      <c r="D1904" s="105"/>
    </row>
    <row r="1905" spans="4:4">
      <c r="D1905" s="105"/>
    </row>
    <row r="1906" spans="4:4">
      <c r="D1906" s="105"/>
    </row>
    <row r="1907" spans="4:4">
      <c r="D1907" s="105"/>
    </row>
    <row r="1908" spans="4:4">
      <c r="D1908" s="105"/>
    </row>
    <row r="1909" spans="4:4">
      <c r="D1909" s="105"/>
    </row>
    <row r="1910" spans="4:4">
      <c r="D1910" s="105"/>
    </row>
    <row r="1911" spans="4:4">
      <c r="D1911" s="105"/>
    </row>
    <row r="1912" spans="4:4">
      <c r="D1912" s="105"/>
    </row>
    <row r="1913" spans="4:4">
      <c r="D1913" s="105"/>
    </row>
    <row r="1914" spans="4:4">
      <c r="D1914" s="105"/>
    </row>
    <row r="1915" spans="4:4">
      <c r="D1915" s="105"/>
    </row>
    <row r="1916" spans="4:4">
      <c r="D1916" s="105"/>
    </row>
    <row r="1917" spans="4:4">
      <c r="D1917" s="105"/>
    </row>
    <row r="1918" spans="4:4">
      <c r="D1918" s="105"/>
    </row>
    <row r="1919" spans="4:4">
      <c r="D1919" s="105"/>
    </row>
    <row r="1920" spans="4:4">
      <c r="D1920" s="105"/>
    </row>
    <row r="1921" spans="4:4">
      <c r="D1921" s="105"/>
    </row>
    <row r="1922" spans="4:4">
      <c r="D1922" s="105"/>
    </row>
    <row r="1923" spans="4:4">
      <c r="D1923" s="105"/>
    </row>
    <row r="1924" spans="4:4">
      <c r="D1924" s="105"/>
    </row>
    <row r="1925" spans="4:4">
      <c r="D1925" s="105"/>
    </row>
    <row r="1926" spans="4:4">
      <c r="D1926" s="105"/>
    </row>
    <row r="1927" spans="4:4">
      <c r="D1927" s="105"/>
    </row>
    <row r="1928" spans="4:4">
      <c r="D1928" s="105"/>
    </row>
    <row r="1929" spans="4:4">
      <c r="D1929" s="105"/>
    </row>
    <row r="1930" spans="4:4">
      <c r="D1930" s="105"/>
    </row>
    <row r="1931" spans="4:4">
      <c r="D1931" s="105"/>
    </row>
    <row r="1932" spans="4:4">
      <c r="D1932" s="105"/>
    </row>
    <row r="1933" spans="4:4">
      <c r="D1933" s="105"/>
    </row>
    <row r="1934" spans="4:4">
      <c r="D1934" s="105"/>
    </row>
    <row r="1935" spans="4:4">
      <c r="D1935" s="105"/>
    </row>
    <row r="1936" spans="4:4">
      <c r="D1936" s="105"/>
    </row>
    <row r="1937" spans="4:4">
      <c r="D1937" s="105"/>
    </row>
    <row r="1938" spans="4:4">
      <c r="D1938" s="105"/>
    </row>
    <row r="1939" spans="4:4">
      <c r="D1939" s="105"/>
    </row>
    <row r="1940" spans="4:4">
      <c r="D1940" s="105"/>
    </row>
    <row r="1941" spans="4:4">
      <c r="D1941" s="105"/>
    </row>
    <row r="1942" spans="4:4">
      <c r="D1942" s="105"/>
    </row>
    <row r="1943" spans="4:4">
      <c r="D1943" s="105"/>
    </row>
    <row r="1944" spans="4:4">
      <c r="D1944" s="105"/>
    </row>
    <row r="1945" spans="4:4">
      <c r="D1945" s="105"/>
    </row>
    <row r="1946" spans="4:4">
      <c r="D1946" s="105"/>
    </row>
    <row r="1947" spans="4:4">
      <c r="D1947" s="105"/>
    </row>
    <row r="1948" spans="4:4">
      <c r="D1948" s="105"/>
    </row>
    <row r="1949" spans="4:4">
      <c r="D1949" s="105"/>
    </row>
    <row r="1950" spans="4:4">
      <c r="D1950" s="105"/>
    </row>
    <row r="1951" spans="4:4">
      <c r="D1951" s="105"/>
    </row>
    <row r="1952" spans="4:4">
      <c r="D1952" s="105"/>
    </row>
    <row r="1953" spans="4:4">
      <c r="D1953" s="105"/>
    </row>
    <row r="1954" spans="4:4">
      <c r="D1954" s="105"/>
    </row>
    <row r="1955" spans="4:4">
      <c r="D1955" s="105"/>
    </row>
    <row r="1956" spans="4:4">
      <c r="D1956" s="105"/>
    </row>
    <row r="1957" spans="4:4">
      <c r="D1957" s="105"/>
    </row>
    <row r="1958" spans="4:4">
      <c r="D1958" s="105"/>
    </row>
    <row r="1959" spans="4:4">
      <c r="D1959" s="105"/>
    </row>
    <row r="1960" spans="4:4">
      <c r="D1960" s="105"/>
    </row>
    <row r="1961" spans="4:4">
      <c r="D1961" s="105"/>
    </row>
    <row r="1962" spans="4:4">
      <c r="D1962" s="105"/>
    </row>
    <row r="1963" spans="4:4">
      <c r="D1963" s="105"/>
    </row>
    <row r="1964" spans="4:4">
      <c r="D1964" s="105"/>
    </row>
    <row r="1965" spans="4:4">
      <c r="D1965" s="105"/>
    </row>
    <row r="1966" spans="4:4">
      <c r="D1966" s="105"/>
    </row>
    <row r="1967" spans="4:4">
      <c r="D1967" s="105"/>
    </row>
    <row r="1968" spans="4:4">
      <c r="D1968" s="105"/>
    </row>
    <row r="1969" spans="4:4">
      <c r="D1969" s="105"/>
    </row>
    <row r="1970" spans="4:4">
      <c r="D1970" s="105"/>
    </row>
    <row r="1971" spans="4:4">
      <c r="D1971" s="105"/>
    </row>
    <row r="1972" spans="4:4">
      <c r="D1972" s="105"/>
    </row>
    <row r="1973" spans="4:4">
      <c r="D1973" s="105"/>
    </row>
    <row r="1974" spans="4:4">
      <c r="D1974" s="105"/>
    </row>
    <row r="1975" spans="4:4">
      <c r="D1975" s="105"/>
    </row>
    <row r="1976" spans="4:4">
      <c r="D1976" s="105"/>
    </row>
    <row r="1977" spans="4:4">
      <c r="D1977" s="105"/>
    </row>
    <row r="1978" spans="4:4">
      <c r="D1978" s="105"/>
    </row>
    <row r="1979" spans="4:4">
      <c r="D1979" s="105"/>
    </row>
    <row r="1980" spans="4:4">
      <c r="D1980" s="105"/>
    </row>
    <row r="1981" spans="4:4">
      <c r="D1981" s="105"/>
    </row>
    <row r="1982" spans="4:4">
      <c r="D1982" s="105"/>
    </row>
    <row r="1983" spans="4:4">
      <c r="D1983" s="105"/>
    </row>
    <row r="1984" spans="4:4">
      <c r="D1984" s="105"/>
    </row>
    <row r="1985" spans="4:4">
      <c r="D1985" s="105"/>
    </row>
    <row r="1986" spans="4:4">
      <c r="D1986" s="105"/>
    </row>
    <row r="1987" spans="4:4">
      <c r="D1987" s="105"/>
    </row>
    <row r="1988" spans="4:4">
      <c r="D1988" s="105"/>
    </row>
    <row r="1989" spans="4:4">
      <c r="D1989" s="105"/>
    </row>
    <row r="1990" spans="4:4">
      <c r="D1990" s="105"/>
    </row>
    <row r="1991" spans="4:4">
      <c r="D1991" s="105"/>
    </row>
    <row r="1992" spans="4:4">
      <c r="D1992" s="105"/>
    </row>
    <row r="1993" spans="4:4">
      <c r="D1993" s="105"/>
    </row>
    <row r="1994" spans="4:4">
      <c r="D1994" s="105"/>
    </row>
    <row r="1995" spans="4:4">
      <c r="D1995" s="105"/>
    </row>
    <row r="1996" spans="4:4">
      <c r="D1996" s="105"/>
    </row>
    <row r="1997" spans="4:4">
      <c r="D1997" s="105"/>
    </row>
    <row r="1998" spans="4:4">
      <c r="D1998" s="105"/>
    </row>
    <row r="1999" spans="4:4">
      <c r="D1999" s="105"/>
    </row>
    <row r="2000" spans="4:4">
      <c r="D2000" s="105"/>
    </row>
    <row r="2001" spans="4:4">
      <c r="D2001" s="105"/>
    </row>
    <row r="2002" spans="4:4">
      <c r="D2002" s="105"/>
    </row>
    <row r="2003" spans="4:4">
      <c r="D2003" s="105"/>
    </row>
    <row r="2004" spans="4:4">
      <c r="D2004" s="105"/>
    </row>
    <row r="2005" spans="4:4">
      <c r="D2005" s="105"/>
    </row>
    <row r="2006" spans="4:4">
      <c r="D2006" s="105"/>
    </row>
    <row r="2007" spans="4:4">
      <c r="D2007" s="105"/>
    </row>
    <row r="2008" spans="4:4">
      <c r="D2008" s="105"/>
    </row>
    <row r="2009" spans="4:4">
      <c r="D2009" s="105"/>
    </row>
    <row r="2010" spans="4:4">
      <c r="D2010" s="105"/>
    </row>
    <row r="2011" spans="4:4">
      <c r="D2011" s="105"/>
    </row>
    <row r="2012" spans="4:4">
      <c r="D2012" s="105"/>
    </row>
    <row r="2013" spans="4:4">
      <c r="D2013" s="105"/>
    </row>
    <row r="2014" spans="4:4">
      <c r="D2014" s="105"/>
    </row>
  </sheetData>
  <mergeCells count="10">
    <mergeCell ref="J4:L6"/>
    <mergeCell ref="B1:F1"/>
    <mergeCell ref="B2:F2"/>
    <mergeCell ref="D3:G3"/>
    <mergeCell ref="B4:F4"/>
    <mergeCell ref="A5:A8"/>
    <mergeCell ref="B5:B8"/>
    <mergeCell ref="C5:C8"/>
    <mergeCell ref="D5:F6"/>
    <mergeCell ref="G5:I6"/>
  </mergeCells>
  <conditionalFormatting sqref="J10:L122">
    <cfRule type="cellIs" dxfId="0" priority="36" stopIfTrue="1" operator="lessThan">
      <formula>40</formula>
    </cfRule>
  </conditionalFormatting>
  <pageMargins left="0.7" right="0.7" top="0.75" bottom="0.75" header="0.3" footer="0.3"/>
  <pageSetup paperSize="9" orientation="portrait"/>
  <drawing r:id="rId1"/>
</worksheet>
</file>

<file path=xl/worksheets/sheet5.xml><?xml version="1.0" encoding="utf-8"?>
<worksheet xmlns="http://schemas.openxmlformats.org/spreadsheetml/2006/main" xmlns:r="http://schemas.openxmlformats.org/officeDocument/2006/relationships">
  <dimension ref="A1:AC39"/>
  <sheetViews>
    <sheetView workbookViewId="0">
      <selection activeCell="A4" sqref="A4:G4"/>
    </sheetView>
  </sheetViews>
  <sheetFormatPr defaultColWidth="9" defaultRowHeight="12.75"/>
  <cols>
    <col min="4" max="4" width="30.7109375" customWidth="1"/>
    <col min="5" max="8" width="14" customWidth="1"/>
    <col min="10" max="10" width="7.28515625" style="118" customWidth="1"/>
    <col min="12" max="12" width="23.140625" customWidth="1"/>
    <col min="13" max="13" width="12.5703125" customWidth="1"/>
    <col min="21" max="21" width="9.140625" style="118"/>
    <col min="23" max="23" width="17.85546875" customWidth="1"/>
  </cols>
  <sheetData>
    <row r="1" spans="1:29" ht="30">
      <c r="A1" s="211" t="s">
        <v>241</v>
      </c>
      <c r="B1" s="211"/>
      <c r="C1" s="211"/>
      <c r="D1" s="211"/>
      <c r="E1" s="211"/>
      <c r="F1" s="211"/>
      <c r="G1" s="211"/>
    </row>
    <row r="2" spans="1:29" ht="20.25">
      <c r="A2" s="212" t="s">
        <v>242</v>
      </c>
      <c r="B2" s="212"/>
      <c r="C2" s="212"/>
      <c r="D2" s="212"/>
      <c r="E2" s="212"/>
      <c r="F2" s="212"/>
      <c r="G2" s="212"/>
    </row>
    <row r="3" spans="1:29" ht="27">
      <c r="A3" s="28"/>
      <c r="B3" s="28"/>
      <c r="C3" s="213" t="s">
        <v>2</v>
      </c>
      <c r="D3" s="213"/>
      <c r="E3" s="213"/>
      <c r="F3" s="213"/>
      <c r="G3" s="213"/>
    </row>
    <row r="4" spans="1:29" ht="18">
      <c r="A4" s="214" t="s">
        <v>460</v>
      </c>
      <c r="B4" s="214"/>
      <c r="C4" s="214"/>
      <c r="D4" s="214"/>
      <c r="E4" s="214"/>
      <c r="F4" s="214"/>
      <c r="G4" s="214"/>
    </row>
    <row r="5" spans="1:29" ht="28.5">
      <c r="B5" s="231" t="s">
        <v>461</v>
      </c>
      <c r="C5" s="231"/>
      <c r="D5" s="231"/>
      <c r="E5" s="231"/>
      <c r="F5" s="231"/>
    </row>
    <row r="8" spans="1:29">
      <c r="T8" s="137"/>
      <c r="V8" s="138"/>
      <c r="W8" s="118"/>
      <c r="X8" s="118"/>
      <c r="Y8" s="118"/>
      <c r="Z8" s="118"/>
      <c r="AA8" s="118"/>
      <c r="AB8" s="118"/>
      <c r="AC8" s="118"/>
    </row>
    <row r="9" spans="1:29" ht="20.25">
      <c r="B9" s="119" t="s">
        <v>462</v>
      </c>
      <c r="C9" s="120"/>
      <c r="D9" s="120"/>
      <c r="E9" s="121"/>
      <c r="J9" s="129"/>
      <c r="L9" s="130"/>
      <c r="M9" s="131"/>
      <c r="N9" s="130"/>
      <c r="O9" s="130"/>
      <c r="P9" s="130"/>
      <c r="Q9" s="118"/>
      <c r="R9" s="118"/>
      <c r="T9" s="137"/>
      <c r="U9" s="139"/>
      <c r="V9" s="138"/>
      <c r="W9" s="131"/>
      <c r="X9" s="130"/>
      <c r="Y9" s="130"/>
      <c r="Z9" s="130"/>
      <c r="AA9" s="118"/>
      <c r="AB9" s="118"/>
      <c r="AC9" s="118"/>
    </row>
    <row r="10" spans="1:29" ht="15.75">
      <c r="E10" s="220" t="s">
        <v>463</v>
      </c>
      <c r="F10" s="220"/>
      <c r="G10" s="220"/>
      <c r="H10" s="220"/>
      <c r="L10" s="230"/>
      <c r="M10" s="230"/>
      <c r="N10" s="230"/>
      <c r="O10" s="230"/>
      <c r="P10" s="230"/>
      <c r="Q10" s="118"/>
      <c r="R10" s="118"/>
      <c r="T10" s="137"/>
      <c r="V10" s="138"/>
      <c r="W10" s="230"/>
      <c r="X10" s="230"/>
      <c r="Y10" s="230"/>
      <c r="Z10" s="230"/>
      <c r="AA10" s="230"/>
      <c r="AB10" s="118"/>
      <c r="AC10" s="118"/>
    </row>
    <row r="11" spans="1:29">
      <c r="L11" s="118"/>
      <c r="M11" s="118"/>
      <c r="N11" s="118"/>
      <c r="O11" s="118"/>
      <c r="P11" s="118"/>
      <c r="Q11" s="118"/>
      <c r="R11" s="118"/>
      <c r="T11" s="137"/>
      <c r="V11" s="138"/>
      <c r="W11" s="118"/>
      <c r="X11" s="118"/>
      <c r="Y11" s="118"/>
      <c r="Z11" s="118"/>
      <c r="AA11" s="118"/>
      <c r="AB11" s="118"/>
      <c r="AC11" s="118"/>
    </row>
    <row r="12" spans="1:29">
      <c r="L12" s="118"/>
      <c r="M12" s="118"/>
      <c r="N12" s="118"/>
      <c r="O12" s="118"/>
      <c r="P12" s="118"/>
      <c r="Q12" s="118"/>
      <c r="R12" s="118"/>
      <c r="T12" s="137"/>
      <c r="V12" s="138"/>
      <c r="W12" s="118"/>
      <c r="X12" s="118"/>
      <c r="Y12" s="118"/>
      <c r="Z12" s="118"/>
      <c r="AA12" s="118"/>
      <c r="AB12" s="118"/>
      <c r="AC12" s="118"/>
    </row>
    <row r="13" spans="1:29" ht="15.75">
      <c r="D13" s="26"/>
      <c r="E13" s="26" t="s">
        <v>452</v>
      </c>
      <c r="F13" s="26" t="s">
        <v>246</v>
      </c>
      <c r="G13" s="26" t="s">
        <v>15</v>
      </c>
      <c r="H13" s="122"/>
      <c r="L13" s="122"/>
      <c r="M13" s="122"/>
      <c r="N13" s="122"/>
      <c r="O13" s="122"/>
      <c r="P13" s="122"/>
      <c r="Q13" s="122"/>
      <c r="R13" s="118"/>
      <c r="T13" s="137"/>
      <c r="V13" s="138"/>
      <c r="W13" s="118"/>
      <c r="X13" s="118"/>
      <c r="Y13" s="118"/>
      <c r="Z13" s="118"/>
      <c r="AA13" s="118"/>
      <c r="AB13" s="118"/>
      <c r="AC13" s="118"/>
    </row>
    <row r="14" spans="1:29" ht="27.75" customHeight="1">
      <c r="D14" s="123" t="s">
        <v>464</v>
      </c>
      <c r="E14" s="124">
        <v>100</v>
      </c>
      <c r="F14" s="124">
        <v>100</v>
      </c>
      <c r="G14" s="124">
        <v>100</v>
      </c>
      <c r="H14" s="125"/>
      <c r="L14" s="132"/>
      <c r="M14" s="133"/>
      <c r="N14" s="133"/>
      <c r="O14" s="133"/>
      <c r="P14" s="133"/>
      <c r="Q14" s="125"/>
      <c r="R14" s="118"/>
      <c r="T14" s="137"/>
      <c r="V14" s="138"/>
      <c r="W14" s="118"/>
      <c r="X14" s="118"/>
      <c r="Y14" s="118"/>
      <c r="Z14" s="118"/>
      <c r="AA14" s="118"/>
      <c r="AB14" s="118"/>
      <c r="AC14" s="118"/>
    </row>
    <row r="15" spans="1:29" ht="15.75">
      <c r="L15" s="118"/>
      <c r="M15" s="118"/>
      <c r="N15" s="118"/>
      <c r="O15" s="118"/>
      <c r="P15" s="118"/>
      <c r="Q15" s="118"/>
      <c r="R15" s="118"/>
      <c r="T15" s="137"/>
      <c r="V15" s="138"/>
      <c r="W15" s="132"/>
      <c r="X15" s="135"/>
      <c r="Y15" s="135"/>
      <c r="Z15" s="135"/>
      <c r="AA15" s="135"/>
      <c r="AB15" s="135"/>
      <c r="AC15" s="118"/>
    </row>
    <row r="16" spans="1:29" ht="15.75">
      <c r="L16" s="134"/>
      <c r="M16" s="134"/>
      <c r="N16" s="134"/>
      <c r="O16" s="134"/>
      <c r="P16" s="134"/>
      <c r="Q16" s="134"/>
      <c r="R16" s="118"/>
      <c r="T16" s="137"/>
      <c r="V16" s="138"/>
      <c r="W16" s="140"/>
      <c r="X16" s="141"/>
      <c r="Y16" s="141"/>
      <c r="Z16" s="141"/>
      <c r="AA16" s="141"/>
      <c r="AB16" s="141"/>
      <c r="AC16" s="118"/>
    </row>
    <row r="17" spans="4:29" ht="15.75">
      <c r="L17" s="132"/>
      <c r="M17" s="135"/>
      <c r="N17" s="135"/>
      <c r="O17" s="135"/>
      <c r="P17" s="135"/>
      <c r="Q17" s="135"/>
      <c r="R17" s="118"/>
      <c r="T17" s="137"/>
      <c r="V17" s="138"/>
      <c r="W17" s="118"/>
      <c r="X17" s="118"/>
      <c r="Y17" s="118"/>
      <c r="Z17" s="118"/>
      <c r="AA17" s="118"/>
      <c r="AB17" s="118"/>
      <c r="AC17" s="118"/>
    </row>
    <row r="18" spans="4:29" ht="15.75">
      <c r="E18" s="26" t="s">
        <v>452</v>
      </c>
      <c r="F18" s="26" t="s">
        <v>246</v>
      </c>
      <c r="G18" s="26" t="s">
        <v>15</v>
      </c>
      <c r="H18" s="26"/>
      <c r="L18" s="136"/>
      <c r="M18" s="134"/>
      <c r="N18" s="134"/>
      <c r="O18" s="134"/>
      <c r="P18" s="134"/>
      <c r="Q18" s="134"/>
      <c r="R18" s="118"/>
    </row>
    <row r="19" spans="4:29" ht="20.25">
      <c r="D19" s="110" t="s">
        <v>465</v>
      </c>
      <c r="E19" s="124">
        <v>100</v>
      </c>
      <c r="F19" s="124">
        <v>100</v>
      </c>
      <c r="G19" s="124">
        <v>100</v>
      </c>
      <c r="H19" s="126"/>
      <c r="L19" s="118"/>
      <c r="M19" s="118"/>
      <c r="N19" s="118"/>
      <c r="O19" s="118"/>
      <c r="P19" s="118"/>
      <c r="Q19" s="118"/>
      <c r="R19" s="118"/>
      <c r="W19" s="142"/>
      <c r="X19" s="143"/>
      <c r="Y19" s="143"/>
      <c r="Z19" s="143"/>
      <c r="AA19" s="143"/>
      <c r="AB19" s="143"/>
    </row>
    <row r="27" spans="4:29">
      <c r="Z27" s="110" t="s">
        <v>466</v>
      </c>
    </row>
    <row r="29" spans="4:29">
      <c r="M29" s="110" t="s">
        <v>466</v>
      </c>
    </row>
    <row r="36" spans="3:5">
      <c r="C36" s="110"/>
    </row>
    <row r="39" spans="3:5">
      <c r="D39" s="127" t="s">
        <v>467</v>
      </c>
      <c r="E39" s="128"/>
    </row>
  </sheetData>
  <mergeCells count="8">
    <mergeCell ref="E10:H10"/>
    <mergeCell ref="L10:P10"/>
    <mergeCell ref="W10:AA10"/>
    <mergeCell ref="A1:G1"/>
    <mergeCell ref="A2:G2"/>
    <mergeCell ref="C3:G3"/>
    <mergeCell ref="A4:G4"/>
    <mergeCell ref="B5:F5"/>
  </mergeCells>
  <pageMargins left="0.7" right="0.7" top="0.75" bottom="0.75" header="0.3" footer="0.3"/>
  <pageSetup paperSize="9" orientation="portrait"/>
  <drawing r:id="rId1"/>
</worksheet>
</file>

<file path=xl/worksheets/sheet6.xml><?xml version="1.0" encoding="utf-8"?>
<worksheet xmlns="http://schemas.openxmlformats.org/spreadsheetml/2006/main" xmlns:r="http://schemas.openxmlformats.org/officeDocument/2006/relationships">
  <dimension ref="A1:N90"/>
  <sheetViews>
    <sheetView topLeftCell="A61" workbookViewId="0">
      <selection activeCell="B4" sqref="B4"/>
    </sheetView>
  </sheetViews>
  <sheetFormatPr defaultColWidth="9" defaultRowHeight="12.75"/>
  <cols>
    <col min="2" max="2" width="17" customWidth="1"/>
    <col min="3" max="3" width="31.85546875" customWidth="1"/>
    <col min="4" max="4" width="28.7109375" customWidth="1"/>
    <col min="5" max="5" width="13.140625" customWidth="1"/>
    <col min="6" max="6" width="27.28515625" customWidth="1"/>
    <col min="7" max="7" width="15.42578125" style="105" customWidth="1"/>
    <col min="8" max="8" width="19.28515625" style="105" customWidth="1"/>
    <col min="9" max="9" width="23.7109375" style="105" customWidth="1"/>
    <col min="10" max="10" width="24.85546875" style="105" customWidth="1"/>
    <col min="11" max="11" width="20.5703125" style="105" customWidth="1"/>
  </cols>
  <sheetData>
    <row r="1" spans="1:14" ht="15">
      <c r="B1" s="232" t="s">
        <v>468</v>
      </c>
      <c r="C1" s="232"/>
      <c r="D1" s="232"/>
      <c r="E1" s="232"/>
      <c r="F1" s="232"/>
      <c r="G1" s="232"/>
      <c r="H1" s="232"/>
      <c r="I1" s="232"/>
      <c r="J1" s="232"/>
    </row>
    <row r="2" spans="1:14" ht="15">
      <c r="B2" s="232" t="s">
        <v>469</v>
      </c>
      <c r="C2" s="232"/>
      <c r="D2" s="232"/>
      <c r="E2" s="232"/>
      <c r="F2" s="232"/>
      <c r="G2" s="232"/>
      <c r="H2" s="232"/>
      <c r="I2" s="232"/>
      <c r="J2" s="232"/>
    </row>
    <row r="3" spans="1:14" ht="15.75">
      <c r="B3" s="233" t="s">
        <v>470</v>
      </c>
      <c r="C3" s="233"/>
      <c r="D3" s="233"/>
      <c r="E3" s="233"/>
      <c r="F3" s="233"/>
      <c r="G3" s="233"/>
      <c r="H3" s="233"/>
      <c r="I3" s="233"/>
      <c r="J3" s="233"/>
    </row>
    <row r="4" spans="1:14">
      <c r="B4" s="106" t="s">
        <v>471</v>
      </c>
      <c r="C4" s="59"/>
      <c r="D4" s="59"/>
      <c r="E4" s="107" t="s">
        <v>472</v>
      </c>
      <c r="F4" s="108"/>
      <c r="G4" s="109"/>
      <c r="H4" s="109"/>
      <c r="I4" s="112" t="s">
        <v>473</v>
      </c>
      <c r="J4" s="109"/>
    </row>
    <row r="5" spans="1:14">
      <c r="B5" s="106" t="s">
        <v>474</v>
      </c>
      <c r="C5" s="59"/>
      <c r="D5" s="59"/>
      <c r="E5" s="59"/>
      <c r="F5" s="59"/>
      <c r="G5" s="109"/>
      <c r="H5" s="109" t="s">
        <v>475</v>
      </c>
      <c r="I5" s="113"/>
      <c r="J5" s="109"/>
    </row>
    <row r="8" spans="1:14" ht="140.25">
      <c r="A8" s="110" t="s">
        <v>476</v>
      </c>
      <c r="B8" s="111" t="s">
        <v>477</v>
      </c>
      <c r="C8" s="111" t="s">
        <v>478</v>
      </c>
      <c r="D8" s="111" t="s">
        <v>479</v>
      </c>
      <c r="E8" s="111" t="s">
        <v>6</v>
      </c>
      <c r="F8" s="9" t="s">
        <v>480</v>
      </c>
      <c r="G8" s="88" t="s">
        <v>481</v>
      </c>
      <c r="H8" s="88" t="s">
        <v>482</v>
      </c>
      <c r="I8" s="88" t="s">
        <v>483</v>
      </c>
      <c r="J8" s="88" t="s">
        <v>484</v>
      </c>
      <c r="K8" s="88" t="s">
        <v>485</v>
      </c>
      <c r="L8" s="114"/>
      <c r="M8" s="114"/>
      <c r="N8" s="114"/>
    </row>
    <row r="9" spans="1:14">
      <c r="B9" s="234" t="s">
        <v>486</v>
      </c>
      <c r="C9" s="235"/>
      <c r="D9" s="235"/>
      <c r="E9" s="235"/>
      <c r="F9" s="236"/>
      <c r="G9" s="88" t="s">
        <v>452</v>
      </c>
      <c r="H9" s="237" t="s">
        <v>487</v>
      </c>
      <c r="I9" s="238"/>
      <c r="J9" s="88" t="s">
        <v>15</v>
      </c>
      <c r="K9" s="88" t="s">
        <v>254</v>
      </c>
      <c r="L9" s="114"/>
      <c r="M9" s="114"/>
      <c r="N9" s="114"/>
    </row>
    <row r="10" spans="1:14">
      <c r="A10">
        <v>1</v>
      </c>
      <c r="B10" s="108">
        <v>43262.656831585598</v>
      </c>
      <c r="C10" s="108" t="s">
        <v>488</v>
      </c>
      <c r="D10" s="108" t="s">
        <v>489</v>
      </c>
      <c r="E10" s="108" t="s">
        <v>490</v>
      </c>
      <c r="F10" s="108" t="s">
        <v>491</v>
      </c>
      <c r="G10" s="109">
        <v>4</v>
      </c>
      <c r="H10" s="109">
        <v>3</v>
      </c>
      <c r="I10" s="109">
        <v>4</v>
      </c>
      <c r="J10" s="109">
        <v>4</v>
      </c>
      <c r="K10" s="109">
        <v>4</v>
      </c>
      <c r="L10" s="114"/>
      <c r="M10" s="114"/>
      <c r="N10" s="114"/>
    </row>
    <row r="11" spans="1:14">
      <c r="A11">
        <v>2</v>
      </c>
      <c r="B11" s="108">
        <v>43263.635292268496</v>
      </c>
      <c r="C11" s="108" t="s">
        <v>492</v>
      </c>
      <c r="D11" s="108" t="s">
        <v>493</v>
      </c>
      <c r="E11" s="108" t="s">
        <v>494</v>
      </c>
      <c r="F11" s="108" t="s">
        <v>495</v>
      </c>
      <c r="G11" s="109">
        <v>3</v>
      </c>
      <c r="H11" s="109">
        <v>4</v>
      </c>
      <c r="I11" s="109">
        <v>5</v>
      </c>
      <c r="J11" s="109">
        <v>3</v>
      </c>
      <c r="K11" s="109">
        <v>3</v>
      </c>
      <c r="L11" s="114"/>
      <c r="M11" s="114"/>
      <c r="N11" s="114"/>
    </row>
    <row r="12" spans="1:14">
      <c r="A12">
        <v>3</v>
      </c>
      <c r="B12" s="108">
        <v>43262.6634471875</v>
      </c>
      <c r="C12" s="108" t="s">
        <v>496</v>
      </c>
      <c r="D12" s="108" t="s">
        <v>497</v>
      </c>
      <c r="E12" s="108" t="s">
        <v>263</v>
      </c>
      <c r="F12" s="108" t="s">
        <v>491</v>
      </c>
      <c r="G12" s="109">
        <v>3</v>
      </c>
      <c r="H12" s="109">
        <v>3</v>
      </c>
      <c r="I12" s="109">
        <v>3</v>
      </c>
      <c r="J12" s="109">
        <v>3</v>
      </c>
      <c r="K12" s="109">
        <v>3</v>
      </c>
      <c r="L12" s="114"/>
      <c r="M12" s="114"/>
      <c r="N12" s="114"/>
    </row>
    <row r="13" spans="1:14">
      <c r="A13">
        <v>4</v>
      </c>
      <c r="B13" s="108">
        <v>43263.5798117593</v>
      </c>
      <c r="C13" s="108" t="s">
        <v>498</v>
      </c>
      <c r="D13" s="108" t="s">
        <v>499</v>
      </c>
      <c r="E13" s="108" t="s">
        <v>500</v>
      </c>
      <c r="F13" s="108" t="s">
        <v>501</v>
      </c>
      <c r="G13" s="109">
        <v>4</v>
      </c>
      <c r="H13" s="109">
        <v>4</v>
      </c>
      <c r="I13" s="109">
        <v>4</v>
      </c>
      <c r="J13" s="109">
        <v>4</v>
      </c>
      <c r="K13" s="109">
        <v>4</v>
      </c>
      <c r="L13" s="114"/>
      <c r="M13" s="114"/>
      <c r="N13" s="114"/>
    </row>
    <row r="14" spans="1:14">
      <c r="A14">
        <v>5</v>
      </c>
      <c r="B14" s="108">
        <v>43262.938487453699</v>
      </c>
      <c r="C14" s="108" t="s">
        <v>502</v>
      </c>
      <c r="D14" s="108" t="s">
        <v>503</v>
      </c>
      <c r="E14" s="108" t="s">
        <v>267</v>
      </c>
      <c r="F14" s="108" t="s">
        <v>504</v>
      </c>
      <c r="G14" s="109">
        <v>5</v>
      </c>
      <c r="H14" s="109">
        <v>4</v>
      </c>
      <c r="I14" s="109">
        <v>4</v>
      </c>
      <c r="J14" s="109">
        <v>5</v>
      </c>
      <c r="K14" s="109">
        <v>5</v>
      </c>
      <c r="L14" s="114"/>
      <c r="M14" s="114"/>
      <c r="N14" s="114"/>
    </row>
    <row r="15" spans="1:14">
      <c r="A15">
        <v>6</v>
      </c>
      <c r="B15" s="108">
        <v>43262.673250462998</v>
      </c>
      <c r="C15" s="108" t="s">
        <v>505</v>
      </c>
      <c r="D15" s="108" t="s">
        <v>506</v>
      </c>
      <c r="E15" s="108" t="s">
        <v>507</v>
      </c>
      <c r="F15" s="108" t="s">
        <v>504</v>
      </c>
      <c r="G15" s="109">
        <v>5</v>
      </c>
      <c r="H15" s="109">
        <v>4</v>
      </c>
      <c r="I15" s="109">
        <v>5</v>
      </c>
      <c r="J15" s="109">
        <v>4</v>
      </c>
      <c r="K15" s="109">
        <v>4</v>
      </c>
      <c r="L15" s="114"/>
      <c r="M15" s="114"/>
      <c r="N15" s="114"/>
    </row>
    <row r="16" spans="1:14">
      <c r="A16">
        <v>7</v>
      </c>
      <c r="B16" s="108">
        <v>43262.667640648098</v>
      </c>
      <c r="C16" s="108" t="s">
        <v>508</v>
      </c>
      <c r="D16" s="108" t="s">
        <v>509</v>
      </c>
      <c r="E16" s="108" t="s">
        <v>510</v>
      </c>
      <c r="F16" s="108" t="s">
        <v>511</v>
      </c>
      <c r="G16" s="109">
        <v>4</v>
      </c>
      <c r="H16" s="109">
        <v>4</v>
      </c>
      <c r="I16" s="109">
        <v>4</v>
      </c>
      <c r="J16" s="109">
        <v>4</v>
      </c>
      <c r="K16" s="109">
        <v>4</v>
      </c>
      <c r="L16" s="114"/>
      <c r="M16" s="114"/>
      <c r="N16" s="114"/>
    </row>
    <row r="17" spans="1:14">
      <c r="A17">
        <v>8</v>
      </c>
      <c r="B17" s="108">
        <v>43263.517397812502</v>
      </c>
      <c r="C17" s="108" t="s">
        <v>512</v>
      </c>
      <c r="D17" s="108" t="s">
        <v>513</v>
      </c>
      <c r="E17" s="108" t="s">
        <v>514</v>
      </c>
      <c r="F17" s="108" t="s">
        <v>504</v>
      </c>
      <c r="G17" s="109">
        <v>4</v>
      </c>
      <c r="H17" s="109">
        <v>4</v>
      </c>
      <c r="I17" s="109">
        <v>4</v>
      </c>
      <c r="J17" s="109">
        <v>4</v>
      </c>
      <c r="K17" s="109">
        <v>4</v>
      </c>
      <c r="L17" s="114"/>
      <c r="M17" s="114"/>
      <c r="N17" s="114"/>
    </row>
    <row r="18" spans="1:14">
      <c r="A18">
        <v>9</v>
      </c>
      <c r="B18" s="108">
        <v>43263.319423703702</v>
      </c>
      <c r="C18" s="108" t="s">
        <v>515</v>
      </c>
      <c r="D18" s="108" t="s">
        <v>516</v>
      </c>
      <c r="E18" s="108" t="s">
        <v>517</v>
      </c>
      <c r="F18" s="108" t="s">
        <v>518</v>
      </c>
      <c r="G18" s="109">
        <v>5</v>
      </c>
      <c r="H18" s="109">
        <v>5</v>
      </c>
      <c r="I18" s="109">
        <v>5</v>
      </c>
      <c r="J18" s="109">
        <v>5</v>
      </c>
      <c r="K18" s="109">
        <v>5</v>
      </c>
      <c r="L18" s="114"/>
      <c r="M18" s="114"/>
      <c r="N18" s="114"/>
    </row>
    <row r="19" spans="1:14">
      <c r="A19">
        <v>10</v>
      </c>
      <c r="B19" s="108">
        <v>43262.777544398203</v>
      </c>
      <c r="C19" s="108" t="s">
        <v>519</v>
      </c>
      <c r="D19" s="108" t="s">
        <v>520</v>
      </c>
      <c r="E19" s="108" t="s">
        <v>521</v>
      </c>
      <c r="F19" s="108" t="s">
        <v>504</v>
      </c>
      <c r="G19" s="109">
        <v>5</v>
      </c>
      <c r="H19" s="109">
        <v>5</v>
      </c>
      <c r="I19" s="109">
        <v>5</v>
      </c>
      <c r="J19" s="109">
        <v>5</v>
      </c>
      <c r="K19" s="109">
        <v>5</v>
      </c>
      <c r="L19" s="114"/>
      <c r="M19" s="114"/>
      <c r="N19" s="114"/>
    </row>
    <row r="20" spans="1:14">
      <c r="A20">
        <v>11</v>
      </c>
      <c r="B20" s="108">
        <v>43262.676071840302</v>
      </c>
      <c r="C20" s="108" t="s">
        <v>522</v>
      </c>
      <c r="D20" s="108" t="s">
        <v>523</v>
      </c>
      <c r="E20" s="108" t="s">
        <v>524</v>
      </c>
      <c r="F20" s="108" t="s">
        <v>491</v>
      </c>
      <c r="G20" s="109">
        <v>5</v>
      </c>
      <c r="H20" s="109">
        <v>5</v>
      </c>
      <c r="I20" s="109">
        <v>5</v>
      </c>
      <c r="J20" s="109">
        <v>5</v>
      </c>
      <c r="K20" s="109">
        <v>5</v>
      </c>
      <c r="L20" s="114"/>
      <c r="M20" s="114"/>
      <c r="N20" s="114"/>
    </row>
    <row r="21" spans="1:14">
      <c r="A21">
        <v>12</v>
      </c>
      <c r="B21" s="108">
        <v>43263.687999918999</v>
      </c>
      <c r="C21" s="108" t="s">
        <v>525</v>
      </c>
      <c r="D21" s="108" t="s">
        <v>526</v>
      </c>
      <c r="E21" s="108" t="s">
        <v>527</v>
      </c>
      <c r="F21" s="108">
        <v>2017</v>
      </c>
      <c r="G21" s="109">
        <v>5</v>
      </c>
      <c r="H21" s="109">
        <v>5</v>
      </c>
      <c r="I21" s="109">
        <v>5</v>
      </c>
      <c r="J21" s="109">
        <v>5</v>
      </c>
      <c r="K21" s="109">
        <v>5</v>
      </c>
      <c r="L21" s="114"/>
      <c r="M21" s="114"/>
      <c r="N21" s="114"/>
    </row>
    <row r="22" spans="1:14">
      <c r="A22">
        <v>13</v>
      </c>
      <c r="B22" s="108">
        <v>43262.667221377298</v>
      </c>
      <c r="C22" s="108" t="s">
        <v>528</v>
      </c>
      <c r="D22" s="108" t="s">
        <v>529</v>
      </c>
      <c r="E22" s="108" t="s">
        <v>530</v>
      </c>
      <c r="F22" s="108" t="s">
        <v>531</v>
      </c>
      <c r="G22" s="109">
        <v>5</v>
      </c>
      <c r="H22" s="109">
        <v>5</v>
      </c>
      <c r="I22" s="109">
        <v>5</v>
      </c>
      <c r="J22" s="109">
        <v>5</v>
      </c>
      <c r="K22" s="109">
        <v>5</v>
      </c>
      <c r="L22" s="114"/>
      <c r="M22" s="114"/>
      <c r="N22" s="114"/>
    </row>
    <row r="23" spans="1:14">
      <c r="A23">
        <v>14</v>
      </c>
      <c r="B23" s="108">
        <v>43263.662607372702</v>
      </c>
      <c r="C23" s="108" t="s">
        <v>532</v>
      </c>
      <c r="D23" s="108" t="s">
        <v>533</v>
      </c>
      <c r="E23" s="108" t="s">
        <v>534</v>
      </c>
      <c r="F23" s="108" t="s">
        <v>535</v>
      </c>
      <c r="G23" s="109">
        <v>5</v>
      </c>
      <c r="H23" s="109">
        <v>5</v>
      </c>
      <c r="I23" s="109">
        <v>5</v>
      </c>
      <c r="J23" s="109">
        <v>5</v>
      </c>
      <c r="K23" s="109">
        <v>5</v>
      </c>
      <c r="L23" s="114"/>
      <c r="M23" s="114"/>
      <c r="N23" s="114"/>
    </row>
    <row r="24" spans="1:14">
      <c r="A24">
        <v>15</v>
      </c>
      <c r="B24" s="108">
        <v>43263.737316296298</v>
      </c>
      <c r="C24" s="108" t="s">
        <v>536</v>
      </c>
      <c r="D24" s="108" t="s">
        <v>537</v>
      </c>
      <c r="E24" s="108" t="s">
        <v>538</v>
      </c>
      <c r="F24" s="108">
        <v>2017</v>
      </c>
      <c r="G24" s="109">
        <v>5</v>
      </c>
      <c r="H24" s="109">
        <v>5</v>
      </c>
      <c r="I24" s="109">
        <v>5</v>
      </c>
      <c r="J24" s="109">
        <v>5</v>
      </c>
      <c r="K24" s="109">
        <v>5</v>
      </c>
      <c r="L24" s="114"/>
      <c r="M24" s="114"/>
      <c r="N24" s="114"/>
    </row>
    <row r="25" spans="1:14">
      <c r="A25">
        <v>16</v>
      </c>
      <c r="B25" s="108">
        <v>43262.664510474497</v>
      </c>
      <c r="C25" s="108" t="s">
        <v>539</v>
      </c>
      <c r="D25" s="108" t="s">
        <v>540</v>
      </c>
      <c r="E25" s="108" t="s">
        <v>291</v>
      </c>
      <c r="F25" s="108" t="s">
        <v>504</v>
      </c>
      <c r="G25" s="109">
        <v>3</v>
      </c>
      <c r="H25" s="109">
        <v>3</v>
      </c>
      <c r="I25" s="109">
        <v>3</v>
      </c>
      <c r="J25" s="109">
        <v>3</v>
      </c>
      <c r="K25" s="109">
        <v>3</v>
      </c>
      <c r="L25" s="114"/>
      <c r="M25" s="114"/>
      <c r="N25" s="114"/>
    </row>
    <row r="26" spans="1:14">
      <c r="A26">
        <v>17</v>
      </c>
      <c r="B26" s="108">
        <v>43262.823593622699</v>
      </c>
      <c r="C26" s="108" t="s">
        <v>541</v>
      </c>
      <c r="D26" s="108" t="s">
        <v>542</v>
      </c>
      <c r="E26" s="108" t="s">
        <v>293</v>
      </c>
      <c r="F26" s="108" t="s">
        <v>531</v>
      </c>
      <c r="G26" s="109">
        <v>4</v>
      </c>
      <c r="H26" s="109">
        <v>4</v>
      </c>
      <c r="I26" s="109">
        <v>5</v>
      </c>
      <c r="J26" s="109">
        <v>4</v>
      </c>
      <c r="K26" s="109">
        <v>4</v>
      </c>
      <c r="L26" s="114"/>
      <c r="M26" s="114"/>
      <c r="N26" s="114"/>
    </row>
    <row r="27" spans="1:14">
      <c r="A27">
        <v>18</v>
      </c>
      <c r="B27" s="108">
        <v>43264.399048449101</v>
      </c>
      <c r="C27" s="108" t="s">
        <v>543</v>
      </c>
      <c r="D27" s="108" t="s">
        <v>544</v>
      </c>
      <c r="E27" s="108" t="s">
        <v>545</v>
      </c>
      <c r="F27" s="108" t="s">
        <v>546</v>
      </c>
      <c r="G27" s="109">
        <v>5</v>
      </c>
      <c r="H27" s="109">
        <v>4</v>
      </c>
      <c r="I27" s="109">
        <v>5</v>
      </c>
      <c r="J27" s="109">
        <v>5</v>
      </c>
      <c r="K27" s="109">
        <v>4</v>
      </c>
      <c r="L27" s="114"/>
      <c r="M27" s="114"/>
      <c r="N27" s="114"/>
    </row>
    <row r="28" spans="1:14">
      <c r="A28">
        <v>19</v>
      </c>
      <c r="B28" s="108">
        <v>43262.689546585701</v>
      </c>
      <c r="C28" s="108" t="s">
        <v>547</v>
      </c>
      <c r="D28" s="108" t="s">
        <v>548</v>
      </c>
      <c r="E28" s="108" t="s">
        <v>301</v>
      </c>
      <c r="F28" s="108" t="s">
        <v>549</v>
      </c>
      <c r="G28" s="109">
        <v>4</v>
      </c>
      <c r="H28" s="109">
        <v>4</v>
      </c>
      <c r="I28" s="109">
        <v>5</v>
      </c>
      <c r="J28" s="109">
        <v>3</v>
      </c>
      <c r="K28" s="109">
        <v>4</v>
      </c>
      <c r="L28" s="114"/>
      <c r="M28" s="114"/>
      <c r="N28" s="114"/>
    </row>
    <row r="29" spans="1:14">
      <c r="A29">
        <v>20</v>
      </c>
      <c r="B29" s="108">
        <v>43262.659265856499</v>
      </c>
      <c r="C29" s="108" t="s">
        <v>550</v>
      </c>
      <c r="D29" s="108" t="s">
        <v>304</v>
      </c>
      <c r="E29" s="108" t="s">
        <v>305</v>
      </c>
      <c r="F29" s="108" t="s">
        <v>551</v>
      </c>
      <c r="G29" s="109">
        <v>5</v>
      </c>
      <c r="H29" s="109">
        <v>5</v>
      </c>
      <c r="I29" s="109">
        <v>5</v>
      </c>
      <c r="J29" s="109">
        <v>5</v>
      </c>
      <c r="K29" s="109">
        <v>5</v>
      </c>
      <c r="L29" s="114"/>
      <c r="M29" s="114"/>
      <c r="N29" s="114"/>
    </row>
    <row r="30" spans="1:14">
      <c r="A30">
        <v>21</v>
      </c>
      <c r="B30" s="108">
        <v>43262.783193807903</v>
      </c>
      <c r="C30" s="108" t="s">
        <v>552</v>
      </c>
      <c r="D30" s="108" t="s">
        <v>306</v>
      </c>
      <c r="E30" s="108" t="s">
        <v>307</v>
      </c>
      <c r="F30" s="108" t="s">
        <v>551</v>
      </c>
      <c r="G30" s="109">
        <v>5</v>
      </c>
      <c r="H30" s="109">
        <v>5</v>
      </c>
      <c r="I30" s="109">
        <v>5</v>
      </c>
      <c r="J30" s="109">
        <v>5</v>
      </c>
      <c r="K30" s="109">
        <v>5</v>
      </c>
      <c r="L30" s="114"/>
      <c r="M30" s="114"/>
      <c r="N30" s="114"/>
    </row>
    <row r="31" spans="1:14">
      <c r="A31">
        <v>22</v>
      </c>
      <c r="B31" s="108">
        <v>43262.6634600463</v>
      </c>
      <c r="C31" s="108" t="s">
        <v>553</v>
      </c>
      <c r="D31" s="108" t="s">
        <v>554</v>
      </c>
      <c r="E31" s="108" t="s">
        <v>311</v>
      </c>
      <c r="F31" s="108" t="s">
        <v>555</v>
      </c>
      <c r="G31" s="109">
        <v>5</v>
      </c>
      <c r="H31" s="109">
        <v>5</v>
      </c>
      <c r="I31" s="109">
        <v>5</v>
      </c>
      <c r="J31" s="109">
        <v>5</v>
      </c>
      <c r="K31" s="109">
        <v>5</v>
      </c>
      <c r="L31" s="114"/>
      <c r="M31" s="114"/>
      <c r="N31" s="114"/>
    </row>
    <row r="32" spans="1:14">
      <c r="A32">
        <v>23</v>
      </c>
      <c r="B32" s="108">
        <v>43263.479759085603</v>
      </c>
      <c r="C32" s="108" t="s">
        <v>556</v>
      </c>
      <c r="D32" s="108" t="s">
        <v>557</v>
      </c>
      <c r="E32" s="108" t="s">
        <v>558</v>
      </c>
      <c r="F32" s="108" t="s">
        <v>10</v>
      </c>
      <c r="G32" s="109">
        <v>5</v>
      </c>
      <c r="H32" s="109">
        <v>5</v>
      </c>
      <c r="I32" s="109">
        <v>5</v>
      </c>
      <c r="J32" s="109">
        <v>5</v>
      </c>
      <c r="K32" s="109">
        <v>5</v>
      </c>
      <c r="L32" s="114"/>
      <c r="M32" s="114"/>
      <c r="N32" s="114"/>
    </row>
    <row r="33" spans="1:14">
      <c r="A33">
        <v>24</v>
      </c>
      <c r="B33" s="108">
        <v>43263.750966666703</v>
      </c>
      <c r="C33" s="108" t="s">
        <v>559</v>
      </c>
      <c r="D33" s="108" t="s">
        <v>560</v>
      </c>
      <c r="E33" s="108" t="s">
        <v>561</v>
      </c>
      <c r="F33" s="108" t="s">
        <v>504</v>
      </c>
      <c r="G33" s="109">
        <v>5</v>
      </c>
      <c r="H33" s="109">
        <v>5</v>
      </c>
      <c r="I33" s="109">
        <v>4</v>
      </c>
      <c r="J33" s="109">
        <v>4</v>
      </c>
      <c r="K33" s="109">
        <v>4</v>
      </c>
      <c r="L33" s="114"/>
      <c r="M33" s="114"/>
      <c r="N33" s="114"/>
    </row>
    <row r="34" spans="1:14">
      <c r="A34">
        <v>25</v>
      </c>
      <c r="B34" s="108">
        <v>43262.916827384302</v>
      </c>
      <c r="C34" s="108" t="s">
        <v>562</v>
      </c>
      <c r="D34" s="108" t="s">
        <v>563</v>
      </c>
      <c r="E34" s="108" t="s">
        <v>564</v>
      </c>
      <c r="F34" s="108" t="s">
        <v>504</v>
      </c>
      <c r="G34" s="109">
        <v>5</v>
      </c>
      <c r="H34" s="109">
        <v>5</v>
      </c>
      <c r="I34" s="109">
        <v>4</v>
      </c>
      <c r="J34" s="109">
        <v>4</v>
      </c>
      <c r="K34" s="109">
        <v>5</v>
      </c>
      <c r="L34" s="114"/>
      <c r="M34" s="114"/>
      <c r="N34" s="114"/>
    </row>
    <row r="35" spans="1:14">
      <c r="A35">
        <v>26</v>
      </c>
      <c r="B35" s="108">
        <v>43262.659274710597</v>
      </c>
      <c r="C35" s="108" t="s">
        <v>565</v>
      </c>
      <c r="D35" s="108" t="s">
        <v>566</v>
      </c>
      <c r="E35" s="108" t="s">
        <v>319</v>
      </c>
      <c r="F35" s="108" t="s">
        <v>567</v>
      </c>
      <c r="G35" s="109">
        <v>4</v>
      </c>
      <c r="H35" s="109">
        <v>4</v>
      </c>
      <c r="I35" s="109">
        <v>3</v>
      </c>
      <c r="J35" s="109">
        <v>4</v>
      </c>
      <c r="K35" s="109">
        <v>4</v>
      </c>
      <c r="L35" s="114"/>
      <c r="M35" s="114"/>
      <c r="N35" s="114"/>
    </row>
    <row r="36" spans="1:14">
      <c r="A36">
        <v>27</v>
      </c>
      <c r="B36" s="108">
        <v>43262.727470787002</v>
      </c>
      <c r="C36" s="108" t="s">
        <v>568</v>
      </c>
      <c r="D36" s="108" t="s">
        <v>569</v>
      </c>
      <c r="E36" s="108" t="s">
        <v>321</v>
      </c>
      <c r="F36" s="108" t="s">
        <v>570</v>
      </c>
      <c r="G36" s="109">
        <v>5</v>
      </c>
      <c r="H36" s="109">
        <v>5</v>
      </c>
      <c r="I36" s="109">
        <v>5</v>
      </c>
      <c r="J36" s="109">
        <v>5</v>
      </c>
      <c r="K36" s="109">
        <v>5</v>
      </c>
      <c r="L36" s="114"/>
      <c r="M36" s="114"/>
      <c r="N36" s="114"/>
    </row>
    <row r="37" spans="1:14">
      <c r="A37">
        <v>28</v>
      </c>
      <c r="B37" s="108">
        <v>43262.802175115699</v>
      </c>
      <c r="C37" s="108" t="s">
        <v>571</v>
      </c>
      <c r="D37" s="108" t="s">
        <v>572</v>
      </c>
      <c r="E37" s="108" t="s">
        <v>573</v>
      </c>
      <c r="F37" s="108">
        <v>2017</v>
      </c>
      <c r="G37" s="109">
        <v>4</v>
      </c>
      <c r="H37" s="109">
        <v>4</v>
      </c>
      <c r="I37" s="109">
        <v>4</v>
      </c>
      <c r="J37" s="109">
        <v>4</v>
      </c>
      <c r="K37" s="109">
        <v>4</v>
      </c>
      <c r="L37" s="114"/>
      <c r="M37" s="114"/>
      <c r="N37" s="114"/>
    </row>
    <row r="38" spans="1:14">
      <c r="A38">
        <v>29</v>
      </c>
      <c r="B38" s="108">
        <v>43262.847339039297</v>
      </c>
      <c r="C38" s="108" t="s">
        <v>574</v>
      </c>
      <c r="D38" s="108" t="s">
        <v>575</v>
      </c>
      <c r="E38" s="108" t="s">
        <v>576</v>
      </c>
      <c r="F38" s="108" t="s">
        <v>577</v>
      </c>
      <c r="G38" s="109">
        <v>4</v>
      </c>
      <c r="H38" s="109">
        <v>3</v>
      </c>
      <c r="I38" s="109">
        <v>4</v>
      </c>
      <c r="J38" s="109">
        <v>3</v>
      </c>
      <c r="K38" s="109">
        <v>3</v>
      </c>
      <c r="L38" s="114"/>
      <c r="M38" s="114"/>
      <c r="N38" s="114"/>
    </row>
    <row r="39" spans="1:14">
      <c r="A39">
        <v>30</v>
      </c>
      <c r="B39" s="108">
        <v>43262.7524677662</v>
      </c>
      <c r="C39" s="108" t="s">
        <v>578</v>
      </c>
      <c r="D39" s="108" t="s">
        <v>579</v>
      </c>
      <c r="E39" s="108" t="s">
        <v>580</v>
      </c>
      <c r="F39" s="108" t="s">
        <v>581</v>
      </c>
      <c r="G39" s="109">
        <v>4</v>
      </c>
      <c r="H39" s="109">
        <v>4</v>
      </c>
      <c r="I39" s="109">
        <v>4</v>
      </c>
      <c r="J39" s="109">
        <v>4</v>
      </c>
      <c r="K39" s="109">
        <v>4</v>
      </c>
      <c r="L39" s="114"/>
      <c r="M39" s="114"/>
      <c r="N39" s="114"/>
    </row>
    <row r="40" spans="1:14">
      <c r="A40">
        <v>31</v>
      </c>
      <c r="B40" s="108">
        <v>43262.7385998264</v>
      </c>
      <c r="C40" s="108" t="s">
        <v>582</v>
      </c>
      <c r="D40" s="108" t="s">
        <v>583</v>
      </c>
      <c r="E40" s="108" t="s">
        <v>584</v>
      </c>
      <c r="F40" s="108">
        <v>2017</v>
      </c>
      <c r="G40" s="109">
        <v>5</v>
      </c>
      <c r="H40" s="109">
        <v>5</v>
      </c>
      <c r="I40" s="109">
        <v>5</v>
      </c>
      <c r="J40" s="109">
        <v>5</v>
      </c>
      <c r="K40" s="109">
        <v>5</v>
      </c>
      <c r="L40" s="114"/>
      <c r="M40" s="114"/>
      <c r="N40" s="114"/>
    </row>
    <row r="41" spans="1:14">
      <c r="A41">
        <v>32</v>
      </c>
      <c r="B41" s="108">
        <v>43262.665843356503</v>
      </c>
      <c r="C41" s="108" t="s">
        <v>585</v>
      </c>
      <c r="D41" s="108" t="s">
        <v>586</v>
      </c>
      <c r="E41" s="108" t="s">
        <v>587</v>
      </c>
      <c r="F41" s="108" t="s">
        <v>491</v>
      </c>
      <c r="G41" s="109">
        <v>4</v>
      </c>
      <c r="H41" s="109">
        <v>4</v>
      </c>
      <c r="I41" s="109">
        <v>4</v>
      </c>
      <c r="J41" s="109">
        <v>4</v>
      </c>
      <c r="K41" s="109">
        <v>4</v>
      </c>
      <c r="L41" s="114"/>
      <c r="M41" s="114"/>
      <c r="N41" s="114"/>
    </row>
    <row r="42" spans="1:14">
      <c r="A42">
        <v>33</v>
      </c>
      <c r="B42" s="108">
        <v>43262.7669718287</v>
      </c>
      <c r="C42" s="108" t="s">
        <v>588</v>
      </c>
      <c r="D42" s="108" t="s">
        <v>589</v>
      </c>
      <c r="E42" s="108" t="s">
        <v>590</v>
      </c>
      <c r="F42" s="108" t="s">
        <v>504</v>
      </c>
      <c r="G42" s="109">
        <v>5</v>
      </c>
      <c r="H42" s="109">
        <v>5</v>
      </c>
      <c r="I42" s="109">
        <v>5</v>
      </c>
      <c r="J42" s="109">
        <v>5</v>
      </c>
      <c r="K42" s="109">
        <v>5</v>
      </c>
      <c r="L42" s="114"/>
      <c r="M42" s="114"/>
      <c r="N42" s="114"/>
    </row>
    <row r="43" spans="1:14">
      <c r="A43">
        <v>34</v>
      </c>
      <c r="B43" s="108">
        <v>43263.422965752303</v>
      </c>
      <c r="C43" s="108" t="s">
        <v>591</v>
      </c>
      <c r="D43" s="108" t="s">
        <v>592</v>
      </c>
      <c r="E43" s="108" t="s">
        <v>593</v>
      </c>
      <c r="F43" s="108">
        <v>2017</v>
      </c>
      <c r="G43" s="109">
        <v>4</v>
      </c>
      <c r="H43" s="109">
        <v>4</v>
      </c>
      <c r="I43" s="109">
        <v>4</v>
      </c>
      <c r="J43" s="109">
        <v>4</v>
      </c>
      <c r="K43" s="109">
        <v>4</v>
      </c>
      <c r="L43" s="114"/>
      <c r="M43" s="114"/>
      <c r="N43" s="114"/>
    </row>
    <row r="44" spans="1:14">
      <c r="A44">
        <v>35</v>
      </c>
      <c r="B44" s="108">
        <v>43262.675229351902</v>
      </c>
      <c r="C44" s="108" t="s">
        <v>594</v>
      </c>
      <c r="D44" s="108" t="s">
        <v>595</v>
      </c>
      <c r="E44" s="108" t="s">
        <v>367</v>
      </c>
      <c r="F44" s="108" t="s">
        <v>596</v>
      </c>
      <c r="G44" s="109">
        <v>5</v>
      </c>
      <c r="H44" s="109">
        <v>4</v>
      </c>
      <c r="I44" s="109">
        <v>4</v>
      </c>
      <c r="J44" s="109">
        <v>3</v>
      </c>
      <c r="K44" s="109">
        <v>5</v>
      </c>
      <c r="L44" s="114"/>
      <c r="M44" s="114"/>
      <c r="N44" s="114"/>
    </row>
    <row r="45" spans="1:14">
      <c r="A45">
        <v>36</v>
      </c>
      <c r="B45" s="108">
        <v>43264.3751159491</v>
      </c>
      <c r="C45" s="108" t="s">
        <v>597</v>
      </c>
      <c r="D45" s="108" t="s">
        <v>598</v>
      </c>
      <c r="E45" s="108" t="s">
        <v>599</v>
      </c>
      <c r="F45" s="108" t="s">
        <v>600</v>
      </c>
      <c r="G45" s="109">
        <v>3</v>
      </c>
      <c r="H45" s="109">
        <v>3</v>
      </c>
      <c r="I45" s="109">
        <v>3</v>
      </c>
      <c r="J45" s="109">
        <v>3</v>
      </c>
      <c r="K45" s="109">
        <v>3</v>
      </c>
      <c r="L45" s="114"/>
      <c r="M45" s="114"/>
      <c r="N45" s="114"/>
    </row>
    <row r="46" spans="1:14">
      <c r="A46">
        <v>37</v>
      </c>
      <c r="B46" s="108">
        <v>43263.390675486102</v>
      </c>
      <c r="C46" s="108" t="s">
        <v>601</v>
      </c>
      <c r="D46" s="108" t="s">
        <v>602</v>
      </c>
      <c r="E46" s="108" t="s">
        <v>603</v>
      </c>
      <c r="F46" s="108" t="s">
        <v>604</v>
      </c>
      <c r="G46" s="109">
        <v>5</v>
      </c>
      <c r="H46" s="109">
        <v>5</v>
      </c>
      <c r="I46" s="109">
        <v>5</v>
      </c>
      <c r="J46" s="109">
        <v>5</v>
      </c>
      <c r="K46" s="109">
        <v>5</v>
      </c>
      <c r="L46" s="114"/>
      <c r="M46" s="114"/>
      <c r="N46" s="114"/>
    </row>
    <row r="47" spans="1:14">
      <c r="A47">
        <v>38</v>
      </c>
      <c r="B47" s="108">
        <v>43264.387436666701</v>
      </c>
      <c r="C47" s="108" t="s">
        <v>605</v>
      </c>
      <c r="D47" s="108" t="s">
        <v>606</v>
      </c>
      <c r="E47" s="108" t="s">
        <v>373</v>
      </c>
      <c r="F47" s="108" t="s">
        <v>504</v>
      </c>
      <c r="G47" s="109">
        <v>5</v>
      </c>
      <c r="H47" s="109">
        <v>5</v>
      </c>
      <c r="I47" s="109">
        <v>5</v>
      </c>
      <c r="J47" s="109">
        <v>5</v>
      </c>
      <c r="K47" s="109">
        <v>5</v>
      </c>
      <c r="L47" s="114"/>
      <c r="M47" s="114"/>
      <c r="N47" s="114"/>
    </row>
    <row r="48" spans="1:14">
      <c r="A48">
        <v>39</v>
      </c>
      <c r="B48" s="108">
        <v>43263.561412199102</v>
      </c>
      <c r="C48" s="108" t="s">
        <v>607</v>
      </c>
      <c r="D48" s="108" t="s">
        <v>608</v>
      </c>
      <c r="E48" s="108" t="s">
        <v>377</v>
      </c>
      <c r="F48" s="108" t="s">
        <v>607</v>
      </c>
      <c r="G48" s="109">
        <v>4</v>
      </c>
      <c r="H48" s="109">
        <v>4</v>
      </c>
      <c r="I48" s="109">
        <v>4</v>
      </c>
      <c r="J48" s="109">
        <v>4</v>
      </c>
      <c r="K48" s="109">
        <v>4</v>
      </c>
      <c r="L48" s="114"/>
      <c r="M48" s="114"/>
      <c r="N48" s="114"/>
    </row>
    <row r="49" spans="1:14">
      <c r="A49">
        <v>40</v>
      </c>
      <c r="B49" s="108">
        <v>43262.713625578697</v>
      </c>
      <c r="C49" s="108" t="s">
        <v>609</v>
      </c>
      <c r="D49" s="108" t="s">
        <v>610</v>
      </c>
      <c r="E49" s="108" t="s">
        <v>611</v>
      </c>
      <c r="F49" s="108" t="s">
        <v>612</v>
      </c>
      <c r="G49" s="109">
        <v>5</v>
      </c>
      <c r="H49" s="109">
        <v>5</v>
      </c>
      <c r="I49" s="109">
        <v>5</v>
      </c>
      <c r="J49" s="109">
        <v>5</v>
      </c>
      <c r="K49" s="109">
        <v>5</v>
      </c>
      <c r="L49" s="114"/>
      <c r="M49" s="114"/>
      <c r="N49" s="114"/>
    </row>
    <row r="50" spans="1:14">
      <c r="A50">
        <v>41</v>
      </c>
      <c r="B50" s="108">
        <v>43262.720725601903</v>
      </c>
      <c r="C50" s="108" t="s">
        <v>613</v>
      </c>
      <c r="D50" s="108" t="s">
        <v>614</v>
      </c>
      <c r="E50" s="108" t="s">
        <v>615</v>
      </c>
      <c r="F50" s="108" t="s">
        <v>531</v>
      </c>
      <c r="G50" s="109">
        <v>3</v>
      </c>
      <c r="H50" s="109">
        <v>4</v>
      </c>
      <c r="I50" s="109">
        <v>4</v>
      </c>
      <c r="J50" s="109">
        <v>5</v>
      </c>
      <c r="K50" s="109">
        <v>5</v>
      </c>
      <c r="L50" s="114"/>
      <c r="M50" s="114"/>
      <c r="N50" s="114"/>
    </row>
    <row r="51" spans="1:14">
      <c r="A51">
        <v>42</v>
      </c>
      <c r="B51" s="108">
        <v>43262.857455717603</v>
      </c>
      <c r="C51" s="108" t="s">
        <v>616</v>
      </c>
      <c r="D51" s="108" t="s">
        <v>617</v>
      </c>
      <c r="E51" s="108" t="s">
        <v>618</v>
      </c>
      <c r="F51" s="108" t="s">
        <v>531</v>
      </c>
      <c r="G51" s="109">
        <v>4</v>
      </c>
      <c r="H51" s="109">
        <v>4</v>
      </c>
      <c r="I51" s="109">
        <v>4</v>
      </c>
      <c r="J51" s="109">
        <v>4</v>
      </c>
      <c r="K51" s="109">
        <v>4</v>
      </c>
      <c r="L51" s="114"/>
      <c r="M51" s="114"/>
      <c r="N51" s="114"/>
    </row>
    <row r="52" spans="1:14">
      <c r="A52">
        <v>43</v>
      </c>
      <c r="B52" s="108">
        <v>43262.675008946797</v>
      </c>
      <c r="C52" s="108" t="s">
        <v>619</v>
      </c>
      <c r="D52" s="108" t="s">
        <v>620</v>
      </c>
      <c r="E52" s="108" t="s">
        <v>395</v>
      </c>
      <c r="F52" s="108" t="s">
        <v>504</v>
      </c>
      <c r="G52" s="109">
        <v>5</v>
      </c>
      <c r="H52" s="109">
        <v>5</v>
      </c>
      <c r="I52" s="109">
        <v>5</v>
      </c>
      <c r="J52" s="109">
        <v>5</v>
      </c>
      <c r="K52" s="109">
        <v>5</v>
      </c>
      <c r="L52" s="114"/>
      <c r="M52" s="114"/>
      <c r="N52" s="114"/>
    </row>
    <row r="53" spans="1:14">
      <c r="A53">
        <v>44</v>
      </c>
      <c r="B53" s="108">
        <v>43263.667327210598</v>
      </c>
      <c r="C53" s="108" t="s">
        <v>621</v>
      </c>
      <c r="D53" s="108" t="s">
        <v>622</v>
      </c>
      <c r="E53" s="108" t="s">
        <v>623</v>
      </c>
      <c r="F53" s="108" t="s">
        <v>531</v>
      </c>
      <c r="G53" s="109">
        <v>5</v>
      </c>
      <c r="H53" s="109">
        <v>4</v>
      </c>
      <c r="I53" s="109">
        <v>4</v>
      </c>
      <c r="J53" s="109">
        <v>4</v>
      </c>
      <c r="K53" s="109">
        <v>4</v>
      </c>
      <c r="L53" s="114"/>
      <c r="M53" s="114"/>
      <c r="N53" s="114"/>
    </row>
    <row r="54" spans="1:14">
      <c r="A54">
        <v>45</v>
      </c>
      <c r="B54" s="108">
        <v>43263.511842951397</v>
      </c>
      <c r="C54" s="108" t="s">
        <v>624</v>
      </c>
      <c r="D54" s="108" t="s">
        <v>625</v>
      </c>
      <c r="E54" s="108" t="s">
        <v>626</v>
      </c>
      <c r="F54" s="108" t="s">
        <v>627</v>
      </c>
      <c r="G54" s="109">
        <v>5</v>
      </c>
      <c r="H54" s="109">
        <v>5</v>
      </c>
      <c r="I54" s="109">
        <v>5</v>
      </c>
      <c r="J54" s="109">
        <v>4</v>
      </c>
      <c r="K54" s="109">
        <v>5</v>
      </c>
      <c r="L54" s="114"/>
      <c r="M54" s="114"/>
      <c r="N54" s="114"/>
    </row>
    <row r="55" spans="1:14">
      <c r="A55">
        <v>46</v>
      </c>
      <c r="B55" s="108">
        <v>43262.700791053197</v>
      </c>
      <c r="C55" s="108" t="s">
        <v>628</v>
      </c>
      <c r="D55" s="108" t="s">
        <v>629</v>
      </c>
      <c r="E55" s="108" t="s">
        <v>401</v>
      </c>
      <c r="F55" s="108" t="s">
        <v>630</v>
      </c>
      <c r="G55" s="109">
        <v>5</v>
      </c>
      <c r="H55" s="109">
        <v>4</v>
      </c>
      <c r="I55" s="109">
        <v>5</v>
      </c>
      <c r="J55" s="109">
        <v>4</v>
      </c>
      <c r="K55" s="109">
        <v>4</v>
      </c>
      <c r="L55" s="114"/>
      <c r="M55" s="114"/>
      <c r="N55" s="114"/>
    </row>
    <row r="56" spans="1:14">
      <c r="A56">
        <v>47</v>
      </c>
      <c r="B56" s="108">
        <v>43262.940490798603</v>
      </c>
      <c r="C56" s="108" t="s">
        <v>631</v>
      </c>
      <c r="D56" s="108" t="s">
        <v>632</v>
      </c>
      <c r="E56" s="108" t="s">
        <v>403</v>
      </c>
      <c r="F56" s="108" t="s">
        <v>633</v>
      </c>
      <c r="G56" s="109">
        <v>5</v>
      </c>
      <c r="H56" s="109">
        <v>5</v>
      </c>
      <c r="I56" s="109">
        <v>4</v>
      </c>
      <c r="J56" s="109">
        <v>4</v>
      </c>
      <c r="K56" s="109">
        <v>5</v>
      </c>
      <c r="L56" s="114"/>
      <c r="M56" s="114"/>
      <c r="N56" s="114"/>
    </row>
    <row r="57" spans="1:14">
      <c r="A57">
        <v>48</v>
      </c>
      <c r="B57" s="108">
        <v>43262.726117951403</v>
      </c>
      <c r="C57" s="108" t="s">
        <v>634</v>
      </c>
      <c r="D57" s="108" t="s">
        <v>635</v>
      </c>
      <c r="E57" s="108" t="s">
        <v>405</v>
      </c>
      <c r="F57" s="108" t="s">
        <v>636</v>
      </c>
      <c r="G57" s="109">
        <v>4</v>
      </c>
      <c r="H57" s="109">
        <v>3</v>
      </c>
      <c r="I57" s="109">
        <v>4</v>
      </c>
      <c r="J57" s="109">
        <v>4</v>
      </c>
      <c r="K57" s="109">
        <v>4</v>
      </c>
      <c r="L57" s="114"/>
      <c r="M57" s="114"/>
      <c r="N57" s="114"/>
    </row>
    <row r="58" spans="1:14">
      <c r="A58">
        <v>49</v>
      </c>
      <c r="B58" s="108">
        <v>43262.8788448958</v>
      </c>
      <c r="C58" s="108" t="s">
        <v>637</v>
      </c>
      <c r="D58" s="108" t="s">
        <v>638</v>
      </c>
      <c r="E58" s="108" t="s">
        <v>639</v>
      </c>
      <c r="F58" s="108">
        <v>2017</v>
      </c>
      <c r="G58" s="109">
        <v>4</v>
      </c>
      <c r="H58" s="109">
        <v>4</v>
      </c>
      <c r="I58" s="109">
        <v>5</v>
      </c>
      <c r="J58" s="109">
        <v>5</v>
      </c>
      <c r="K58" s="109">
        <v>5</v>
      </c>
      <c r="L58" s="114"/>
      <c r="M58" s="114"/>
      <c r="N58" s="114"/>
    </row>
    <row r="59" spans="1:14">
      <c r="A59">
        <v>50</v>
      </c>
      <c r="B59" s="108">
        <v>43263.523066817099</v>
      </c>
      <c r="C59" s="108" t="s">
        <v>640</v>
      </c>
      <c r="D59" s="108" t="s">
        <v>641</v>
      </c>
      <c r="E59" s="108" t="s">
        <v>411</v>
      </c>
      <c r="F59" s="108" t="s">
        <v>491</v>
      </c>
      <c r="G59" s="109">
        <v>4</v>
      </c>
      <c r="H59" s="109">
        <v>4</v>
      </c>
      <c r="I59" s="109">
        <v>4</v>
      </c>
      <c r="J59" s="109">
        <v>4</v>
      </c>
      <c r="K59" s="109">
        <v>4</v>
      </c>
      <c r="L59" s="114"/>
      <c r="M59" s="114"/>
      <c r="N59" s="114"/>
    </row>
    <row r="60" spans="1:14">
      <c r="A60">
        <v>51</v>
      </c>
      <c r="B60" s="108">
        <v>43262.786622893502</v>
      </c>
      <c r="C60" s="108" t="s">
        <v>642</v>
      </c>
      <c r="D60" s="108" t="s">
        <v>643</v>
      </c>
      <c r="E60" s="108" t="s">
        <v>413</v>
      </c>
      <c r="F60" s="108" t="s">
        <v>644</v>
      </c>
      <c r="G60" s="109">
        <v>4</v>
      </c>
      <c r="H60" s="109">
        <v>4</v>
      </c>
      <c r="I60" s="109">
        <v>3</v>
      </c>
      <c r="J60" s="109">
        <v>3</v>
      </c>
      <c r="K60" s="109">
        <v>3</v>
      </c>
      <c r="L60" s="114"/>
      <c r="M60" s="114"/>
      <c r="N60" s="114"/>
    </row>
    <row r="61" spans="1:14">
      <c r="A61">
        <v>52</v>
      </c>
      <c r="B61" s="108">
        <v>43262.657613356503</v>
      </c>
      <c r="C61" s="108" t="s">
        <v>645</v>
      </c>
      <c r="D61" s="108" t="s">
        <v>646</v>
      </c>
      <c r="E61" s="108" t="s">
        <v>415</v>
      </c>
      <c r="F61" s="108" t="s">
        <v>551</v>
      </c>
      <c r="G61" s="109">
        <v>5</v>
      </c>
      <c r="H61" s="109">
        <v>5</v>
      </c>
      <c r="I61" s="109">
        <v>5</v>
      </c>
      <c r="J61" s="109">
        <v>5</v>
      </c>
      <c r="K61" s="109">
        <v>5</v>
      </c>
      <c r="L61" s="114"/>
      <c r="M61" s="114"/>
      <c r="N61" s="114"/>
    </row>
    <row r="62" spans="1:14">
      <c r="A62">
        <v>53</v>
      </c>
      <c r="B62" s="108">
        <v>43263.524457395797</v>
      </c>
      <c r="C62" s="108" t="s">
        <v>647</v>
      </c>
      <c r="D62" s="108" t="s">
        <v>648</v>
      </c>
      <c r="E62" s="108" t="s">
        <v>417</v>
      </c>
      <c r="F62" s="108" t="s">
        <v>501</v>
      </c>
      <c r="G62" s="109">
        <v>5</v>
      </c>
      <c r="H62" s="109">
        <v>4</v>
      </c>
      <c r="I62" s="109">
        <v>5</v>
      </c>
      <c r="J62" s="109">
        <v>4</v>
      </c>
      <c r="K62" s="109">
        <v>5</v>
      </c>
      <c r="L62" s="114"/>
      <c r="M62" s="114"/>
      <c r="N62" s="114"/>
    </row>
    <row r="63" spans="1:14">
      <c r="A63">
        <v>54</v>
      </c>
      <c r="B63" s="108">
        <v>43263.342670046302</v>
      </c>
      <c r="C63" s="108" t="s">
        <v>649</v>
      </c>
      <c r="D63" s="108" t="s">
        <v>418</v>
      </c>
      <c r="E63" s="108" t="s">
        <v>419</v>
      </c>
      <c r="F63" s="108">
        <v>2017</v>
      </c>
      <c r="G63" s="109">
        <v>5</v>
      </c>
      <c r="H63" s="109">
        <v>5</v>
      </c>
      <c r="I63" s="109">
        <v>5</v>
      </c>
      <c r="J63" s="109">
        <v>5</v>
      </c>
      <c r="K63" s="109">
        <v>5</v>
      </c>
      <c r="L63" s="114"/>
      <c r="M63" s="114"/>
      <c r="N63" s="114"/>
    </row>
    <row r="64" spans="1:14">
      <c r="A64">
        <v>55</v>
      </c>
      <c r="B64" s="108">
        <v>43262.664752106502</v>
      </c>
      <c r="C64" s="108" t="s">
        <v>650</v>
      </c>
      <c r="D64" s="108" t="s">
        <v>651</v>
      </c>
      <c r="E64" s="108" t="s">
        <v>652</v>
      </c>
      <c r="F64" s="108" t="s">
        <v>504</v>
      </c>
      <c r="G64" s="109">
        <v>5</v>
      </c>
      <c r="H64" s="109">
        <v>5</v>
      </c>
      <c r="I64" s="109">
        <v>5</v>
      </c>
      <c r="J64" s="109">
        <v>5</v>
      </c>
      <c r="K64" s="109">
        <v>5</v>
      </c>
      <c r="L64" s="114"/>
      <c r="M64" s="114"/>
      <c r="N64" s="114"/>
    </row>
    <row r="65" spans="1:14">
      <c r="A65">
        <v>56</v>
      </c>
      <c r="B65" s="108">
        <v>43262.662547743101</v>
      </c>
      <c r="C65" s="108" t="s">
        <v>653</v>
      </c>
      <c r="D65" s="108" t="s">
        <v>654</v>
      </c>
      <c r="E65" s="108" t="s">
        <v>655</v>
      </c>
      <c r="F65" s="108" t="s">
        <v>491</v>
      </c>
      <c r="G65" s="109">
        <v>5</v>
      </c>
      <c r="H65" s="109">
        <v>5</v>
      </c>
      <c r="I65" s="109">
        <v>5</v>
      </c>
      <c r="J65" s="109">
        <v>5</v>
      </c>
      <c r="K65" s="109">
        <v>5</v>
      </c>
      <c r="L65" s="114"/>
      <c r="M65" s="114"/>
      <c r="N65" s="114"/>
    </row>
    <row r="66" spans="1:14">
      <c r="A66">
        <v>57</v>
      </c>
      <c r="B66" s="108">
        <v>43263.3945707292</v>
      </c>
      <c r="C66" s="108" t="s">
        <v>656</v>
      </c>
      <c r="D66" s="108" t="s">
        <v>657</v>
      </c>
      <c r="E66" s="108" t="s">
        <v>425</v>
      </c>
      <c r="F66" s="108" t="s">
        <v>531</v>
      </c>
      <c r="G66" s="109">
        <v>5</v>
      </c>
      <c r="H66" s="109">
        <v>4</v>
      </c>
      <c r="I66" s="109">
        <v>4</v>
      </c>
      <c r="J66" s="109">
        <v>4</v>
      </c>
      <c r="K66" s="109">
        <v>4</v>
      </c>
      <c r="L66" s="114"/>
      <c r="M66" s="114"/>
      <c r="N66" s="114"/>
    </row>
    <row r="67" spans="1:14">
      <c r="A67">
        <v>58</v>
      </c>
      <c r="B67" s="108">
        <v>43262.682779745403</v>
      </c>
      <c r="C67" s="108" t="s">
        <v>658</v>
      </c>
      <c r="D67" s="108" t="s">
        <v>659</v>
      </c>
      <c r="E67" s="108" t="s">
        <v>660</v>
      </c>
      <c r="F67" s="108" t="s">
        <v>661</v>
      </c>
      <c r="G67" s="109">
        <v>4</v>
      </c>
      <c r="H67" s="109">
        <v>4</v>
      </c>
      <c r="I67" s="109">
        <v>4</v>
      </c>
      <c r="J67" s="109">
        <v>3</v>
      </c>
      <c r="K67" s="109">
        <v>3</v>
      </c>
      <c r="L67" s="114"/>
      <c r="M67" s="114"/>
      <c r="N67" s="114"/>
    </row>
    <row r="68" spans="1:14">
      <c r="A68">
        <v>59</v>
      </c>
      <c r="B68" s="108">
        <v>43262.691898738398</v>
      </c>
      <c r="C68" s="108" t="s">
        <v>662</v>
      </c>
      <c r="D68" s="108" t="s">
        <v>663</v>
      </c>
      <c r="E68" s="108" t="s">
        <v>664</v>
      </c>
      <c r="F68" s="108" t="s">
        <v>665</v>
      </c>
      <c r="G68" s="109">
        <v>4</v>
      </c>
      <c r="H68" s="109">
        <v>4</v>
      </c>
      <c r="I68" s="109">
        <v>3</v>
      </c>
      <c r="J68" s="109">
        <v>3</v>
      </c>
      <c r="K68" s="109">
        <v>4</v>
      </c>
      <c r="L68" s="114"/>
      <c r="M68" s="114"/>
      <c r="N68" s="114"/>
    </row>
    <row r="69" spans="1:14">
      <c r="A69">
        <v>60</v>
      </c>
      <c r="B69" s="108">
        <v>43262.664915289402</v>
      </c>
      <c r="C69" s="108" t="s">
        <v>666</v>
      </c>
      <c r="D69" s="108" t="s">
        <v>667</v>
      </c>
      <c r="E69" s="108" t="s">
        <v>668</v>
      </c>
      <c r="F69" s="108" t="s">
        <v>669</v>
      </c>
      <c r="G69" s="109">
        <v>5</v>
      </c>
      <c r="H69" s="109">
        <v>5</v>
      </c>
      <c r="I69" s="109">
        <v>5</v>
      </c>
      <c r="J69" s="109">
        <v>5</v>
      </c>
      <c r="K69" s="109">
        <v>5</v>
      </c>
      <c r="L69" s="114"/>
      <c r="M69" s="114"/>
      <c r="N69" s="114"/>
    </row>
    <row r="70" spans="1:14">
      <c r="A70">
        <v>61</v>
      </c>
      <c r="B70" s="108">
        <v>43262.744423784701</v>
      </c>
      <c r="C70" s="108" t="s">
        <v>670</v>
      </c>
      <c r="D70" s="108" t="s">
        <v>671</v>
      </c>
      <c r="E70" s="108" t="s">
        <v>672</v>
      </c>
      <c r="F70" s="108" t="s">
        <v>491</v>
      </c>
      <c r="G70" s="109">
        <v>5</v>
      </c>
      <c r="H70" s="109">
        <v>4</v>
      </c>
      <c r="I70" s="109">
        <v>4</v>
      </c>
      <c r="J70" s="109">
        <v>4</v>
      </c>
      <c r="K70" s="109">
        <v>4</v>
      </c>
      <c r="L70" s="114"/>
      <c r="M70" s="114"/>
      <c r="N70" s="114"/>
    </row>
    <row r="71" spans="1:14">
      <c r="A71">
        <v>62</v>
      </c>
      <c r="B71" s="108">
        <v>43262.662534953699</v>
      </c>
      <c r="C71" s="108" t="s">
        <v>673</v>
      </c>
      <c r="D71" s="108" t="s">
        <v>674</v>
      </c>
      <c r="E71" s="108" t="s">
        <v>675</v>
      </c>
      <c r="F71" s="108">
        <v>2017</v>
      </c>
      <c r="G71" s="109">
        <v>5</v>
      </c>
      <c r="H71" s="109">
        <v>5</v>
      </c>
      <c r="I71" s="109">
        <v>5</v>
      </c>
      <c r="J71" s="109">
        <v>5</v>
      </c>
      <c r="K71" s="109">
        <v>4</v>
      </c>
      <c r="L71" s="114"/>
      <c r="M71" s="114"/>
      <c r="N71" s="114"/>
    </row>
    <row r="72" spans="1:14">
      <c r="A72">
        <v>63</v>
      </c>
      <c r="B72" s="108">
        <v>43262.775654710596</v>
      </c>
      <c r="C72" s="108" t="s">
        <v>676</v>
      </c>
      <c r="D72" s="108" t="s">
        <v>677</v>
      </c>
      <c r="E72" s="108" t="s">
        <v>678</v>
      </c>
      <c r="F72" s="108" t="s">
        <v>491</v>
      </c>
      <c r="G72" s="109">
        <v>4</v>
      </c>
      <c r="H72" s="109">
        <v>4</v>
      </c>
      <c r="I72" s="109">
        <v>4</v>
      </c>
      <c r="J72" s="109">
        <v>4</v>
      </c>
      <c r="K72" s="109">
        <v>4</v>
      </c>
      <c r="L72" s="114"/>
      <c r="M72" s="114"/>
      <c r="N72" s="114"/>
    </row>
    <row r="73" spans="1:14">
      <c r="A73">
        <v>64</v>
      </c>
      <c r="B73" s="108">
        <v>43262.826412581002</v>
      </c>
      <c r="C73" s="108" t="s">
        <v>679</v>
      </c>
      <c r="D73" s="108" t="s">
        <v>680</v>
      </c>
      <c r="E73" s="108" t="s">
        <v>681</v>
      </c>
      <c r="F73" s="108" t="s">
        <v>491</v>
      </c>
      <c r="G73" s="109">
        <v>3</v>
      </c>
      <c r="H73" s="109">
        <v>3</v>
      </c>
      <c r="I73" s="109">
        <v>3</v>
      </c>
      <c r="J73" s="109">
        <v>3</v>
      </c>
      <c r="K73" s="109">
        <v>3</v>
      </c>
      <c r="L73" s="114"/>
      <c r="M73" s="114"/>
      <c r="N73" s="114"/>
    </row>
    <row r="74" spans="1:14">
      <c r="A74">
        <v>65</v>
      </c>
      <c r="B74" s="108">
        <v>43262.711469594899</v>
      </c>
      <c r="C74" s="108" t="s">
        <v>682</v>
      </c>
      <c r="D74" s="108" t="s">
        <v>683</v>
      </c>
      <c r="E74" s="108" t="s">
        <v>684</v>
      </c>
      <c r="F74" s="108" t="s">
        <v>491</v>
      </c>
      <c r="G74" s="109">
        <v>3</v>
      </c>
      <c r="H74" s="109">
        <v>4</v>
      </c>
      <c r="I74" s="109">
        <v>4</v>
      </c>
      <c r="J74" s="109">
        <v>4</v>
      </c>
      <c r="K74" s="109">
        <v>4</v>
      </c>
      <c r="L74" s="114"/>
      <c r="M74" s="114"/>
      <c r="N74" s="114"/>
    </row>
    <row r="75" spans="1:14">
      <c r="A75">
        <v>66</v>
      </c>
      <c r="B75" s="108">
        <v>43262.691559155101</v>
      </c>
      <c r="C75" s="108" t="s">
        <v>685</v>
      </c>
      <c r="D75" s="108" t="s">
        <v>686</v>
      </c>
      <c r="E75" s="108" t="s">
        <v>687</v>
      </c>
      <c r="F75" s="108" t="s">
        <v>491</v>
      </c>
      <c r="G75" s="109">
        <v>5</v>
      </c>
      <c r="H75" s="109">
        <v>5</v>
      </c>
      <c r="I75" s="109">
        <v>5</v>
      </c>
      <c r="J75" s="109">
        <v>5</v>
      </c>
      <c r="K75" s="109">
        <v>5</v>
      </c>
      <c r="L75" s="114"/>
      <c r="M75" s="114"/>
      <c r="N75" s="114"/>
    </row>
    <row r="76" spans="1:14">
      <c r="A76">
        <v>67</v>
      </c>
      <c r="B76" s="108">
        <v>43262.660633634303</v>
      </c>
      <c r="C76" s="108" t="s">
        <v>688</v>
      </c>
      <c r="D76" s="108" t="s">
        <v>689</v>
      </c>
      <c r="E76" s="108" t="s">
        <v>690</v>
      </c>
      <c r="F76" s="108" t="s">
        <v>691</v>
      </c>
      <c r="G76" s="109">
        <v>5</v>
      </c>
      <c r="H76" s="109">
        <v>5</v>
      </c>
      <c r="I76" s="109">
        <v>5</v>
      </c>
      <c r="J76" s="109">
        <v>5</v>
      </c>
      <c r="K76" s="109">
        <v>5</v>
      </c>
      <c r="L76" s="114"/>
      <c r="M76" s="114"/>
      <c r="N76" s="114"/>
    </row>
    <row r="77" spans="1:14">
      <c r="A77">
        <v>68</v>
      </c>
      <c r="B77" s="108">
        <v>43262.750694861097</v>
      </c>
      <c r="C77" s="108" t="s">
        <v>692</v>
      </c>
      <c r="D77" s="108" t="s">
        <v>693</v>
      </c>
      <c r="E77" s="108" t="s">
        <v>441</v>
      </c>
      <c r="F77" s="108" t="s">
        <v>555</v>
      </c>
      <c r="G77" s="109">
        <v>5</v>
      </c>
      <c r="H77" s="109">
        <v>5</v>
      </c>
      <c r="I77" s="109">
        <v>5</v>
      </c>
      <c r="J77" s="109">
        <v>5</v>
      </c>
      <c r="K77" s="109">
        <v>5</v>
      </c>
      <c r="L77" s="114"/>
      <c r="M77" s="114"/>
      <c r="N77" s="114"/>
    </row>
    <row r="78" spans="1:14">
      <c r="A78">
        <v>69</v>
      </c>
      <c r="B78" s="108">
        <v>43263.784794942098</v>
      </c>
      <c r="C78" s="108" t="s">
        <v>694</v>
      </c>
      <c r="D78" s="108" t="s">
        <v>695</v>
      </c>
      <c r="E78" s="108" t="s">
        <v>696</v>
      </c>
      <c r="F78" s="108" t="s">
        <v>504</v>
      </c>
      <c r="G78" s="109">
        <v>4</v>
      </c>
      <c r="H78" s="109">
        <v>4</v>
      </c>
      <c r="I78" s="109">
        <v>4</v>
      </c>
      <c r="J78" s="109">
        <v>3</v>
      </c>
      <c r="K78" s="109">
        <v>4</v>
      </c>
      <c r="L78" s="114"/>
      <c r="M78" s="114"/>
      <c r="N78" s="114"/>
    </row>
    <row r="79" spans="1:14">
      <c r="A79">
        <v>70</v>
      </c>
      <c r="B79" s="108">
        <v>43262.684792789398</v>
      </c>
      <c r="C79" s="108" t="s">
        <v>697</v>
      </c>
      <c r="D79" s="108" t="s">
        <v>698</v>
      </c>
      <c r="E79" s="108" t="s">
        <v>699</v>
      </c>
      <c r="F79" s="108" t="s">
        <v>551</v>
      </c>
      <c r="G79" s="109">
        <v>5</v>
      </c>
      <c r="H79" s="109">
        <v>5</v>
      </c>
      <c r="I79" s="109">
        <v>5</v>
      </c>
      <c r="J79" s="109">
        <v>5</v>
      </c>
      <c r="K79" s="109">
        <v>5</v>
      </c>
      <c r="L79" s="114"/>
      <c r="M79" s="114"/>
      <c r="N79" s="114"/>
    </row>
    <row r="80" spans="1:14">
      <c r="A80">
        <v>71</v>
      </c>
      <c r="B80" s="108">
        <v>43264.376947673598</v>
      </c>
      <c r="C80" s="108" t="s">
        <v>700</v>
      </c>
      <c r="D80" s="108" t="s">
        <v>701</v>
      </c>
      <c r="E80" s="108" t="s">
        <v>702</v>
      </c>
      <c r="F80" s="108" t="s">
        <v>491</v>
      </c>
      <c r="G80" s="109">
        <v>5</v>
      </c>
      <c r="H80" s="109">
        <v>5</v>
      </c>
      <c r="I80" s="109">
        <v>5</v>
      </c>
      <c r="J80" s="109">
        <v>4</v>
      </c>
      <c r="K80" s="109">
        <v>5</v>
      </c>
      <c r="L80" s="114"/>
      <c r="M80" s="114"/>
      <c r="N80" s="114"/>
    </row>
    <row r="81" spans="1:14">
      <c r="A81">
        <v>72</v>
      </c>
      <c r="B81" s="108">
        <v>43262.824134895804</v>
      </c>
      <c r="C81" s="108" t="s">
        <v>703</v>
      </c>
      <c r="D81" s="108" t="s">
        <v>448</v>
      </c>
      <c r="E81" s="108" t="s">
        <v>704</v>
      </c>
      <c r="F81" s="108" t="s">
        <v>705</v>
      </c>
      <c r="G81" s="109">
        <v>5</v>
      </c>
      <c r="H81" s="109">
        <v>5</v>
      </c>
      <c r="I81" s="109">
        <v>5</v>
      </c>
      <c r="J81" s="109">
        <v>5</v>
      </c>
      <c r="K81" s="109">
        <v>4</v>
      </c>
      <c r="L81" s="114"/>
      <c r="M81" s="114"/>
      <c r="N81" s="114"/>
    </row>
    <row r="82" spans="1:14">
      <c r="A82">
        <v>73</v>
      </c>
      <c r="B82" s="108">
        <v>43262.796106863403</v>
      </c>
      <c r="C82" s="108" t="s">
        <v>706</v>
      </c>
      <c r="D82" s="108" t="s">
        <v>707</v>
      </c>
      <c r="E82" s="108" t="s">
        <v>708</v>
      </c>
      <c r="F82" s="108" t="s">
        <v>596</v>
      </c>
      <c r="G82" s="109">
        <v>4</v>
      </c>
      <c r="H82" s="109">
        <v>4</v>
      </c>
      <c r="I82" s="109">
        <v>4</v>
      </c>
      <c r="J82" s="109">
        <v>4</v>
      </c>
      <c r="K82" s="109">
        <v>4</v>
      </c>
      <c r="L82" s="114"/>
      <c r="M82" s="114"/>
      <c r="N82" s="114"/>
    </row>
    <row r="83" spans="1:14">
      <c r="A83">
        <v>74</v>
      </c>
      <c r="B83" s="108">
        <v>43262.944181250001</v>
      </c>
      <c r="C83" s="108" t="s">
        <v>709</v>
      </c>
      <c r="D83" s="108" t="s">
        <v>710</v>
      </c>
      <c r="E83" s="108" t="s">
        <v>711</v>
      </c>
      <c r="F83" s="108" t="s">
        <v>501</v>
      </c>
      <c r="G83" s="109">
        <v>4</v>
      </c>
      <c r="H83" s="109">
        <v>4</v>
      </c>
      <c r="I83" s="109">
        <v>4</v>
      </c>
      <c r="J83" s="109">
        <v>3</v>
      </c>
      <c r="K83" s="109">
        <v>4</v>
      </c>
      <c r="L83" s="114"/>
      <c r="M83" s="114"/>
      <c r="N83" s="114"/>
    </row>
    <row r="84" spans="1:14">
      <c r="A84">
        <v>75</v>
      </c>
      <c r="B84" s="108">
        <v>43262.6619768866</v>
      </c>
      <c r="C84" s="108" t="s">
        <v>712</v>
      </c>
      <c r="D84" s="108" t="s">
        <v>713</v>
      </c>
      <c r="E84" s="108" t="s">
        <v>714</v>
      </c>
      <c r="F84" s="108" t="s">
        <v>491</v>
      </c>
      <c r="G84" s="109">
        <v>5</v>
      </c>
      <c r="H84" s="109">
        <v>5</v>
      </c>
      <c r="I84" s="109">
        <v>5</v>
      </c>
      <c r="J84" s="109">
        <v>5</v>
      </c>
      <c r="K84" s="109">
        <v>5</v>
      </c>
      <c r="L84" s="114"/>
      <c r="M84" s="114"/>
      <c r="N84" s="114"/>
    </row>
    <row r="85" spans="1:14" ht="14.25">
      <c r="B85" s="114"/>
      <c r="C85" s="114"/>
      <c r="D85" s="114"/>
      <c r="E85" s="114"/>
      <c r="F85" s="115" t="s">
        <v>715</v>
      </c>
      <c r="G85" s="116">
        <f>COUNTIF(G10:G84,"0")</f>
        <v>0</v>
      </c>
      <c r="H85" s="116">
        <f>COUNTIF(H10:H84,"0")</f>
        <v>0</v>
      </c>
      <c r="I85" s="116">
        <f>COUNTIF(I10:I84,"0")</f>
        <v>0</v>
      </c>
      <c r="J85" s="116">
        <f>COUNTIF(J10:J84,"0")</f>
        <v>0</v>
      </c>
      <c r="K85" s="116">
        <f>COUNTIF(K10:K84,"0")</f>
        <v>0</v>
      </c>
      <c r="L85" s="114"/>
      <c r="M85" s="114"/>
      <c r="N85" s="114"/>
    </row>
    <row r="86" spans="1:14" ht="14.25">
      <c r="F86" s="117" t="s">
        <v>716</v>
      </c>
      <c r="G86" s="116">
        <f>COUNTIF(G10:G84,"1")</f>
        <v>0</v>
      </c>
      <c r="H86" s="116">
        <f>COUNTIF(H10:H84,"1")</f>
        <v>0</v>
      </c>
      <c r="I86" s="116">
        <f>COUNTIF(I10:I84,"1")</f>
        <v>0</v>
      </c>
      <c r="J86" s="116">
        <f>COUNTIF(J10:J84,"1")</f>
        <v>0</v>
      </c>
      <c r="K86" s="116">
        <f>COUNTIF(K10:K84,"1")</f>
        <v>0</v>
      </c>
    </row>
    <row r="87" spans="1:14" ht="14.25">
      <c r="F87" s="117" t="s">
        <v>717</v>
      </c>
      <c r="G87" s="116">
        <f>COUNTIF(G10:G84,"2")</f>
        <v>0</v>
      </c>
      <c r="H87" s="116">
        <f>COUNTIF(H10:H84,"2")</f>
        <v>0</v>
      </c>
      <c r="I87" s="116">
        <f>COUNTIF(I10:I84,"2")</f>
        <v>0</v>
      </c>
      <c r="J87" s="116">
        <f>COUNTIF(J10:J84,"2")</f>
        <v>0</v>
      </c>
      <c r="K87" s="116">
        <f>COUNTIF(K10:K84,"2")</f>
        <v>0</v>
      </c>
    </row>
    <row r="88" spans="1:14" ht="14.25">
      <c r="F88" s="117" t="s">
        <v>718</v>
      </c>
      <c r="G88" s="116">
        <f>COUNTIF(G10:G84,"3")</f>
        <v>7</v>
      </c>
      <c r="H88" s="116">
        <f>COUNTIF(H10:H84,"3")</f>
        <v>7</v>
      </c>
      <c r="I88" s="116">
        <f>COUNTIF(I10:I84,"3")</f>
        <v>7</v>
      </c>
      <c r="J88" s="116">
        <f>COUNTIF(J10:J84,"3")</f>
        <v>13</v>
      </c>
      <c r="K88" s="116">
        <f>COUNTIF(K10:K84,"3")</f>
        <v>8</v>
      </c>
    </row>
    <row r="89" spans="1:14" ht="14.25">
      <c r="F89" s="117" t="s">
        <v>719</v>
      </c>
      <c r="G89" s="116">
        <f>COUNTIF(G10:G84,"4")</f>
        <v>24</v>
      </c>
      <c r="H89" s="116">
        <f>COUNTIF(H10:H84,"4")</f>
        <v>33</v>
      </c>
      <c r="I89" s="116">
        <f>COUNTIF(I10:I84,"4")</f>
        <v>28</v>
      </c>
      <c r="J89" s="116">
        <f>COUNTIF(J10:J84,"4")</f>
        <v>28</v>
      </c>
      <c r="K89" s="116">
        <f>COUNTIF(K10:K84,"4")</f>
        <v>30</v>
      </c>
    </row>
    <row r="90" spans="1:14" ht="14.25">
      <c r="F90" s="117" t="s">
        <v>720</v>
      </c>
      <c r="G90" s="116">
        <f>COUNTIF(G10:G84,"5")</f>
        <v>44</v>
      </c>
      <c r="H90" s="116">
        <f>COUNTIF(H10:H84,"5")</f>
        <v>35</v>
      </c>
      <c r="I90" s="116">
        <f>COUNTIF(I10:I84,"5")</f>
        <v>40</v>
      </c>
      <c r="J90" s="116">
        <f>COUNTIF(J10:J84,"5")</f>
        <v>34</v>
      </c>
      <c r="K90" s="116">
        <f>COUNTIF(K10:K84,"5")</f>
        <v>37</v>
      </c>
    </row>
  </sheetData>
  <mergeCells count="5">
    <mergeCell ref="B1:J1"/>
    <mergeCell ref="B2:J2"/>
    <mergeCell ref="B3:J3"/>
    <mergeCell ref="B9:F9"/>
    <mergeCell ref="H9:I9"/>
  </mergeCells>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M31"/>
  <sheetViews>
    <sheetView topLeftCell="A4" zoomScale="73" zoomScaleNormal="73" workbookViewId="0">
      <selection activeCell="D4" sqref="D4"/>
    </sheetView>
  </sheetViews>
  <sheetFormatPr defaultColWidth="9" defaultRowHeight="12.75"/>
  <cols>
    <col min="2" max="2" width="26.7109375" customWidth="1"/>
    <col min="3" max="3" width="37.5703125" customWidth="1"/>
  </cols>
  <sheetData>
    <row r="1" spans="1:13" ht="20.25">
      <c r="A1" s="239" t="s">
        <v>468</v>
      </c>
      <c r="B1" s="239"/>
      <c r="C1" s="239"/>
      <c r="D1" s="239"/>
      <c r="E1" s="239"/>
      <c r="F1" s="239"/>
      <c r="G1" s="239"/>
      <c r="H1" s="239"/>
      <c r="I1" s="239"/>
      <c r="J1" s="239"/>
      <c r="K1" s="239"/>
      <c r="L1" s="239"/>
      <c r="M1" s="239"/>
    </row>
    <row r="2" spans="1:13" ht="20.25">
      <c r="A2" s="239" t="s">
        <v>242</v>
      </c>
      <c r="B2" s="239"/>
      <c r="C2" s="239"/>
      <c r="D2" s="239"/>
      <c r="E2" s="239"/>
      <c r="F2" s="239"/>
      <c r="G2" s="239"/>
      <c r="H2" s="239"/>
      <c r="I2" s="239"/>
      <c r="J2" s="239"/>
      <c r="K2" s="239"/>
      <c r="L2" s="239"/>
      <c r="M2" s="239"/>
    </row>
    <row r="3" spans="1:13" ht="20.25">
      <c r="A3" s="240" t="s">
        <v>721</v>
      </c>
      <c r="B3" s="240"/>
      <c r="C3" s="240"/>
      <c r="D3" s="240"/>
      <c r="E3" s="240"/>
      <c r="F3" s="240"/>
      <c r="G3" s="240"/>
      <c r="H3" s="240"/>
      <c r="I3" s="240"/>
      <c r="J3" s="240"/>
      <c r="K3" s="240"/>
      <c r="L3" s="240"/>
      <c r="M3" s="240"/>
    </row>
    <row r="4" spans="1:13" ht="20.25">
      <c r="A4" s="84" t="s">
        <v>471</v>
      </c>
      <c r="B4" s="85"/>
      <c r="C4" s="85"/>
      <c r="D4" s="37" t="s">
        <v>722</v>
      </c>
      <c r="E4" s="85"/>
      <c r="F4" s="85"/>
      <c r="G4" s="85"/>
      <c r="H4" s="85"/>
      <c r="I4" s="85"/>
      <c r="J4" s="85"/>
      <c r="K4" s="85"/>
      <c r="L4" s="85"/>
      <c r="M4" s="101" t="s">
        <v>723</v>
      </c>
    </row>
    <row r="5" spans="1:13" ht="20.25">
      <c r="A5" s="84" t="s">
        <v>724</v>
      </c>
      <c r="B5" s="85"/>
      <c r="C5" s="85"/>
      <c r="D5" s="85"/>
      <c r="E5" s="85"/>
      <c r="F5" s="85"/>
      <c r="G5" s="85"/>
      <c r="H5" s="85"/>
      <c r="I5" s="85"/>
      <c r="J5" s="85"/>
      <c r="K5" s="85"/>
      <c r="L5" s="85"/>
      <c r="M5" s="102" t="s">
        <v>725</v>
      </c>
    </row>
    <row r="6" spans="1:13" ht="20.25">
      <c r="A6" s="84"/>
      <c r="B6" s="85"/>
      <c r="C6" s="85"/>
      <c r="D6" s="85"/>
      <c r="E6" s="85"/>
      <c r="F6" s="85"/>
      <c r="G6" s="85"/>
      <c r="H6" s="85"/>
      <c r="I6" s="85"/>
      <c r="J6" s="85"/>
      <c r="K6" s="85"/>
      <c r="L6" s="85"/>
      <c r="M6" s="101"/>
    </row>
    <row r="7" spans="1:13" ht="20.25">
      <c r="A7" s="84"/>
      <c r="B7" s="85"/>
      <c r="C7" s="85"/>
      <c r="D7" s="85"/>
      <c r="E7" s="85"/>
      <c r="F7" s="85"/>
      <c r="G7" s="85"/>
      <c r="H7" s="85"/>
      <c r="I7" s="85"/>
      <c r="J7" s="85"/>
      <c r="K7" s="85"/>
      <c r="L7" s="85"/>
      <c r="M7" s="101"/>
    </row>
    <row r="8" spans="1:13" ht="15">
      <c r="A8" s="242" t="s">
        <v>726</v>
      </c>
      <c r="B8" s="241" t="s">
        <v>727</v>
      </c>
      <c r="C8" s="241" t="s">
        <v>728</v>
      </c>
      <c r="D8" s="241" t="s">
        <v>729</v>
      </c>
      <c r="E8" s="241"/>
      <c r="F8" s="241"/>
      <c r="G8" s="241"/>
      <c r="H8" s="241"/>
      <c r="I8" s="241"/>
      <c r="J8" s="242" t="s">
        <v>730</v>
      </c>
      <c r="K8" s="242" t="s">
        <v>731</v>
      </c>
      <c r="L8" s="242" t="s">
        <v>732</v>
      </c>
      <c r="M8" s="242" t="s">
        <v>733</v>
      </c>
    </row>
    <row r="9" spans="1:13" ht="15">
      <c r="A9" s="242"/>
      <c r="B9" s="241"/>
      <c r="C9" s="241"/>
      <c r="D9" s="86">
        <v>0</v>
      </c>
      <c r="E9" s="86">
        <v>1</v>
      </c>
      <c r="F9" s="86">
        <v>2</v>
      </c>
      <c r="G9" s="86">
        <v>3</v>
      </c>
      <c r="H9" s="86">
        <v>4</v>
      </c>
      <c r="I9" s="86">
        <v>5</v>
      </c>
      <c r="J9" s="242"/>
      <c r="K9" s="242"/>
      <c r="L9" s="242"/>
      <c r="M9" s="242"/>
    </row>
    <row r="10" spans="1:13" ht="63.75">
      <c r="A10" s="87" t="s">
        <v>452</v>
      </c>
      <c r="B10" s="88" t="s">
        <v>734</v>
      </c>
      <c r="C10" s="88" t="s">
        <v>735</v>
      </c>
      <c r="D10" s="89">
        <v>0</v>
      </c>
      <c r="E10" s="89">
        <v>0</v>
      </c>
      <c r="F10" s="89">
        <v>0</v>
      </c>
      <c r="G10" s="89">
        <v>7</v>
      </c>
      <c r="H10" s="89">
        <v>24</v>
      </c>
      <c r="I10" s="89">
        <v>44</v>
      </c>
      <c r="J10" s="89">
        <v>75</v>
      </c>
      <c r="K10" s="103">
        <f>(E10*1+F10*2+G10*3+H10*4+I10*5)/75</f>
        <v>4.4933333333333332</v>
      </c>
      <c r="L10" s="89">
        <v>5</v>
      </c>
      <c r="M10" s="104">
        <f>(K10/L10)*100</f>
        <v>89.86666666666666</v>
      </c>
    </row>
    <row r="11" spans="1:13" ht="89.25">
      <c r="A11" s="247" t="s">
        <v>246</v>
      </c>
      <c r="B11" s="88" t="s">
        <v>736</v>
      </c>
      <c r="C11" s="88" t="s">
        <v>737</v>
      </c>
      <c r="D11" s="89">
        <v>0</v>
      </c>
      <c r="E11" s="89">
        <v>0</v>
      </c>
      <c r="F11" s="89">
        <v>0</v>
      </c>
      <c r="G11" s="89">
        <v>7</v>
      </c>
      <c r="H11" s="89">
        <v>33</v>
      </c>
      <c r="I11" s="89">
        <v>35</v>
      </c>
      <c r="J11" s="89">
        <v>75</v>
      </c>
      <c r="K11" s="103">
        <f>(E11*1+F11*2+G11*3+H11*4+I11*5)/75</f>
        <v>4.3733333333333331</v>
      </c>
      <c r="L11" s="89">
        <v>5</v>
      </c>
      <c r="M11" s="104">
        <f>(K11/L11)*100</f>
        <v>87.466666666666654</v>
      </c>
    </row>
    <row r="12" spans="1:13" ht="51">
      <c r="A12" s="248"/>
      <c r="B12" s="88" t="s">
        <v>738</v>
      </c>
      <c r="C12" s="88" t="s">
        <v>739</v>
      </c>
      <c r="D12" s="89">
        <v>0</v>
      </c>
      <c r="E12" s="89">
        <v>0</v>
      </c>
      <c r="F12" s="89">
        <v>0</v>
      </c>
      <c r="G12" s="89">
        <v>7</v>
      </c>
      <c r="H12" s="89">
        <v>28</v>
      </c>
      <c r="I12" s="89">
        <v>40</v>
      </c>
      <c r="J12" s="89">
        <v>75</v>
      </c>
      <c r="K12" s="103">
        <f>(E12*1+F12*2+G12*3+H12*4+I12*5)/75</f>
        <v>4.4400000000000004</v>
      </c>
      <c r="L12" s="89">
        <v>5</v>
      </c>
      <c r="M12" s="104">
        <f>(K12/L12)*100</f>
        <v>88.800000000000011</v>
      </c>
    </row>
    <row r="13" spans="1:13" ht="63.75">
      <c r="A13" s="87" t="s">
        <v>15</v>
      </c>
      <c r="B13" s="88" t="s">
        <v>740</v>
      </c>
      <c r="C13" s="88" t="s">
        <v>741</v>
      </c>
      <c r="D13" s="89">
        <v>0</v>
      </c>
      <c r="E13" s="89">
        <v>0</v>
      </c>
      <c r="F13" s="89">
        <v>0</v>
      </c>
      <c r="G13" s="89">
        <v>13</v>
      </c>
      <c r="H13" s="89">
        <v>28</v>
      </c>
      <c r="I13" s="89">
        <v>34</v>
      </c>
      <c r="J13" s="89">
        <v>75</v>
      </c>
      <c r="K13" s="103">
        <f>(E13*1+F13*2+G13*3+H13*4+I13*5)/75</f>
        <v>4.28</v>
      </c>
      <c r="L13" s="89">
        <v>5</v>
      </c>
      <c r="M13" s="104">
        <f>(K13/L13)*100</f>
        <v>85.600000000000009</v>
      </c>
    </row>
    <row r="14" spans="1:13" ht="63.75">
      <c r="A14" s="87" t="s">
        <v>254</v>
      </c>
      <c r="B14" s="88" t="s">
        <v>742</v>
      </c>
      <c r="C14" s="88" t="s">
        <v>743</v>
      </c>
      <c r="D14" s="89">
        <v>0</v>
      </c>
      <c r="E14" s="89">
        <v>0</v>
      </c>
      <c r="F14" s="89">
        <v>0</v>
      </c>
      <c r="G14" s="89">
        <v>8</v>
      </c>
      <c r="H14" s="89">
        <v>30</v>
      </c>
      <c r="I14" s="89">
        <v>37</v>
      </c>
      <c r="J14" s="89">
        <v>75</v>
      </c>
      <c r="K14" s="103">
        <f>(E14*1+F14*2+G14*3+H14*4+I14*5)/75</f>
        <v>4.3866666666666667</v>
      </c>
      <c r="L14" s="89">
        <v>5</v>
      </c>
      <c r="M14" s="104">
        <f>(K14/L14)*100</f>
        <v>87.733333333333334</v>
      </c>
    </row>
    <row r="15" spans="1:13">
      <c r="A15" s="90"/>
      <c r="B15" s="90"/>
      <c r="C15" s="90"/>
      <c r="D15" s="90"/>
      <c r="E15" s="90"/>
      <c r="F15" s="90"/>
      <c r="G15" s="90"/>
      <c r="H15" s="90"/>
      <c r="I15" s="90"/>
      <c r="J15" s="90"/>
      <c r="K15" s="90"/>
      <c r="L15" s="90"/>
      <c r="M15" s="90"/>
    </row>
    <row r="16" spans="1:13">
      <c r="A16" s="90"/>
      <c r="B16" s="90"/>
      <c r="C16" s="90"/>
      <c r="D16" s="90"/>
      <c r="E16" s="90"/>
      <c r="F16" s="90"/>
      <c r="G16" s="90"/>
      <c r="H16" s="90"/>
      <c r="I16" s="90"/>
      <c r="J16" s="90"/>
      <c r="K16" s="90"/>
      <c r="L16" s="90"/>
      <c r="M16" s="90"/>
    </row>
    <row r="17" spans="1:13" ht="15">
      <c r="A17" s="90"/>
      <c r="B17" s="90"/>
      <c r="C17" s="91" t="s">
        <v>744</v>
      </c>
      <c r="D17" s="86" t="s">
        <v>452</v>
      </c>
      <c r="E17" s="241" t="s">
        <v>246</v>
      </c>
      <c r="F17" s="241"/>
      <c r="G17" s="86" t="s">
        <v>15</v>
      </c>
      <c r="H17" s="86" t="s">
        <v>254</v>
      </c>
      <c r="I17" s="90"/>
      <c r="J17" s="90"/>
      <c r="K17" s="90"/>
      <c r="L17" s="90"/>
      <c r="M17" s="90"/>
    </row>
    <row r="18" spans="1:13" ht="15">
      <c r="A18" s="90"/>
      <c r="B18" s="90"/>
      <c r="C18" s="91" t="s">
        <v>731</v>
      </c>
      <c r="D18" s="92">
        <f>K10</f>
        <v>4.4933333333333332</v>
      </c>
      <c r="E18" s="243">
        <f>(K11+K12)</f>
        <v>8.8133333333333326</v>
      </c>
      <c r="F18" s="244"/>
      <c r="G18" s="92">
        <f>K13</f>
        <v>4.28</v>
      </c>
      <c r="H18" s="92">
        <f>K14</f>
        <v>4.3866666666666667</v>
      </c>
      <c r="I18" s="90"/>
      <c r="J18" s="90"/>
      <c r="K18" s="90"/>
      <c r="L18" s="90"/>
      <c r="M18" s="90"/>
    </row>
    <row r="19" spans="1:13" ht="15">
      <c r="A19" s="90"/>
      <c r="B19" s="90"/>
      <c r="C19" s="91" t="s">
        <v>745</v>
      </c>
      <c r="D19" s="92">
        <v>5</v>
      </c>
      <c r="E19" s="243">
        <v>10</v>
      </c>
      <c r="F19" s="244"/>
      <c r="G19" s="92">
        <v>5</v>
      </c>
      <c r="H19" s="92">
        <v>5</v>
      </c>
      <c r="I19" s="90"/>
      <c r="J19" s="90"/>
      <c r="K19" s="90"/>
      <c r="L19" s="90"/>
      <c r="M19" s="90"/>
    </row>
    <row r="20" spans="1:13" ht="15">
      <c r="A20" s="90"/>
      <c r="B20" s="90"/>
      <c r="C20" s="91" t="s">
        <v>733</v>
      </c>
      <c r="D20" s="93">
        <f>(D18/D19)*100</f>
        <v>89.86666666666666</v>
      </c>
      <c r="E20" s="245">
        <f>(E18/E19)*100</f>
        <v>88.133333333333326</v>
      </c>
      <c r="F20" s="246"/>
      <c r="G20" s="93">
        <f>(G18/G19)*100</f>
        <v>85.600000000000009</v>
      </c>
      <c r="H20" s="93">
        <f>(H18/H19)*100</f>
        <v>87.733333333333334</v>
      </c>
      <c r="I20" s="90"/>
      <c r="J20" s="90"/>
      <c r="K20" s="90"/>
      <c r="L20" s="90"/>
      <c r="M20" s="90"/>
    </row>
    <row r="21" spans="1:13">
      <c r="A21" s="90"/>
      <c r="B21" s="90"/>
      <c r="C21" s="90"/>
      <c r="D21" s="90"/>
      <c r="E21" s="90"/>
      <c r="F21" s="90"/>
      <c r="G21" s="90"/>
      <c r="H21" s="90"/>
      <c r="I21" s="90"/>
      <c r="J21" s="90"/>
      <c r="K21" s="90"/>
      <c r="L21" s="90"/>
      <c r="M21" s="90"/>
    </row>
    <row r="22" spans="1:13" ht="15">
      <c r="A22" s="90"/>
      <c r="B22" s="90"/>
      <c r="C22" s="91" t="s">
        <v>746</v>
      </c>
      <c r="D22" s="86" t="s">
        <v>452</v>
      </c>
      <c r="E22" s="86" t="s">
        <v>246</v>
      </c>
      <c r="F22" s="86" t="s">
        <v>15</v>
      </c>
      <c r="G22" s="86" t="s">
        <v>254</v>
      </c>
      <c r="H22" s="86"/>
      <c r="I22" s="90"/>
      <c r="J22" s="90"/>
      <c r="K22" s="90"/>
      <c r="L22" s="90"/>
      <c r="M22" s="90"/>
    </row>
    <row r="23" spans="1:13" ht="29.25">
      <c r="A23" s="90"/>
      <c r="B23" s="90"/>
      <c r="C23" s="87" t="s">
        <v>747</v>
      </c>
      <c r="D23" s="92">
        <v>86</v>
      </c>
      <c r="E23" s="94">
        <v>77</v>
      </c>
      <c r="F23" s="94">
        <v>72</v>
      </c>
      <c r="G23" s="94">
        <v>81</v>
      </c>
      <c r="H23" s="94"/>
      <c r="I23" s="90"/>
      <c r="J23" s="90"/>
      <c r="K23" s="90"/>
      <c r="L23" s="90"/>
      <c r="M23" s="90"/>
    </row>
    <row r="24" spans="1:13" ht="14.25">
      <c r="A24" s="90"/>
      <c r="B24" s="90"/>
      <c r="C24" s="95" t="s">
        <v>748</v>
      </c>
      <c r="D24" s="92">
        <f>D23*0.8</f>
        <v>68.8</v>
      </c>
      <c r="E24" s="92">
        <f>E23*0.8</f>
        <v>61.6</v>
      </c>
      <c r="F24" s="92">
        <f>F23*0.8</f>
        <v>57.6</v>
      </c>
      <c r="G24" s="92">
        <f>G23*0.8</f>
        <v>64.8</v>
      </c>
      <c r="H24" s="96"/>
      <c r="I24" s="90"/>
      <c r="J24" s="90"/>
      <c r="K24" s="90"/>
      <c r="L24" s="90"/>
      <c r="M24" s="90"/>
    </row>
    <row r="25" spans="1:13" ht="15">
      <c r="A25" s="90"/>
      <c r="B25" s="90"/>
      <c r="C25" s="95" t="s">
        <v>749</v>
      </c>
      <c r="D25" s="92">
        <f>D20</f>
        <v>89.86666666666666</v>
      </c>
      <c r="E25" s="92">
        <f>E20</f>
        <v>88.133333333333326</v>
      </c>
      <c r="F25" s="92">
        <f>G20</f>
        <v>85.600000000000009</v>
      </c>
      <c r="G25" s="92">
        <f>H20</f>
        <v>87.733333333333334</v>
      </c>
      <c r="H25" s="96"/>
      <c r="I25" s="90"/>
      <c r="J25" s="90"/>
      <c r="K25" s="90"/>
      <c r="L25" s="90"/>
      <c r="M25" s="90"/>
    </row>
    <row r="26" spans="1:13" ht="14.25">
      <c r="A26" s="90"/>
      <c r="B26" s="90"/>
      <c r="C26" s="95" t="s">
        <v>750</v>
      </c>
      <c r="D26" s="92">
        <f>D25*0.2</f>
        <v>17.973333333333333</v>
      </c>
      <c r="E26" s="92">
        <f>E25*0.2</f>
        <v>17.626666666666665</v>
      </c>
      <c r="F26" s="92">
        <f>F25*0.2</f>
        <v>17.12</v>
      </c>
      <c r="G26" s="92">
        <f>G25*0.2</f>
        <v>17.546666666666667</v>
      </c>
      <c r="H26" s="96"/>
      <c r="I26" s="90"/>
      <c r="J26" s="90"/>
      <c r="K26" s="90"/>
      <c r="L26" s="90"/>
      <c r="M26" s="90"/>
    </row>
    <row r="27" spans="1:13" ht="15.75">
      <c r="A27" s="90"/>
      <c r="B27" s="90"/>
      <c r="C27" s="95" t="s">
        <v>751</v>
      </c>
      <c r="D27" s="97">
        <f>D24+D26</f>
        <v>86.773333333333326</v>
      </c>
      <c r="E27" s="97">
        <f>E24+E26</f>
        <v>79.226666666666659</v>
      </c>
      <c r="F27" s="97">
        <f>F24+F26</f>
        <v>74.72</v>
      </c>
      <c r="G27" s="97">
        <f>G24+G26</f>
        <v>82.346666666666664</v>
      </c>
      <c r="H27" s="98"/>
      <c r="I27" s="90"/>
      <c r="J27" s="90"/>
      <c r="K27" s="90"/>
      <c r="L27" s="90"/>
      <c r="M27" s="90"/>
    </row>
    <row r="28" spans="1:13">
      <c r="A28" s="90"/>
      <c r="B28" s="90"/>
      <c r="C28" s="90"/>
      <c r="D28" s="90"/>
      <c r="E28" s="90"/>
      <c r="F28" s="90"/>
      <c r="G28" s="90"/>
      <c r="H28" s="90"/>
      <c r="I28" s="90"/>
      <c r="J28" s="90"/>
      <c r="K28" s="90"/>
      <c r="L28" s="90"/>
      <c r="M28" s="90"/>
    </row>
    <row r="29" spans="1:13">
      <c r="A29" s="90"/>
      <c r="B29" s="90"/>
      <c r="C29" s="90"/>
      <c r="D29" s="90"/>
      <c r="E29" s="90"/>
      <c r="F29" s="90"/>
      <c r="G29" s="90"/>
      <c r="H29" s="90"/>
      <c r="I29" s="90"/>
      <c r="J29" s="90"/>
      <c r="K29" s="90"/>
      <c r="L29" s="90"/>
      <c r="M29" s="90"/>
    </row>
    <row r="30" spans="1:13" ht="14.25">
      <c r="A30" s="90"/>
      <c r="B30" s="90"/>
      <c r="C30" s="99" t="s">
        <v>752</v>
      </c>
      <c r="D30" s="89" t="s">
        <v>452</v>
      </c>
      <c r="E30" s="89" t="s">
        <v>246</v>
      </c>
      <c r="F30" s="89" t="s">
        <v>15</v>
      </c>
      <c r="G30" s="89" t="s">
        <v>254</v>
      </c>
      <c r="H30" s="89"/>
      <c r="I30" s="90"/>
      <c r="J30" s="90"/>
      <c r="K30" s="90"/>
      <c r="L30" s="90"/>
      <c r="M30" s="90"/>
    </row>
    <row r="31" spans="1:13" ht="15.75">
      <c r="A31" s="90"/>
      <c r="B31" s="90"/>
      <c r="C31" s="90"/>
      <c r="D31" s="100">
        <f>D27</f>
        <v>86.773333333333326</v>
      </c>
      <c r="E31" s="100">
        <f>E27</f>
        <v>79.226666666666659</v>
      </c>
      <c r="F31" s="100">
        <f>F27</f>
        <v>74.72</v>
      </c>
      <c r="G31" s="100">
        <f>G27</f>
        <v>82.346666666666664</v>
      </c>
      <c r="H31" s="100"/>
      <c r="I31" s="90"/>
      <c r="J31" s="90"/>
      <c r="K31" s="90"/>
      <c r="L31" s="90"/>
      <c r="M31" s="90"/>
    </row>
  </sheetData>
  <mergeCells count="16">
    <mergeCell ref="E18:F18"/>
    <mergeCell ref="E19:F19"/>
    <mergeCell ref="E20:F20"/>
    <mergeCell ref="A8:A9"/>
    <mergeCell ref="A11:A12"/>
    <mergeCell ref="B8:B9"/>
    <mergeCell ref="C8:C9"/>
    <mergeCell ref="A1:M1"/>
    <mergeCell ref="A2:M2"/>
    <mergeCell ref="A3:M3"/>
    <mergeCell ref="D8:I8"/>
    <mergeCell ref="E17:F17"/>
    <mergeCell ref="J8:J9"/>
    <mergeCell ref="K8:K9"/>
    <mergeCell ref="L8:L9"/>
    <mergeCell ref="M8:M9"/>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dimension ref="A1:N15"/>
  <sheetViews>
    <sheetView workbookViewId="0">
      <selection activeCell="L11" sqref="L11"/>
    </sheetView>
  </sheetViews>
  <sheetFormatPr defaultColWidth="9" defaultRowHeight="12.75"/>
  <cols>
    <col min="2" max="2" width="6" customWidth="1"/>
    <col min="3" max="3" width="20.5703125" customWidth="1"/>
    <col min="4" max="4" width="12.140625" customWidth="1"/>
    <col min="5" max="5" width="20.140625" customWidth="1"/>
    <col min="6" max="6" width="11" customWidth="1"/>
    <col min="7" max="7" width="12.85546875" customWidth="1"/>
  </cols>
  <sheetData>
    <row r="1" spans="1:14" ht="20.25">
      <c r="A1" s="239" t="s">
        <v>468</v>
      </c>
      <c r="B1" s="239"/>
      <c r="C1" s="239"/>
      <c r="D1" s="239"/>
      <c r="E1" s="239"/>
      <c r="F1" s="239"/>
      <c r="G1" s="239"/>
      <c r="H1" s="239"/>
      <c r="I1" s="239"/>
      <c r="J1" s="239"/>
      <c r="K1" s="239"/>
      <c r="L1" s="239"/>
    </row>
    <row r="2" spans="1:14" ht="20.25">
      <c r="A2" s="239" t="s">
        <v>242</v>
      </c>
      <c r="B2" s="239"/>
      <c r="C2" s="239"/>
      <c r="D2" s="239"/>
      <c r="E2" s="239"/>
      <c r="F2" s="239"/>
      <c r="G2" s="239"/>
      <c r="H2" s="239"/>
      <c r="I2" s="239"/>
      <c r="J2" s="239"/>
      <c r="K2" s="239"/>
      <c r="L2" s="239"/>
    </row>
    <row r="3" spans="1:14" ht="15.75">
      <c r="A3" s="249" t="s">
        <v>753</v>
      </c>
      <c r="B3" s="249"/>
      <c r="C3" s="249"/>
      <c r="D3" s="249"/>
      <c r="E3" s="249"/>
      <c r="F3" s="249"/>
      <c r="G3" s="249"/>
      <c r="H3" s="249"/>
      <c r="I3" s="249"/>
      <c r="J3" s="249"/>
      <c r="K3" s="249"/>
      <c r="L3" s="249"/>
    </row>
    <row r="4" spans="1:14" ht="15.75">
      <c r="A4" s="38" t="s">
        <v>754</v>
      </c>
      <c r="B4" s="38"/>
      <c r="C4" s="38"/>
      <c r="E4" s="38"/>
      <c r="F4" s="38"/>
      <c r="G4" s="38"/>
      <c r="H4" s="38"/>
      <c r="I4" s="38"/>
      <c r="J4" s="38"/>
      <c r="K4" s="38"/>
      <c r="L4" s="38" t="s">
        <v>755</v>
      </c>
      <c r="M4" s="56"/>
      <c r="N4" s="56"/>
    </row>
    <row r="5" spans="1:14" ht="15">
      <c r="A5" s="38" t="s">
        <v>756</v>
      </c>
      <c r="B5" s="38"/>
      <c r="C5" s="38"/>
      <c r="D5" s="38"/>
      <c r="E5" s="38"/>
      <c r="F5" s="38"/>
      <c r="G5" s="38"/>
      <c r="H5" s="38"/>
      <c r="I5" s="38"/>
      <c r="J5" s="38"/>
      <c r="K5" s="38"/>
      <c r="L5" s="38"/>
      <c r="M5" s="56"/>
      <c r="N5" s="56"/>
    </row>
    <row r="6" spans="1:14" s="60" customFormat="1" ht="18.75">
      <c r="B6" s="250" t="s">
        <v>757</v>
      </c>
      <c r="C6" s="250"/>
      <c r="D6" s="250"/>
      <c r="E6" s="250"/>
      <c r="F6" s="250"/>
      <c r="G6" s="250"/>
      <c r="H6" s="250"/>
      <c r="I6" s="250"/>
      <c r="J6" s="250"/>
      <c r="K6" s="250"/>
      <c r="L6" s="250"/>
      <c r="M6" s="250"/>
    </row>
    <row r="7" spans="1:14" s="60" customFormat="1" ht="18.75">
      <c r="B7" s="250"/>
      <c r="C7" s="250"/>
      <c r="D7" s="250"/>
      <c r="E7" s="250"/>
      <c r="F7" s="250"/>
      <c r="G7" s="250"/>
      <c r="H7" s="250"/>
      <c r="I7" s="250"/>
      <c r="J7" s="250"/>
      <c r="K7" s="250"/>
      <c r="L7" s="250"/>
      <c r="M7" s="250"/>
    </row>
    <row r="8" spans="1:14" s="60" customFormat="1" ht="18.75">
      <c r="B8" s="250"/>
      <c r="C8" s="250"/>
      <c r="D8" s="250"/>
      <c r="E8" s="250"/>
      <c r="F8" s="250"/>
      <c r="G8" s="250"/>
      <c r="H8" s="250"/>
      <c r="I8" s="250"/>
      <c r="J8" s="250"/>
      <c r="K8" s="250"/>
      <c r="L8" s="250"/>
      <c r="M8" s="250"/>
    </row>
    <row r="9" spans="1:14" ht="38.25" customHeight="1">
      <c r="B9" s="251" t="s">
        <v>758</v>
      </c>
      <c r="C9" s="251"/>
      <c r="D9" s="251"/>
      <c r="E9" s="251"/>
      <c r="F9" s="251"/>
      <c r="G9" s="251"/>
      <c r="H9" s="251"/>
      <c r="I9" s="251"/>
      <c r="J9" s="251"/>
      <c r="K9" s="251"/>
      <c r="L9" s="251"/>
      <c r="M9" s="251"/>
    </row>
    <row r="10" spans="1:14" ht="15.75">
      <c r="B10" s="252" t="s">
        <v>744</v>
      </c>
      <c r="C10" s="252" t="s">
        <v>759</v>
      </c>
      <c r="D10" s="76" t="s">
        <v>760</v>
      </c>
      <c r="E10" s="76" t="s">
        <v>761</v>
      </c>
      <c r="F10" s="252" t="s">
        <v>762</v>
      </c>
      <c r="G10" s="252" t="s">
        <v>763</v>
      </c>
      <c r="H10" s="41"/>
      <c r="I10" s="41"/>
      <c r="J10" s="41"/>
      <c r="K10" s="41"/>
      <c r="L10" s="41"/>
      <c r="M10" s="41"/>
    </row>
    <row r="11" spans="1:14" ht="15.75">
      <c r="B11" s="253"/>
      <c r="C11" s="253"/>
      <c r="D11" s="77" t="s">
        <v>764</v>
      </c>
      <c r="E11" s="78"/>
      <c r="F11" s="253"/>
      <c r="G11" s="253"/>
      <c r="H11" s="41"/>
      <c r="I11" s="41"/>
      <c r="J11" s="41"/>
      <c r="K11" s="41"/>
      <c r="L11" s="41"/>
      <c r="M11" s="41"/>
    </row>
    <row r="12" spans="1:14" ht="15.75">
      <c r="B12" s="254"/>
      <c r="C12" s="254"/>
      <c r="D12" s="79"/>
      <c r="E12" s="80"/>
      <c r="F12" s="254"/>
      <c r="G12" s="254"/>
      <c r="H12" s="41"/>
      <c r="I12" s="41"/>
      <c r="J12" s="41"/>
      <c r="K12" s="41"/>
      <c r="L12" s="41"/>
      <c r="M12" s="41"/>
    </row>
    <row r="13" spans="1:14" ht="18.75">
      <c r="B13" s="81" t="s">
        <v>452</v>
      </c>
      <c r="C13" s="82" t="s">
        <v>765</v>
      </c>
      <c r="D13" s="83">
        <v>100</v>
      </c>
      <c r="E13" s="83">
        <v>100</v>
      </c>
      <c r="F13" s="83">
        <v>75</v>
      </c>
      <c r="G13" s="83" t="s">
        <v>555</v>
      </c>
      <c r="H13" s="41"/>
      <c r="I13" s="41"/>
      <c r="J13" s="41"/>
      <c r="K13" s="41"/>
      <c r="L13" s="41"/>
      <c r="M13" s="41"/>
    </row>
    <row r="14" spans="1:14" ht="18.75">
      <c r="B14" s="81" t="s">
        <v>246</v>
      </c>
      <c r="C14" s="82" t="s">
        <v>765</v>
      </c>
      <c r="D14" s="83">
        <v>100</v>
      </c>
      <c r="E14" s="83">
        <v>100</v>
      </c>
      <c r="F14" s="83">
        <v>75</v>
      </c>
      <c r="G14" s="83" t="s">
        <v>555</v>
      </c>
      <c r="H14" s="41"/>
      <c r="I14" s="41"/>
      <c r="J14" s="41"/>
      <c r="K14" s="41"/>
      <c r="L14" s="41"/>
      <c r="M14" s="41"/>
    </row>
    <row r="15" spans="1:14" ht="18.75">
      <c r="B15" s="81" t="s">
        <v>15</v>
      </c>
      <c r="C15" s="82" t="s">
        <v>765</v>
      </c>
      <c r="D15" s="83">
        <v>100</v>
      </c>
      <c r="E15" s="83">
        <v>100</v>
      </c>
      <c r="F15" s="83">
        <v>75</v>
      </c>
      <c r="G15" s="83" t="s">
        <v>555</v>
      </c>
      <c r="H15" s="41"/>
      <c r="I15" s="41"/>
      <c r="J15" s="41"/>
      <c r="K15" s="41"/>
      <c r="L15" s="41"/>
      <c r="M15" s="41"/>
    </row>
  </sheetData>
  <mergeCells count="11">
    <mergeCell ref="B8:M8"/>
    <mergeCell ref="B9:M9"/>
    <mergeCell ref="B10:B12"/>
    <mergeCell ref="C10:C12"/>
    <mergeCell ref="F10:F12"/>
    <mergeCell ref="G10:G12"/>
    <mergeCell ref="A1:L1"/>
    <mergeCell ref="A2:L2"/>
    <mergeCell ref="A3:L3"/>
    <mergeCell ref="B6:M6"/>
    <mergeCell ref="B7:M7"/>
  </mergeCells>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S71"/>
  <sheetViews>
    <sheetView tabSelected="1" topLeftCell="A6" zoomScale="71" zoomScaleNormal="71" workbookViewId="0">
      <selection activeCell="D30" sqref="D30:Q30"/>
    </sheetView>
  </sheetViews>
  <sheetFormatPr defaultColWidth="9" defaultRowHeight="12.75"/>
  <cols>
    <col min="7" max="7" width="12.85546875"/>
    <col min="14" max="15" width="12.85546875"/>
  </cols>
  <sheetData>
    <row r="1" spans="1:19" ht="20.25">
      <c r="A1" s="239" t="s">
        <v>468</v>
      </c>
      <c r="B1" s="239"/>
      <c r="C1" s="239"/>
      <c r="D1" s="239"/>
      <c r="E1" s="239"/>
      <c r="F1" s="239"/>
      <c r="G1" s="239"/>
      <c r="H1" s="239"/>
      <c r="I1" s="239"/>
      <c r="J1" s="239"/>
      <c r="K1" s="239"/>
      <c r="L1" s="239"/>
      <c r="M1" s="239"/>
      <c r="N1" s="239"/>
    </row>
    <row r="2" spans="1:19" ht="20.25">
      <c r="A2" s="239" t="s">
        <v>242</v>
      </c>
      <c r="B2" s="239"/>
      <c r="C2" s="239"/>
      <c r="D2" s="239"/>
      <c r="E2" s="239"/>
      <c r="F2" s="239"/>
      <c r="G2" s="239"/>
      <c r="H2" s="239"/>
      <c r="I2" s="239"/>
      <c r="J2" s="239"/>
      <c r="K2" s="239"/>
      <c r="L2" s="239"/>
      <c r="M2" s="239"/>
      <c r="N2" s="239"/>
    </row>
    <row r="3" spans="1:19" ht="15.75">
      <c r="A3" s="249" t="s">
        <v>753</v>
      </c>
      <c r="B3" s="249"/>
      <c r="C3" s="249"/>
      <c r="D3" s="249"/>
      <c r="E3" s="249"/>
      <c r="F3" s="249"/>
      <c r="G3" s="249"/>
      <c r="H3" s="249"/>
      <c r="I3" s="249"/>
      <c r="J3" s="249"/>
      <c r="K3" s="249"/>
      <c r="L3" s="249"/>
      <c r="M3" s="249"/>
      <c r="N3" s="249"/>
    </row>
    <row r="4" spans="1:19" ht="15.75">
      <c r="A4" s="38" t="s">
        <v>766</v>
      </c>
      <c r="B4" s="38"/>
      <c r="C4" s="38"/>
      <c r="D4" s="38"/>
      <c r="F4" s="38" t="s">
        <v>767</v>
      </c>
      <c r="G4" s="38"/>
      <c r="H4" s="38"/>
      <c r="I4" s="38"/>
      <c r="J4" s="38"/>
      <c r="K4" s="38"/>
      <c r="L4" s="38"/>
      <c r="M4" s="38"/>
      <c r="N4" s="38" t="s">
        <v>755</v>
      </c>
      <c r="O4" s="56"/>
      <c r="P4" s="56"/>
      <c r="Q4" s="56"/>
    </row>
    <row r="5" spans="1:19" ht="15">
      <c r="A5" s="38" t="s">
        <v>756</v>
      </c>
      <c r="B5" s="38"/>
      <c r="C5" s="38"/>
      <c r="D5" s="38"/>
      <c r="E5" s="38"/>
      <c r="F5" s="38"/>
      <c r="G5" s="38"/>
      <c r="H5" s="38"/>
      <c r="I5" s="38"/>
      <c r="J5" s="38"/>
      <c r="K5" s="38"/>
      <c r="L5" s="38"/>
      <c r="M5" s="38"/>
      <c r="N5" s="38"/>
      <c r="O5" s="56"/>
      <c r="P5" s="56"/>
      <c r="Q5" s="56"/>
    </row>
    <row r="6" spans="1:19" ht="18.75">
      <c r="A6" s="38"/>
      <c r="B6" s="38"/>
      <c r="C6" s="38"/>
      <c r="D6" s="39"/>
      <c r="E6" s="251" t="s">
        <v>768</v>
      </c>
      <c r="F6" s="251"/>
      <c r="G6" s="251"/>
      <c r="H6" s="251"/>
      <c r="I6" s="251"/>
      <c r="J6" s="251"/>
      <c r="K6" s="251"/>
      <c r="L6" s="39"/>
      <c r="M6" s="39"/>
      <c r="N6" s="39"/>
      <c r="O6" s="60"/>
      <c r="P6" s="56"/>
      <c r="Q6" s="56"/>
    </row>
    <row r="7" spans="1:19" ht="18.75">
      <c r="A7" s="38"/>
      <c r="B7" s="38"/>
      <c r="C7" s="38"/>
      <c r="D7" s="39"/>
      <c r="E7" s="251" t="s">
        <v>769</v>
      </c>
      <c r="F7" s="251"/>
      <c r="G7" s="251"/>
      <c r="H7" s="251"/>
      <c r="I7" s="251"/>
      <c r="J7" s="251"/>
      <c r="K7" s="251"/>
      <c r="L7" s="251"/>
      <c r="M7" s="251"/>
      <c r="N7" s="39"/>
      <c r="O7" s="60"/>
      <c r="P7" s="56"/>
      <c r="Q7" s="56"/>
    </row>
    <row r="8" spans="1:19" ht="18.75">
      <c r="A8" s="38"/>
      <c r="B8" s="38"/>
      <c r="C8" s="38"/>
      <c r="D8" s="39"/>
      <c r="E8" s="40" t="s">
        <v>770</v>
      </c>
      <c r="F8" s="39"/>
      <c r="G8" s="39"/>
      <c r="H8" s="39"/>
      <c r="I8" s="39"/>
      <c r="J8" s="39"/>
      <c r="K8" s="39"/>
      <c r="L8" s="39"/>
      <c r="M8" s="39"/>
      <c r="N8" s="39"/>
      <c r="O8" s="60"/>
      <c r="P8" s="56"/>
      <c r="Q8" s="56"/>
    </row>
    <row r="9" spans="1:19" ht="18.75">
      <c r="D9" s="60"/>
      <c r="E9" s="40" t="s">
        <v>771</v>
      </c>
      <c r="F9" s="60"/>
      <c r="G9" s="60"/>
      <c r="H9" s="60"/>
      <c r="I9" s="60"/>
      <c r="J9" s="60"/>
      <c r="K9" s="60"/>
      <c r="L9" s="60"/>
      <c r="M9" s="60"/>
      <c r="N9" s="60"/>
      <c r="O9" s="60"/>
    </row>
    <row r="10" spans="1:19" ht="18.75" customHeight="1">
      <c r="D10" s="250" t="s">
        <v>770</v>
      </c>
      <c r="E10" s="250"/>
      <c r="F10" s="250"/>
      <c r="G10" s="250"/>
      <c r="H10" s="250"/>
      <c r="I10" s="250"/>
      <c r="J10" s="250"/>
      <c r="K10" s="250"/>
      <c r="L10" s="250"/>
      <c r="M10" s="250"/>
      <c r="N10" s="60"/>
      <c r="O10" s="60"/>
    </row>
    <row r="12" spans="1:19" ht="15.75" customHeight="1">
      <c r="B12" s="255" t="s">
        <v>772</v>
      </c>
      <c r="C12" s="255"/>
      <c r="D12" s="255"/>
      <c r="E12" s="255"/>
      <c r="F12" s="255"/>
      <c r="G12" s="255"/>
      <c r="H12" s="255"/>
      <c r="I12" s="255"/>
      <c r="J12" s="255"/>
      <c r="K12" s="255"/>
      <c r="L12" s="255"/>
      <c r="M12" s="255"/>
      <c r="N12" s="255"/>
      <c r="O12" s="255"/>
      <c r="P12" s="255"/>
      <c r="Q12" s="255"/>
      <c r="R12" s="255"/>
      <c r="S12" s="255"/>
    </row>
    <row r="13" spans="1:19" ht="15" customHeight="1">
      <c r="B13" s="256" t="s">
        <v>773</v>
      </c>
      <c r="C13" s="257"/>
      <c r="D13" s="257"/>
      <c r="E13" s="257"/>
      <c r="F13" s="257"/>
      <c r="G13" s="257"/>
      <c r="H13" s="257"/>
      <c r="I13" s="257"/>
      <c r="J13" s="257"/>
      <c r="K13" s="257"/>
      <c r="L13" s="257"/>
      <c r="M13" s="257"/>
      <c r="N13" s="257"/>
      <c r="O13" s="257"/>
      <c r="P13" s="257"/>
      <c r="Q13" s="257"/>
      <c r="R13" s="257"/>
      <c r="S13" s="258"/>
    </row>
    <row r="14" spans="1:19" ht="13.5" customHeight="1">
      <c r="B14" s="259"/>
      <c r="C14" s="259"/>
      <c r="D14" s="259"/>
      <c r="E14" s="259"/>
      <c r="F14" s="259"/>
      <c r="G14" s="259"/>
      <c r="H14" s="259"/>
      <c r="I14" s="259"/>
      <c r="J14" s="259"/>
      <c r="K14" s="259"/>
      <c r="L14" s="259"/>
      <c r="M14" s="259"/>
      <c r="N14" s="259"/>
      <c r="O14" s="259"/>
      <c r="P14" s="259"/>
      <c r="Q14" s="259"/>
      <c r="R14" s="259"/>
      <c r="S14" s="259"/>
    </row>
    <row r="15" spans="1:19" ht="31.5" customHeight="1">
      <c r="B15" s="260" t="s">
        <v>774</v>
      </c>
      <c r="C15" s="61"/>
      <c r="D15" s="260" t="s">
        <v>775</v>
      </c>
      <c r="E15" s="260"/>
      <c r="F15" s="260"/>
      <c r="G15" s="260"/>
      <c r="H15" s="260"/>
      <c r="I15" s="260"/>
      <c r="J15" s="260"/>
      <c r="K15" s="260"/>
      <c r="L15" s="260"/>
      <c r="M15" s="260"/>
      <c r="N15" s="260"/>
      <c r="O15" s="260"/>
      <c r="P15" s="260" t="s">
        <v>776</v>
      </c>
      <c r="Q15" s="260"/>
      <c r="R15" s="260"/>
      <c r="S15" s="260"/>
    </row>
    <row r="16" spans="1:19" ht="15">
      <c r="B16" s="263"/>
      <c r="C16" s="51"/>
      <c r="D16" s="62" t="s">
        <v>777</v>
      </c>
      <c r="E16" s="62" t="s">
        <v>778</v>
      </c>
      <c r="F16" s="62" t="s">
        <v>779</v>
      </c>
      <c r="G16" s="62" t="s">
        <v>780</v>
      </c>
      <c r="H16" s="62" t="s">
        <v>781</v>
      </c>
      <c r="I16" s="62" t="s">
        <v>782</v>
      </c>
      <c r="J16" s="62" t="s">
        <v>783</v>
      </c>
      <c r="K16" s="62" t="s">
        <v>784</v>
      </c>
      <c r="L16" s="62" t="s">
        <v>785</v>
      </c>
      <c r="M16" s="62" t="s">
        <v>786</v>
      </c>
      <c r="N16" s="62" t="s">
        <v>787</v>
      </c>
      <c r="O16" s="62" t="s">
        <v>788</v>
      </c>
      <c r="P16" s="62" t="s">
        <v>789</v>
      </c>
      <c r="Q16" s="62" t="s">
        <v>790</v>
      </c>
      <c r="R16" s="62" t="s">
        <v>791</v>
      </c>
      <c r="S16" s="62" t="s">
        <v>792</v>
      </c>
    </row>
    <row r="17" spans="2:19" ht="15">
      <c r="B17" s="51" t="s">
        <v>793</v>
      </c>
      <c r="C17" s="51"/>
      <c r="D17" s="63">
        <v>3</v>
      </c>
      <c r="E17" s="63">
        <v>3</v>
      </c>
      <c r="F17" s="63">
        <v>3</v>
      </c>
      <c r="G17" s="64">
        <v>2</v>
      </c>
      <c r="H17" s="64">
        <v>2</v>
      </c>
      <c r="I17" s="64" t="s">
        <v>794</v>
      </c>
      <c r="J17" s="64" t="s">
        <v>794</v>
      </c>
      <c r="K17" s="64" t="s">
        <v>794</v>
      </c>
      <c r="L17" s="64">
        <v>3</v>
      </c>
      <c r="M17" s="64">
        <v>3</v>
      </c>
      <c r="N17" s="64">
        <v>3</v>
      </c>
      <c r="O17" s="64">
        <v>2</v>
      </c>
      <c r="P17" s="64">
        <v>3</v>
      </c>
      <c r="Q17" s="74">
        <v>3</v>
      </c>
      <c r="R17" s="24"/>
      <c r="S17" s="24"/>
    </row>
    <row r="18" spans="2:19" ht="15">
      <c r="B18" s="51" t="s">
        <v>795</v>
      </c>
      <c r="C18" s="51"/>
      <c r="D18" s="63">
        <v>3</v>
      </c>
      <c r="E18" s="63">
        <v>3</v>
      </c>
      <c r="F18" s="63">
        <v>3</v>
      </c>
      <c r="G18" s="64">
        <v>2</v>
      </c>
      <c r="H18" s="64">
        <v>2</v>
      </c>
      <c r="I18" s="64" t="s">
        <v>794</v>
      </c>
      <c r="J18" s="64" t="s">
        <v>794</v>
      </c>
      <c r="K18" s="64" t="s">
        <v>794</v>
      </c>
      <c r="L18" s="64">
        <v>3</v>
      </c>
      <c r="M18" s="64">
        <v>3</v>
      </c>
      <c r="N18" s="64">
        <v>2</v>
      </c>
      <c r="O18" s="64">
        <v>2</v>
      </c>
      <c r="P18" s="64">
        <v>3</v>
      </c>
      <c r="Q18" s="74">
        <v>3</v>
      </c>
      <c r="R18" s="24"/>
      <c r="S18" s="24"/>
    </row>
    <row r="19" spans="2:19" ht="15">
      <c r="B19" s="51" t="s">
        <v>796</v>
      </c>
      <c r="C19" s="51"/>
      <c r="D19" s="63">
        <v>3</v>
      </c>
      <c r="E19" s="63">
        <v>3</v>
      </c>
      <c r="F19" s="63">
        <v>3</v>
      </c>
      <c r="G19" s="64">
        <v>2</v>
      </c>
      <c r="H19" s="64">
        <v>2</v>
      </c>
      <c r="I19" s="64" t="s">
        <v>794</v>
      </c>
      <c r="J19" s="64" t="s">
        <v>794</v>
      </c>
      <c r="K19" s="64" t="s">
        <v>794</v>
      </c>
      <c r="L19" s="64">
        <v>3</v>
      </c>
      <c r="M19" s="64">
        <v>3</v>
      </c>
      <c r="N19" s="64">
        <v>2</v>
      </c>
      <c r="O19" s="64">
        <v>2</v>
      </c>
      <c r="P19" s="64">
        <v>3</v>
      </c>
      <c r="Q19" s="74">
        <v>3</v>
      </c>
      <c r="R19" s="24"/>
      <c r="S19" s="24"/>
    </row>
    <row r="20" spans="2:19" ht="15">
      <c r="B20" s="51" t="s">
        <v>797</v>
      </c>
      <c r="C20" s="51"/>
      <c r="D20" s="63">
        <f>AVERAGE(D17:D19)</f>
        <v>3</v>
      </c>
      <c r="E20" s="63">
        <f>AVERAGE(E17:E19)</f>
        <v>3</v>
      </c>
      <c r="F20" s="63">
        <f>AVERAGE(F17:F19)</f>
        <v>3</v>
      </c>
      <c r="G20" s="63">
        <f>AVERAGE(G17:G19)</f>
        <v>2</v>
      </c>
      <c r="H20" s="63">
        <f>AVERAGE(H17:H19)</f>
        <v>2</v>
      </c>
      <c r="I20" s="64" t="s">
        <v>794</v>
      </c>
      <c r="J20" s="64" t="s">
        <v>794</v>
      </c>
      <c r="K20" s="64" t="s">
        <v>794</v>
      </c>
      <c r="L20" s="63">
        <f t="shared" ref="L20:P20" si="0">AVERAGE(L17:L19)</f>
        <v>3</v>
      </c>
      <c r="M20" s="63">
        <f t="shared" si="0"/>
        <v>3</v>
      </c>
      <c r="N20" s="63">
        <f t="shared" si="0"/>
        <v>2.3333333333333335</v>
      </c>
      <c r="O20" s="63">
        <f t="shared" si="0"/>
        <v>2</v>
      </c>
      <c r="P20" s="63">
        <f t="shared" si="0"/>
        <v>3</v>
      </c>
      <c r="Q20" s="63">
        <f>AVERAGE(Q17:Q19)</f>
        <v>3</v>
      </c>
      <c r="R20" s="24"/>
      <c r="S20" s="24"/>
    </row>
    <row r="21" spans="2:19" ht="15">
      <c r="B21" s="65"/>
      <c r="C21" s="65"/>
      <c r="D21" s="66"/>
      <c r="E21" s="67"/>
      <c r="F21" s="67"/>
      <c r="G21" s="67"/>
      <c r="H21" s="67"/>
      <c r="I21" s="67"/>
      <c r="J21" s="66"/>
      <c r="K21" s="67"/>
      <c r="L21" s="66"/>
      <c r="M21" s="66"/>
      <c r="N21" s="67"/>
      <c r="O21" s="66"/>
      <c r="P21" s="66"/>
      <c r="Q21" s="75"/>
      <c r="R21" s="75"/>
      <c r="S21" s="75"/>
    </row>
    <row r="22" spans="2:19" ht="15.75" customHeight="1">
      <c r="B22" s="266" t="s">
        <v>772</v>
      </c>
      <c r="C22" s="267"/>
      <c r="D22" s="267"/>
      <c r="E22" s="267"/>
      <c r="F22" s="267"/>
      <c r="G22" s="267"/>
      <c r="H22" s="267"/>
      <c r="I22" s="267"/>
      <c r="J22" s="267"/>
      <c r="K22" s="267"/>
      <c r="L22" s="267"/>
      <c r="M22" s="267"/>
      <c r="N22" s="267"/>
      <c r="O22" s="267"/>
      <c r="P22" s="267"/>
      <c r="Q22" s="267"/>
      <c r="R22" s="267"/>
      <c r="S22" s="268"/>
    </row>
    <row r="23" spans="2:19" ht="15" customHeight="1">
      <c r="B23" s="256" t="s">
        <v>773</v>
      </c>
      <c r="C23" s="257"/>
      <c r="D23" s="257"/>
      <c r="E23" s="257"/>
      <c r="F23" s="257"/>
      <c r="G23" s="257"/>
      <c r="H23" s="257"/>
      <c r="I23" s="257"/>
      <c r="J23" s="257"/>
      <c r="K23" s="257"/>
      <c r="L23" s="257"/>
      <c r="M23" s="257"/>
      <c r="N23" s="257"/>
      <c r="O23" s="257"/>
      <c r="P23" s="257"/>
      <c r="Q23" s="257"/>
      <c r="R23" s="257"/>
      <c r="S23" s="258"/>
    </row>
    <row r="24" spans="2:19" ht="15">
      <c r="B24" s="269"/>
      <c r="C24" s="270"/>
      <c r="D24" s="270"/>
      <c r="E24" s="270"/>
      <c r="F24" s="270"/>
      <c r="G24" s="270"/>
      <c r="H24" s="270"/>
      <c r="I24" s="270"/>
      <c r="J24" s="270"/>
      <c r="K24" s="270"/>
      <c r="L24" s="270"/>
      <c r="M24" s="270"/>
      <c r="N24" s="270"/>
      <c r="O24" s="270"/>
      <c r="P24" s="270"/>
      <c r="Q24" s="270"/>
      <c r="R24" s="270"/>
      <c r="S24" s="271"/>
    </row>
    <row r="25" spans="2:19" ht="31.5" customHeight="1">
      <c r="B25" s="263" t="s">
        <v>774</v>
      </c>
      <c r="C25" s="264"/>
      <c r="D25" s="263" t="s">
        <v>775</v>
      </c>
      <c r="E25" s="263"/>
      <c r="F25" s="263"/>
      <c r="G25" s="263"/>
      <c r="H25" s="263"/>
      <c r="I25" s="263"/>
      <c r="J25" s="263"/>
      <c r="K25" s="263"/>
      <c r="L25" s="263"/>
      <c r="M25" s="263"/>
      <c r="N25" s="263"/>
      <c r="O25" s="263"/>
      <c r="P25" s="263" t="s">
        <v>776</v>
      </c>
      <c r="Q25" s="263"/>
      <c r="R25" s="24"/>
      <c r="S25" s="24"/>
    </row>
    <row r="26" spans="2:19" ht="15" customHeight="1">
      <c r="B26" s="263"/>
      <c r="C26" s="260"/>
      <c r="D26" s="62" t="s">
        <v>777</v>
      </c>
      <c r="E26" s="62" t="s">
        <v>778</v>
      </c>
      <c r="F26" s="62" t="s">
        <v>779</v>
      </c>
      <c r="G26" s="62" t="s">
        <v>780</v>
      </c>
      <c r="H26" s="62" t="s">
        <v>781</v>
      </c>
      <c r="I26" s="62" t="s">
        <v>782</v>
      </c>
      <c r="J26" s="62" t="s">
        <v>783</v>
      </c>
      <c r="K26" s="62" t="s">
        <v>784</v>
      </c>
      <c r="L26" s="62" t="s">
        <v>785</v>
      </c>
      <c r="M26" s="62" t="s">
        <v>786</v>
      </c>
      <c r="N26" s="62" t="s">
        <v>787</v>
      </c>
      <c r="O26" s="62" t="s">
        <v>788</v>
      </c>
      <c r="P26" s="62" t="s">
        <v>789</v>
      </c>
      <c r="Q26" s="62" t="s">
        <v>790</v>
      </c>
      <c r="R26" s="62" t="s">
        <v>791</v>
      </c>
      <c r="S26" s="62" t="s">
        <v>792</v>
      </c>
    </row>
    <row r="27" spans="2:19" ht="15">
      <c r="B27" s="51" t="s">
        <v>793</v>
      </c>
      <c r="C27" s="51">
        <v>100</v>
      </c>
      <c r="D27" s="68">
        <f t="shared" ref="D27:G29" si="1">(C27/3)*D17</f>
        <v>100</v>
      </c>
      <c r="E27" s="68">
        <f t="shared" si="1"/>
        <v>100</v>
      </c>
      <c r="F27" s="68">
        <f t="shared" si="1"/>
        <v>100</v>
      </c>
      <c r="G27" s="68">
        <f t="shared" si="1"/>
        <v>66.666666666666671</v>
      </c>
      <c r="H27" s="64" t="s">
        <v>794</v>
      </c>
      <c r="I27" s="64" t="s">
        <v>794</v>
      </c>
      <c r="J27" s="64" t="s">
        <v>794</v>
      </c>
      <c r="K27" s="64" t="s">
        <v>794</v>
      </c>
      <c r="L27" s="68">
        <f t="shared" ref="L27:M29" si="2">(C27/3)*L17</f>
        <v>100</v>
      </c>
      <c r="M27" s="68">
        <f t="shared" si="2"/>
        <v>100</v>
      </c>
      <c r="N27" s="68">
        <f>(C27/3)*N17</f>
        <v>100</v>
      </c>
      <c r="O27" s="68">
        <f t="shared" ref="O27:Q29" si="3">(C27/3)*O17</f>
        <v>66.666666666666671</v>
      </c>
      <c r="P27" s="68">
        <f t="shared" si="3"/>
        <v>100</v>
      </c>
      <c r="Q27" s="68">
        <f t="shared" si="3"/>
        <v>100</v>
      </c>
      <c r="R27" s="24"/>
      <c r="S27" s="24"/>
    </row>
    <row r="28" spans="2:19" ht="15">
      <c r="B28" s="51" t="s">
        <v>795</v>
      </c>
      <c r="C28" s="51">
        <v>100</v>
      </c>
      <c r="D28" s="68">
        <f t="shared" si="1"/>
        <v>100</v>
      </c>
      <c r="E28" s="68">
        <f t="shared" si="1"/>
        <v>100</v>
      </c>
      <c r="F28" s="68">
        <f t="shared" si="1"/>
        <v>100</v>
      </c>
      <c r="G28" s="68">
        <f t="shared" si="1"/>
        <v>66.666666666666671</v>
      </c>
      <c r="H28" s="64" t="s">
        <v>794</v>
      </c>
      <c r="I28" s="64" t="s">
        <v>794</v>
      </c>
      <c r="J28" s="64" t="s">
        <v>794</v>
      </c>
      <c r="K28" s="64" t="s">
        <v>794</v>
      </c>
      <c r="L28" s="68">
        <f t="shared" si="2"/>
        <v>100</v>
      </c>
      <c r="M28" s="68">
        <f t="shared" si="2"/>
        <v>100</v>
      </c>
      <c r="N28" s="68">
        <f>(C28/3)*N18</f>
        <v>66.666666666666671</v>
      </c>
      <c r="O28" s="68">
        <f t="shared" si="3"/>
        <v>66.666666666666671</v>
      </c>
      <c r="P28" s="68">
        <f t="shared" si="3"/>
        <v>100</v>
      </c>
      <c r="Q28" s="68">
        <f t="shared" si="3"/>
        <v>100</v>
      </c>
      <c r="R28" s="24"/>
      <c r="S28" s="24"/>
    </row>
    <row r="29" spans="2:19" ht="15">
      <c r="B29" s="51" t="s">
        <v>796</v>
      </c>
      <c r="C29" s="51">
        <v>100</v>
      </c>
      <c r="D29" s="68">
        <f t="shared" si="1"/>
        <v>100</v>
      </c>
      <c r="E29" s="68">
        <f t="shared" si="1"/>
        <v>100</v>
      </c>
      <c r="F29" s="68">
        <f t="shared" si="1"/>
        <v>100</v>
      </c>
      <c r="G29" s="68">
        <f t="shared" si="1"/>
        <v>66.666666666666671</v>
      </c>
      <c r="H29" s="64" t="s">
        <v>794</v>
      </c>
      <c r="I29" s="64" t="s">
        <v>794</v>
      </c>
      <c r="J29" s="64" t="s">
        <v>794</v>
      </c>
      <c r="K29" s="64" t="s">
        <v>794</v>
      </c>
      <c r="L29" s="68">
        <f t="shared" si="2"/>
        <v>100</v>
      </c>
      <c r="M29" s="68">
        <f t="shared" si="2"/>
        <v>100</v>
      </c>
      <c r="N29" s="68">
        <f>(C29/3)*N19</f>
        <v>66.666666666666671</v>
      </c>
      <c r="O29" s="68">
        <f t="shared" si="3"/>
        <v>66.666666666666671</v>
      </c>
      <c r="P29" s="68">
        <f t="shared" si="3"/>
        <v>100</v>
      </c>
      <c r="Q29" s="68">
        <f t="shared" si="3"/>
        <v>100</v>
      </c>
      <c r="R29" s="24"/>
      <c r="S29" s="24"/>
    </row>
    <row r="30" spans="2:19" ht="15">
      <c r="B30" s="51" t="s">
        <v>797</v>
      </c>
      <c r="C30" s="51"/>
      <c r="D30" s="69">
        <f>AVERAGE(D27:D29)</f>
        <v>100</v>
      </c>
      <c r="E30" s="69">
        <f t="shared" ref="E30:O30" si="4">AVERAGE(E27:E29)</f>
        <v>100</v>
      </c>
      <c r="F30" s="69">
        <f t="shared" si="4"/>
        <v>100</v>
      </c>
      <c r="G30" s="69">
        <f t="shared" si="4"/>
        <v>66.666666666666671</v>
      </c>
      <c r="H30" s="64" t="s">
        <v>794</v>
      </c>
      <c r="I30" s="64" t="s">
        <v>794</v>
      </c>
      <c r="J30" s="64" t="s">
        <v>794</v>
      </c>
      <c r="K30" s="64" t="s">
        <v>794</v>
      </c>
      <c r="L30" s="69">
        <f t="shared" si="4"/>
        <v>100</v>
      </c>
      <c r="M30" s="68">
        <f>(D27/3)*M17</f>
        <v>100</v>
      </c>
      <c r="N30" s="69">
        <f t="shared" si="4"/>
        <v>77.777777777777786</v>
      </c>
      <c r="O30" s="69">
        <f t="shared" si="4"/>
        <v>66.666666666666671</v>
      </c>
      <c r="P30" s="69">
        <f>AVERAGE(P27:P29)</f>
        <v>100</v>
      </c>
      <c r="Q30" s="69">
        <f>AVERAGE(Q27:Q29)</f>
        <v>100</v>
      </c>
      <c r="R30" s="24"/>
      <c r="S30" s="24"/>
    </row>
    <row r="31" spans="2:19" ht="15">
      <c r="B31" s="65"/>
      <c r="C31" s="65"/>
      <c r="D31" s="70"/>
      <c r="E31" s="71"/>
      <c r="F31" s="71"/>
      <c r="G31" s="71"/>
      <c r="H31" s="71"/>
      <c r="I31" s="71"/>
      <c r="J31" s="73"/>
      <c r="K31" s="71"/>
      <c r="L31" s="73"/>
      <c r="M31" s="73"/>
      <c r="N31" s="71"/>
      <c r="O31" s="73"/>
      <c r="P31" s="73"/>
      <c r="Q31" s="73"/>
    </row>
    <row r="32" spans="2:19" ht="15">
      <c r="B32" s="65"/>
      <c r="C32" s="65"/>
      <c r="D32" s="70"/>
      <c r="E32" s="71"/>
      <c r="F32" s="71"/>
      <c r="G32" s="71"/>
      <c r="H32" s="71"/>
      <c r="I32" s="71"/>
      <c r="J32" s="73"/>
      <c r="K32" s="71"/>
      <c r="L32" s="73"/>
      <c r="M32" s="73"/>
      <c r="N32" s="71"/>
      <c r="O32" s="73"/>
      <c r="P32" s="73"/>
      <c r="Q32" s="73"/>
    </row>
    <row r="33" spans="2:19" ht="15">
      <c r="B33" s="65"/>
      <c r="C33" s="65"/>
      <c r="D33" s="70"/>
      <c r="E33" s="71"/>
      <c r="F33" s="71"/>
      <c r="G33" s="71"/>
      <c r="H33" s="71"/>
      <c r="I33" s="71"/>
      <c r="J33" s="73"/>
      <c r="K33" s="71"/>
      <c r="L33" s="73"/>
      <c r="M33" s="73"/>
      <c r="N33" s="71"/>
      <c r="O33" s="73"/>
      <c r="P33" s="73"/>
      <c r="Q33" s="73"/>
    </row>
    <row r="34" spans="2:19" ht="12.75" customHeight="1">
      <c r="B34" s="265" t="s">
        <v>798</v>
      </c>
      <c r="C34" s="265"/>
      <c r="D34" s="265"/>
      <c r="E34" s="265"/>
      <c r="F34" s="265"/>
      <c r="G34" s="265"/>
      <c r="H34" s="265"/>
      <c r="I34" s="265"/>
      <c r="J34" s="265"/>
      <c r="K34" s="265"/>
      <c r="L34" s="265"/>
      <c r="M34" s="265"/>
      <c r="N34" s="265"/>
      <c r="O34" s="265"/>
      <c r="P34" s="265"/>
      <c r="Q34" s="265"/>
      <c r="R34" s="265"/>
      <c r="S34" s="265"/>
    </row>
    <row r="35" spans="2:19">
      <c r="B35" s="265"/>
      <c r="C35" s="265"/>
      <c r="D35" s="265"/>
      <c r="E35" s="265"/>
      <c r="F35" s="265"/>
      <c r="G35" s="265"/>
      <c r="H35" s="265"/>
      <c r="I35" s="265"/>
      <c r="J35" s="265"/>
      <c r="K35" s="265"/>
      <c r="L35" s="265"/>
      <c r="M35" s="265"/>
      <c r="N35" s="265"/>
      <c r="O35" s="265"/>
      <c r="P35" s="265"/>
      <c r="Q35" s="265"/>
      <c r="R35" s="265"/>
      <c r="S35" s="265"/>
    </row>
    <row r="36" spans="2:19">
      <c r="B36" s="265"/>
      <c r="C36" s="265"/>
      <c r="D36" s="265"/>
      <c r="E36" s="265"/>
      <c r="F36" s="265"/>
      <c r="G36" s="265"/>
      <c r="H36" s="265"/>
      <c r="I36" s="265"/>
      <c r="J36" s="265"/>
      <c r="K36" s="265"/>
      <c r="L36" s="265"/>
      <c r="M36" s="265"/>
      <c r="N36" s="265"/>
      <c r="O36" s="265"/>
      <c r="P36" s="265"/>
      <c r="Q36" s="265"/>
      <c r="R36" s="265"/>
      <c r="S36" s="265"/>
    </row>
    <row r="37" spans="2:19">
      <c r="B37" s="265"/>
      <c r="C37" s="265"/>
      <c r="D37" s="265"/>
      <c r="E37" s="265"/>
      <c r="F37" s="265"/>
      <c r="G37" s="265"/>
      <c r="H37" s="265"/>
      <c r="I37" s="265"/>
      <c r="J37" s="265"/>
      <c r="K37" s="265"/>
      <c r="L37" s="265"/>
      <c r="M37" s="265"/>
      <c r="N37" s="265"/>
      <c r="O37" s="265"/>
      <c r="P37" s="265"/>
      <c r="Q37" s="265"/>
      <c r="R37" s="265"/>
      <c r="S37" s="265"/>
    </row>
    <row r="38" spans="2:19">
      <c r="B38" s="265"/>
      <c r="C38" s="265"/>
      <c r="D38" s="265"/>
      <c r="E38" s="265"/>
      <c r="F38" s="265"/>
      <c r="G38" s="265"/>
      <c r="H38" s="265"/>
      <c r="I38" s="265"/>
      <c r="J38" s="265"/>
      <c r="K38" s="265"/>
      <c r="L38" s="265"/>
      <c r="M38" s="265"/>
      <c r="N38" s="265"/>
      <c r="O38" s="265"/>
      <c r="P38" s="265"/>
      <c r="Q38" s="265"/>
      <c r="R38" s="265"/>
      <c r="S38" s="265"/>
    </row>
    <row r="39" spans="2:19">
      <c r="B39" s="265"/>
      <c r="C39" s="265"/>
      <c r="D39" s="265"/>
      <c r="E39" s="265"/>
      <c r="F39" s="265"/>
      <c r="G39" s="265"/>
      <c r="H39" s="265"/>
      <c r="I39" s="265"/>
      <c r="J39" s="265"/>
      <c r="K39" s="265"/>
      <c r="L39" s="265"/>
      <c r="M39" s="265"/>
      <c r="N39" s="265"/>
      <c r="O39" s="265"/>
      <c r="P39" s="265"/>
      <c r="Q39" s="265"/>
      <c r="R39" s="265"/>
      <c r="S39" s="265"/>
    </row>
    <row r="40" spans="2:19">
      <c r="B40" s="265"/>
      <c r="C40" s="265"/>
      <c r="D40" s="265"/>
      <c r="E40" s="265"/>
      <c r="F40" s="265"/>
      <c r="G40" s="265"/>
      <c r="H40" s="265"/>
      <c r="I40" s="265"/>
      <c r="J40" s="265"/>
      <c r="K40" s="265"/>
      <c r="L40" s="265"/>
      <c r="M40" s="265"/>
      <c r="N40" s="265"/>
      <c r="O40" s="265"/>
      <c r="P40" s="265"/>
      <c r="Q40" s="265"/>
      <c r="R40" s="265"/>
      <c r="S40" s="265"/>
    </row>
    <row r="41" spans="2:19">
      <c r="B41" s="265"/>
      <c r="C41" s="265"/>
      <c r="D41" s="265"/>
      <c r="E41" s="265"/>
      <c r="F41" s="265"/>
      <c r="G41" s="265"/>
      <c r="H41" s="265"/>
      <c r="I41" s="265"/>
      <c r="J41" s="265"/>
      <c r="K41" s="265"/>
      <c r="L41" s="265"/>
      <c r="M41" s="265"/>
      <c r="N41" s="265"/>
      <c r="O41" s="265"/>
      <c r="P41" s="265"/>
      <c r="Q41" s="265"/>
      <c r="R41" s="265"/>
      <c r="S41" s="265"/>
    </row>
    <row r="42" spans="2:19">
      <c r="B42" s="265"/>
      <c r="C42" s="265"/>
      <c r="D42" s="265"/>
      <c r="E42" s="265"/>
      <c r="F42" s="265"/>
      <c r="G42" s="265"/>
      <c r="H42" s="265"/>
      <c r="I42" s="265"/>
      <c r="J42" s="265"/>
      <c r="K42" s="265"/>
      <c r="L42" s="265"/>
      <c r="M42" s="265"/>
      <c r="N42" s="265"/>
      <c r="O42" s="265"/>
      <c r="P42" s="265"/>
      <c r="Q42" s="265"/>
      <c r="R42" s="265"/>
      <c r="S42" s="265"/>
    </row>
    <row r="43" spans="2:19">
      <c r="B43" s="265"/>
      <c r="C43" s="265"/>
      <c r="D43" s="265"/>
      <c r="E43" s="265"/>
      <c r="F43" s="265"/>
      <c r="G43" s="265"/>
      <c r="H43" s="265"/>
      <c r="I43" s="265"/>
      <c r="J43" s="265"/>
      <c r="K43" s="265"/>
      <c r="L43" s="265"/>
      <c r="M43" s="265"/>
      <c r="N43" s="265"/>
      <c r="O43" s="265"/>
      <c r="P43" s="265"/>
      <c r="Q43" s="265"/>
      <c r="R43" s="265"/>
      <c r="S43" s="265"/>
    </row>
    <row r="44" spans="2:19">
      <c r="B44" s="265"/>
      <c r="C44" s="265"/>
      <c r="D44" s="265"/>
      <c r="E44" s="265"/>
      <c r="F44" s="265"/>
      <c r="G44" s="265"/>
      <c r="H44" s="265"/>
      <c r="I44" s="265"/>
      <c r="J44" s="265"/>
      <c r="K44" s="265"/>
      <c r="L44" s="265"/>
      <c r="M44" s="265"/>
      <c r="N44" s="265"/>
      <c r="O44" s="265"/>
      <c r="P44" s="265"/>
      <c r="Q44" s="265"/>
      <c r="R44" s="265"/>
      <c r="S44" s="265"/>
    </row>
    <row r="45" spans="2:19">
      <c r="B45" s="265"/>
      <c r="C45" s="265"/>
      <c r="D45" s="265"/>
      <c r="E45" s="265"/>
      <c r="F45" s="265"/>
      <c r="G45" s="265"/>
      <c r="H45" s="265"/>
      <c r="I45" s="265"/>
      <c r="J45" s="265"/>
      <c r="K45" s="265"/>
      <c r="L45" s="265"/>
      <c r="M45" s="265"/>
      <c r="N45" s="265"/>
      <c r="O45" s="265"/>
      <c r="P45" s="265"/>
      <c r="Q45" s="265"/>
      <c r="R45" s="265"/>
      <c r="S45" s="265"/>
    </row>
    <row r="46" spans="2:19">
      <c r="B46" s="265"/>
      <c r="C46" s="265"/>
      <c r="D46" s="265"/>
      <c r="E46" s="265"/>
      <c r="F46" s="265"/>
      <c r="G46" s="265"/>
      <c r="H46" s="265"/>
      <c r="I46" s="265"/>
      <c r="J46" s="265"/>
      <c r="K46" s="265"/>
      <c r="L46" s="265"/>
      <c r="M46" s="265"/>
      <c r="N46" s="265"/>
      <c r="O46" s="265"/>
      <c r="P46" s="265"/>
      <c r="Q46" s="265"/>
      <c r="R46" s="265"/>
      <c r="S46" s="265"/>
    </row>
    <row r="47" spans="2:19">
      <c r="B47" s="265"/>
      <c r="C47" s="265"/>
      <c r="D47" s="265"/>
      <c r="E47" s="265"/>
      <c r="F47" s="265"/>
      <c r="G47" s="265"/>
      <c r="H47" s="265"/>
      <c r="I47" s="265"/>
      <c r="J47" s="265"/>
      <c r="K47" s="265"/>
      <c r="L47" s="265"/>
      <c r="M47" s="265"/>
      <c r="N47" s="265"/>
      <c r="O47" s="265"/>
      <c r="P47" s="265"/>
      <c r="Q47" s="265"/>
      <c r="R47" s="265"/>
      <c r="S47" s="265"/>
    </row>
    <row r="48" spans="2:19">
      <c r="B48" s="265"/>
      <c r="C48" s="265"/>
      <c r="D48" s="265"/>
      <c r="E48" s="265"/>
      <c r="F48" s="265"/>
      <c r="G48" s="265"/>
      <c r="H48" s="265"/>
      <c r="I48" s="265"/>
      <c r="J48" s="265"/>
      <c r="K48" s="265"/>
      <c r="L48" s="265"/>
      <c r="M48" s="265"/>
      <c r="N48" s="265"/>
      <c r="O48" s="265"/>
      <c r="P48" s="265"/>
      <c r="Q48" s="265"/>
      <c r="R48" s="265"/>
      <c r="S48" s="265"/>
    </row>
    <row r="49" spans="2:19">
      <c r="B49" s="265"/>
      <c r="C49" s="265"/>
      <c r="D49" s="265"/>
      <c r="E49" s="265"/>
      <c r="F49" s="265"/>
      <c r="G49" s="265"/>
      <c r="H49" s="265"/>
      <c r="I49" s="265"/>
      <c r="J49" s="265"/>
      <c r="K49" s="265"/>
      <c r="L49" s="265"/>
      <c r="M49" s="265"/>
      <c r="N49" s="265"/>
      <c r="O49" s="265"/>
      <c r="P49" s="265"/>
      <c r="Q49" s="265"/>
      <c r="R49" s="265"/>
      <c r="S49" s="265"/>
    </row>
    <row r="50" spans="2:19">
      <c r="B50" s="265"/>
      <c r="C50" s="265"/>
      <c r="D50" s="265"/>
      <c r="E50" s="265"/>
      <c r="F50" s="265"/>
      <c r="G50" s="265"/>
      <c r="H50" s="265"/>
      <c r="I50" s="265"/>
      <c r="J50" s="265"/>
      <c r="K50" s="265"/>
      <c r="L50" s="265"/>
      <c r="M50" s="265"/>
      <c r="N50" s="265"/>
      <c r="O50" s="265"/>
      <c r="P50" s="265"/>
      <c r="Q50" s="265"/>
      <c r="R50" s="265"/>
      <c r="S50" s="265"/>
    </row>
    <row r="51" spans="2:19" ht="12.75" customHeight="1">
      <c r="B51" s="265"/>
      <c r="C51" s="265"/>
      <c r="D51" s="265"/>
      <c r="E51" s="265"/>
      <c r="F51" s="265"/>
      <c r="G51" s="265"/>
      <c r="H51" s="265"/>
      <c r="I51" s="265"/>
      <c r="J51" s="265"/>
      <c r="K51" s="265"/>
      <c r="L51" s="265"/>
      <c r="M51" s="265"/>
      <c r="N51" s="265"/>
      <c r="O51" s="265"/>
      <c r="P51" s="265"/>
      <c r="Q51" s="265"/>
      <c r="R51" s="265"/>
      <c r="S51" s="265"/>
    </row>
    <row r="52" spans="2:19">
      <c r="B52" s="265"/>
      <c r="C52" s="265"/>
      <c r="D52" s="265"/>
      <c r="E52" s="265"/>
      <c r="F52" s="265"/>
      <c r="G52" s="265"/>
      <c r="H52" s="265"/>
      <c r="I52" s="265"/>
      <c r="J52" s="265"/>
      <c r="K52" s="265"/>
      <c r="L52" s="265"/>
      <c r="M52" s="265"/>
      <c r="N52" s="265"/>
      <c r="O52" s="265"/>
      <c r="P52" s="265"/>
      <c r="Q52" s="265"/>
      <c r="R52" s="265"/>
      <c r="S52" s="265"/>
    </row>
    <row r="53" spans="2:19">
      <c r="B53" s="265"/>
      <c r="C53" s="265"/>
      <c r="D53" s="265"/>
      <c r="E53" s="265"/>
      <c r="F53" s="265"/>
      <c r="G53" s="265"/>
      <c r="H53" s="265"/>
      <c r="I53" s="265"/>
      <c r="J53" s="265"/>
      <c r="K53" s="265"/>
      <c r="L53" s="265"/>
      <c r="M53" s="265"/>
      <c r="N53" s="265"/>
      <c r="O53" s="265"/>
      <c r="P53" s="265"/>
      <c r="Q53" s="265"/>
      <c r="R53" s="265"/>
      <c r="S53" s="265"/>
    </row>
    <row r="54" spans="2:19">
      <c r="B54" s="265"/>
      <c r="C54" s="265"/>
      <c r="D54" s="265"/>
      <c r="E54" s="265"/>
      <c r="F54" s="265"/>
      <c r="G54" s="265"/>
      <c r="H54" s="265"/>
      <c r="I54" s="265"/>
      <c r="J54" s="265"/>
      <c r="K54" s="265"/>
      <c r="L54" s="265"/>
      <c r="M54" s="265"/>
      <c r="N54" s="265"/>
      <c r="O54" s="265"/>
      <c r="P54" s="265"/>
      <c r="Q54" s="265"/>
      <c r="R54" s="265"/>
      <c r="S54" s="265"/>
    </row>
    <row r="55" spans="2:19">
      <c r="B55" s="265"/>
      <c r="C55" s="265"/>
      <c r="D55" s="265"/>
      <c r="E55" s="265"/>
      <c r="F55" s="265"/>
      <c r="G55" s="265"/>
      <c r="H55" s="265"/>
      <c r="I55" s="265"/>
      <c r="J55" s="265"/>
      <c r="K55" s="265"/>
      <c r="L55" s="265"/>
      <c r="M55" s="265"/>
      <c r="N55" s="265"/>
      <c r="O55" s="265"/>
      <c r="P55" s="265"/>
      <c r="Q55" s="265"/>
      <c r="R55" s="265"/>
      <c r="S55" s="265"/>
    </row>
    <row r="56" spans="2:19">
      <c r="B56" s="265"/>
      <c r="C56" s="265"/>
      <c r="D56" s="265"/>
      <c r="E56" s="265"/>
      <c r="F56" s="265"/>
      <c r="G56" s="265"/>
      <c r="H56" s="265"/>
      <c r="I56" s="265"/>
      <c r="J56" s="265"/>
      <c r="K56" s="265"/>
      <c r="L56" s="265"/>
      <c r="M56" s="265"/>
      <c r="N56" s="265"/>
      <c r="O56" s="265"/>
      <c r="P56" s="265"/>
      <c r="Q56" s="265"/>
      <c r="R56" s="265"/>
      <c r="S56" s="265"/>
    </row>
    <row r="57" spans="2:19">
      <c r="B57" s="72"/>
      <c r="C57" s="72"/>
      <c r="D57" s="72"/>
      <c r="E57" s="72"/>
      <c r="F57" s="72"/>
      <c r="G57" s="72"/>
      <c r="H57" s="72"/>
      <c r="I57" s="72"/>
      <c r="J57" s="72"/>
      <c r="K57" s="72"/>
      <c r="L57" s="72"/>
      <c r="M57" s="72"/>
      <c r="N57" s="72"/>
      <c r="O57" s="72"/>
      <c r="P57" s="72"/>
    </row>
    <row r="58" spans="2:19" ht="15.75">
      <c r="B58" s="261"/>
      <c r="C58" s="261"/>
      <c r="D58" s="261"/>
      <c r="E58" s="261"/>
      <c r="F58" s="261"/>
      <c r="G58" s="261"/>
      <c r="H58" s="261"/>
      <c r="I58" s="261"/>
      <c r="J58" s="261"/>
      <c r="K58" s="261"/>
      <c r="L58" s="261"/>
      <c r="M58" s="261"/>
      <c r="N58" s="261"/>
      <c r="O58" s="261"/>
      <c r="P58" s="261"/>
      <c r="Q58" s="261"/>
      <c r="R58" s="261"/>
      <c r="S58" s="261"/>
    </row>
    <row r="59" spans="2:19" ht="33.75" customHeight="1">
      <c r="B59" s="261"/>
      <c r="C59" s="261"/>
      <c r="D59" s="261"/>
      <c r="E59" s="261"/>
      <c r="F59" s="261"/>
      <c r="G59" s="261"/>
      <c r="H59" s="261"/>
      <c r="I59" s="261"/>
      <c r="J59" s="261"/>
      <c r="K59" s="261"/>
      <c r="L59" s="261"/>
      <c r="M59" s="261"/>
      <c r="N59" s="261"/>
      <c r="O59" s="261"/>
      <c r="P59" s="261"/>
      <c r="Q59" s="261"/>
      <c r="R59" s="261"/>
      <c r="S59" s="261"/>
    </row>
    <row r="60" spans="2:19" ht="15.75">
      <c r="B60" s="261"/>
      <c r="C60" s="261"/>
      <c r="D60" s="261"/>
      <c r="E60" s="261"/>
      <c r="F60" s="261"/>
      <c r="G60" s="261"/>
      <c r="H60" s="261"/>
      <c r="I60" s="261"/>
      <c r="J60" s="261"/>
      <c r="K60" s="261"/>
      <c r="L60" s="261"/>
      <c r="M60" s="261"/>
      <c r="N60" s="261"/>
      <c r="O60" s="261"/>
      <c r="P60" s="261"/>
      <c r="Q60" s="261"/>
      <c r="R60" s="261"/>
      <c r="S60" s="261"/>
    </row>
    <row r="61" spans="2:19" ht="15">
      <c r="B61" s="262"/>
      <c r="C61" s="262"/>
      <c r="D61" s="262"/>
      <c r="E61" s="262"/>
      <c r="F61" s="262"/>
      <c r="G61" s="262"/>
      <c r="H61" s="262"/>
      <c r="I61" s="262"/>
      <c r="J61" s="262"/>
      <c r="K61" s="262"/>
      <c r="L61" s="262"/>
      <c r="M61" s="262"/>
      <c r="N61" s="262"/>
      <c r="O61" s="262"/>
      <c r="P61" s="262"/>
      <c r="Q61" s="262"/>
      <c r="R61" s="262"/>
      <c r="S61" s="262"/>
    </row>
    <row r="62" spans="2:19">
      <c r="B62" s="72"/>
      <c r="C62" s="72"/>
      <c r="D62" s="72"/>
      <c r="E62" s="72"/>
      <c r="F62" s="72"/>
      <c r="G62" s="72"/>
      <c r="H62" s="72"/>
      <c r="I62" s="72"/>
      <c r="J62" s="72"/>
      <c r="K62" s="72"/>
      <c r="L62" s="72"/>
      <c r="M62" s="72"/>
      <c r="N62" s="72"/>
      <c r="O62" s="72"/>
      <c r="P62" s="72"/>
    </row>
    <row r="63" spans="2:19">
      <c r="B63" s="72"/>
      <c r="C63" s="72"/>
      <c r="D63" s="72"/>
      <c r="E63" s="72"/>
      <c r="F63" s="72"/>
      <c r="G63" s="72"/>
      <c r="H63" s="72"/>
      <c r="I63" s="72"/>
      <c r="J63" s="72"/>
      <c r="K63" s="72"/>
      <c r="L63" s="72"/>
      <c r="M63" s="72"/>
      <c r="N63" s="72"/>
      <c r="O63" s="72"/>
      <c r="P63" s="72"/>
    </row>
    <row r="64" spans="2:19">
      <c r="B64" s="72"/>
      <c r="C64" s="72"/>
      <c r="D64" s="72"/>
      <c r="E64" s="72"/>
      <c r="F64" s="72"/>
      <c r="G64" s="72"/>
      <c r="H64" s="72"/>
      <c r="I64" s="72"/>
      <c r="J64" s="72"/>
      <c r="K64" s="72"/>
      <c r="L64" s="72"/>
      <c r="M64" s="72"/>
      <c r="N64" s="72"/>
      <c r="O64" s="72"/>
      <c r="P64" s="72"/>
    </row>
    <row r="65" spans="2:16">
      <c r="B65" s="72"/>
      <c r="C65" s="72"/>
      <c r="D65" s="72"/>
      <c r="E65" s="72"/>
      <c r="F65" s="72"/>
      <c r="G65" s="72"/>
      <c r="H65" s="72"/>
      <c r="I65" s="72"/>
      <c r="J65" s="72"/>
      <c r="K65" s="72"/>
      <c r="L65" s="72"/>
      <c r="M65" s="72"/>
      <c r="N65" s="72"/>
      <c r="O65" s="72"/>
      <c r="P65" s="72"/>
    </row>
    <row r="66" spans="2:16">
      <c r="B66" s="72"/>
      <c r="C66" s="72"/>
      <c r="D66" s="72"/>
      <c r="E66" s="72"/>
      <c r="F66" s="72"/>
      <c r="G66" s="72"/>
      <c r="H66" s="72"/>
      <c r="I66" s="72"/>
      <c r="J66" s="72"/>
      <c r="K66" s="72"/>
      <c r="L66" s="72"/>
      <c r="M66" s="72"/>
      <c r="N66" s="72"/>
      <c r="O66" s="72"/>
      <c r="P66" s="72"/>
    </row>
    <row r="67" spans="2:16">
      <c r="B67" s="72"/>
      <c r="C67" s="72"/>
      <c r="D67" s="72"/>
      <c r="E67" s="72"/>
      <c r="F67" s="72"/>
      <c r="G67" s="72"/>
      <c r="H67" s="72"/>
      <c r="I67" s="72"/>
      <c r="J67" s="72"/>
      <c r="K67" s="72"/>
      <c r="L67" s="72"/>
      <c r="M67" s="72"/>
      <c r="N67" s="72"/>
      <c r="O67" s="72"/>
      <c r="P67" s="72"/>
    </row>
    <row r="68" spans="2:16">
      <c r="B68" s="72"/>
      <c r="C68" s="72"/>
      <c r="D68" s="72"/>
      <c r="E68" s="72"/>
      <c r="F68" s="72"/>
      <c r="G68" s="72"/>
      <c r="H68" s="72"/>
      <c r="I68" s="72"/>
      <c r="J68" s="72"/>
      <c r="K68" s="72"/>
      <c r="L68" s="72"/>
      <c r="M68" s="72"/>
      <c r="N68" s="72"/>
      <c r="O68" s="72"/>
      <c r="P68" s="72"/>
    </row>
    <row r="69" spans="2:16">
      <c r="B69" s="72"/>
      <c r="C69" s="72"/>
      <c r="D69" s="72"/>
      <c r="E69" s="72"/>
      <c r="F69" s="72"/>
      <c r="G69" s="72"/>
      <c r="H69" s="72"/>
      <c r="I69" s="72"/>
      <c r="J69" s="72"/>
      <c r="K69" s="72"/>
      <c r="L69" s="72"/>
      <c r="M69" s="72"/>
      <c r="N69" s="72"/>
      <c r="O69" s="72"/>
      <c r="P69" s="72"/>
    </row>
    <row r="70" spans="2:16">
      <c r="B70" s="72"/>
      <c r="C70" s="72"/>
      <c r="D70" s="72"/>
      <c r="E70" s="72"/>
      <c r="F70" s="72"/>
      <c r="G70" s="72"/>
      <c r="H70" s="72"/>
      <c r="I70" s="72"/>
      <c r="J70" s="72"/>
      <c r="K70" s="72"/>
      <c r="L70" s="72"/>
      <c r="M70" s="72"/>
      <c r="N70" s="72"/>
      <c r="O70" s="72"/>
      <c r="P70" s="72"/>
    </row>
    <row r="71" spans="2:16">
      <c r="B71" s="72"/>
      <c r="C71" s="72"/>
      <c r="D71" s="72"/>
      <c r="E71" s="72"/>
      <c r="F71" s="72"/>
      <c r="G71" s="72"/>
      <c r="H71" s="72"/>
      <c r="I71" s="72"/>
      <c r="J71" s="72"/>
      <c r="K71" s="72"/>
      <c r="L71" s="72"/>
      <c r="M71" s="72"/>
      <c r="N71" s="72"/>
      <c r="O71" s="72"/>
      <c r="P71" s="72"/>
    </row>
  </sheetData>
  <mergeCells count="24">
    <mergeCell ref="B58:S58"/>
    <mergeCell ref="B59:S59"/>
    <mergeCell ref="B60:S60"/>
    <mergeCell ref="B61:S61"/>
    <mergeCell ref="B15:B16"/>
    <mergeCell ref="B25:B26"/>
    <mergeCell ref="C25:C26"/>
    <mergeCell ref="B34:S56"/>
    <mergeCell ref="B22:S22"/>
    <mergeCell ref="B23:S23"/>
    <mergeCell ref="B24:S24"/>
    <mergeCell ref="D25:O25"/>
    <mergeCell ref="P25:Q25"/>
    <mergeCell ref="D10:M10"/>
    <mergeCell ref="B12:S12"/>
    <mergeCell ref="B13:S13"/>
    <mergeCell ref="B14:S14"/>
    <mergeCell ref="D15:O15"/>
    <mergeCell ref="P15:S15"/>
    <mergeCell ref="A1:N1"/>
    <mergeCell ref="A2:N2"/>
    <mergeCell ref="A3:N3"/>
    <mergeCell ref="E6:K6"/>
    <mergeCell ref="E7:M7"/>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ColWidth="9.140625" defaultRowHeight="12.75"/>
  <sheetData/>
  <pageMargins left="0.75" right="0.75" top="1" bottom="1" header="0.5" footer="0.5"/>
</worksheet>
</file>

<file path=xl/worksheets/sheet11.xml><?xml version="1.0" encoding="utf-8"?>
<worksheet xmlns="http://schemas.openxmlformats.org/spreadsheetml/2006/main" xmlns:r="http://schemas.openxmlformats.org/officeDocument/2006/relationships">
  <dimension ref="A1:T33"/>
  <sheetViews>
    <sheetView topLeftCell="A7" zoomScale="71" zoomScaleNormal="71" workbookViewId="0">
      <selection activeCell="Q31" sqref="Q31"/>
    </sheetView>
  </sheetViews>
  <sheetFormatPr defaultColWidth="9" defaultRowHeight="12.75"/>
  <cols>
    <col min="2" max="2" width="8.28515625" customWidth="1"/>
    <col min="3" max="3" width="5.28515625" customWidth="1"/>
    <col min="4" max="4" width="3.85546875" hidden="1" customWidth="1"/>
    <col min="16" max="16" width="5" customWidth="1"/>
  </cols>
  <sheetData>
    <row r="1" spans="1:20" ht="20.25">
      <c r="A1" s="239" t="s">
        <v>468</v>
      </c>
      <c r="B1" s="239"/>
      <c r="C1" s="239"/>
      <c r="D1" s="239"/>
      <c r="E1" s="239"/>
      <c r="F1" s="239"/>
      <c r="G1" s="239"/>
      <c r="H1" s="239"/>
      <c r="I1" s="239"/>
      <c r="J1" s="239"/>
      <c r="K1" s="239"/>
      <c r="L1" s="239"/>
      <c r="M1" s="239"/>
      <c r="N1" s="239"/>
    </row>
    <row r="2" spans="1:20" ht="20.25">
      <c r="A2" s="239" t="s">
        <v>242</v>
      </c>
      <c r="B2" s="239"/>
      <c r="C2" s="239"/>
      <c r="D2" s="239"/>
      <c r="E2" s="239"/>
      <c r="F2" s="239"/>
      <c r="G2" s="239"/>
      <c r="H2" s="239"/>
      <c r="I2" s="239"/>
      <c r="J2" s="239"/>
      <c r="K2" s="239"/>
      <c r="L2" s="239"/>
      <c r="M2" s="239"/>
      <c r="N2" s="239"/>
    </row>
    <row r="3" spans="1:20" ht="15.75">
      <c r="A3" s="249" t="s">
        <v>799</v>
      </c>
      <c r="B3" s="249"/>
      <c r="C3" s="249"/>
      <c r="D3" s="249"/>
      <c r="E3" s="249"/>
      <c r="F3" s="249"/>
      <c r="G3" s="249"/>
      <c r="H3" s="249"/>
      <c r="I3" s="249"/>
      <c r="J3" s="249"/>
      <c r="K3" s="249"/>
      <c r="L3" s="249"/>
      <c r="M3" s="249"/>
      <c r="N3" s="249"/>
    </row>
    <row r="4" spans="1:20" ht="15.75">
      <c r="A4" s="38" t="s">
        <v>471</v>
      </c>
      <c r="B4" s="38"/>
      <c r="C4" s="38"/>
      <c r="D4" s="38"/>
      <c r="F4" s="38" t="s">
        <v>722</v>
      </c>
      <c r="G4" s="38"/>
      <c r="H4" s="38"/>
      <c r="I4" s="38"/>
      <c r="J4" s="38"/>
      <c r="K4" s="38"/>
      <c r="L4" s="38"/>
      <c r="M4" s="38"/>
      <c r="N4" s="38" t="s">
        <v>800</v>
      </c>
      <c r="O4" s="56"/>
      <c r="P4" s="56"/>
      <c r="Q4" s="56"/>
    </row>
    <row r="5" spans="1:20" ht="15">
      <c r="A5" s="38" t="s">
        <v>756</v>
      </c>
      <c r="B5" s="38"/>
      <c r="C5" s="38"/>
      <c r="D5" s="38"/>
      <c r="E5" s="38"/>
      <c r="F5" s="38"/>
      <c r="G5" s="38"/>
      <c r="H5" s="38"/>
      <c r="I5" s="38"/>
      <c r="J5" s="38"/>
      <c r="K5" s="38"/>
      <c r="L5" s="38"/>
      <c r="M5" s="38"/>
      <c r="N5" s="38"/>
      <c r="O5" s="56"/>
      <c r="P5" s="56"/>
      <c r="Q5" s="56"/>
    </row>
    <row r="6" spans="1:20" ht="18.75">
      <c r="A6" s="38"/>
      <c r="B6" s="38"/>
      <c r="C6" s="38"/>
      <c r="D6" s="38"/>
      <c r="E6" s="39"/>
      <c r="F6" s="251" t="s">
        <v>768</v>
      </c>
      <c r="G6" s="251"/>
      <c r="H6" s="251"/>
      <c r="I6" s="251"/>
      <c r="J6" s="251"/>
      <c r="K6" s="251"/>
      <c r="L6" s="251"/>
      <c r="M6" s="39"/>
      <c r="N6" s="39"/>
      <c r="O6" s="39"/>
      <c r="P6" s="42"/>
      <c r="Q6" s="58"/>
      <c r="R6" s="58"/>
      <c r="S6" s="41"/>
      <c r="T6" s="41"/>
    </row>
    <row r="7" spans="1:20" ht="18.75">
      <c r="A7" s="38"/>
      <c r="B7" s="38"/>
      <c r="C7" s="38"/>
      <c r="D7" s="38"/>
      <c r="E7" s="39"/>
      <c r="F7" s="251" t="s">
        <v>769</v>
      </c>
      <c r="G7" s="251"/>
      <c r="H7" s="251"/>
      <c r="I7" s="251"/>
      <c r="J7" s="251"/>
      <c r="K7" s="251"/>
      <c r="L7" s="251"/>
      <c r="M7" s="251"/>
      <c r="N7" s="251"/>
      <c r="O7" s="39"/>
      <c r="P7" s="42"/>
      <c r="Q7" s="58"/>
      <c r="R7" s="58"/>
      <c r="S7" s="41"/>
      <c r="T7" s="41"/>
    </row>
    <row r="8" spans="1:20" ht="18.75">
      <c r="A8" s="38"/>
      <c r="B8" s="38"/>
      <c r="C8" s="38"/>
      <c r="D8" s="38"/>
      <c r="E8" s="39"/>
      <c r="F8" s="40" t="s">
        <v>770</v>
      </c>
      <c r="G8" s="39"/>
      <c r="H8" s="39"/>
      <c r="I8" s="39"/>
      <c r="J8" s="39"/>
      <c r="K8" s="39"/>
      <c r="L8" s="39"/>
      <c r="M8" s="39"/>
      <c r="N8" s="39"/>
      <c r="O8" s="39"/>
      <c r="P8" s="42"/>
      <c r="Q8" s="58"/>
      <c r="R8" s="58"/>
      <c r="S8" s="41"/>
      <c r="T8" s="41"/>
    </row>
    <row r="9" spans="1:20" ht="18.75">
      <c r="A9" s="41"/>
      <c r="B9" s="41"/>
      <c r="C9" s="41"/>
      <c r="D9" s="41"/>
      <c r="E9" s="42"/>
      <c r="F9" s="40" t="s">
        <v>771</v>
      </c>
      <c r="G9" s="42"/>
      <c r="H9" s="42"/>
      <c r="I9" s="42"/>
      <c r="J9" s="42"/>
      <c r="K9" s="42"/>
      <c r="L9" s="42"/>
      <c r="M9" s="42"/>
      <c r="N9" s="42"/>
      <c r="O9" s="42"/>
      <c r="P9" s="42"/>
      <c r="Q9" s="41"/>
      <c r="R9" s="41"/>
      <c r="S9" s="41"/>
      <c r="T9" s="41"/>
    </row>
    <row r="10" spans="1:20" ht="18.75" customHeight="1">
      <c r="A10" s="41"/>
      <c r="B10" s="41"/>
      <c r="C10" s="41"/>
      <c r="D10" s="41"/>
      <c r="E10" s="251" t="s">
        <v>770</v>
      </c>
      <c r="F10" s="251"/>
      <c r="G10" s="251"/>
      <c r="H10" s="251"/>
      <c r="I10" s="251"/>
      <c r="J10" s="251"/>
      <c r="K10" s="251"/>
      <c r="L10" s="251"/>
      <c r="M10" s="251"/>
      <c r="N10" s="251"/>
      <c r="O10" s="42"/>
      <c r="P10" s="42"/>
      <c r="Q10" s="41"/>
      <c r="R10" s="41"/>
      <c r="S10" s="41"/>
      <c r="T10" s="41"/>
    </row>
    <row r="11" spans="1:20">
      <c r="A11" s="41"/>
      <c r="B11" s="41"/>
      <c r="C11" s="41"/>
      <c r="D11" s="41"/>
      <c r="E11" s="41"/>
      <c r="F11" s="41"/>
      <c r="G11" s="41"/>
      <c r="H11" s="41"/>
      <c r="I11" s="41"/>
      <c r="J11" s="41"/>
      <c r="K11" s="41"/>
      <c r="L11" s="41"/>
      <c r="M11" s="41"/>
      <c r="N11" s="41"/>
      <c r="O11" s="41"/>
      <c r="P11" s="41"/>
      <c r="Q11" s="41"/>
      <c r="R11" s="41"/>
      <c r="S11" s="41"/>
      <c r="T11" s="41"/>
    </row>
    <row r="12" spans="1:20" ht="15.75" customHeight="1">
      <c r="A12" s="41"/>
      <c r="B12" s="272" t="s">
        <v>772</v>
      </c>
      <c r="C12" s="272"/>
      <c r="D12" s="272"/>
      <c r="E12" s="272"/>
      <c r="F12" s="272"/>
      <c r="G12" s="272"/>
      <c r="H12" s="272"/>
      <c r="I12" s="272"/>
      <c r="J12" s="272"/>
      <c r="K12" s="272"/>
      <c r="L12" s="272"/>
      <c r="M12" s="272"/>
      <c r="N12" s="272"/>
      <c r="O12" s="272"/>
      <c r="P12" s="272"/>
      <c r="Q12" s="272"/>
      <c r="R12" s="272"/>
      <c r="S12" s="272"/>
      <c r="T12" s="272"/>
    </row>
    <row r="13" spans="1:20" ht="14.25" customHeight="1">
      <c r="A13" s="41"/>
      <c r="B13" s="273" t="s">
        <v>773</v>
      </c>
      <c r="C13" s="274"/>
      <c r="D13" s="274"/>
      <c r="E13" s="274"/>
      <c r="F13" s="274"/>
      <c r="G13" s="274"/>
      <c r="H13" s="274"/>
      <c r="I13" s="274"/>
      <c r="J13" s="274"/>
      <c r="K13" s="274"/>
      <c r="L13" s="274"/>
      <c r="M13" s="274"/>
      <c r="N13" s="274"/>
      <c r="O13" s="274"/>
      <c r="P13" s="274"/>
      <c r="Q13" s="274"/>
      <c r="R13" s="274"/>
      <c r="S13" s="274"/>
      <c r="T13" s="275"/>
    </row>
    <row r="14" spans="1:20" ht="15">
      <c r="A14" s="41"/>
      <c r="B14" s="276"/>
      <c r="C14" s="276"/>
      <c r="D14" s="276"/>
      <c r="E14" s="276"/>
      <c r="F14" s="276"/>
      <c r="G14" s="276"/>
      <c r="H14" s="276"/>
      <c r="I14" s="276"/>
      <c r="J14" s="276"/>
      <c r="K14" s="276"/>
      <c r="L14" s="276"/>
      <c r="M14" s="276"/>
      <c r="N14" s="276"/>
      <c r="O14" s="276"/>
      <c r="P14" s="276"/>
      <c r="Q14" s="276"/>
      <c r="R14" s="276"/>
      <c r="S14" s="276"/>
      <c r="T14" s="276"/>
    </row>
    <row r="15" spans="1:20" ht="15" customHeight="1">
      <c r="A15" s="41"/>
      <c r="B15" s="278" t="s">
        <v>774</v>
      </c>
      <c r="C15" s="279"/>
      <c r="D15" s="43"/>
      <c r="E15" s="277" t="s">
        <v>775</v>
      </c>
      <c r="F15" s="277"/>
      <c r="G15" s="277"/>
      <c r="H15" s="277"/>
      <c r="I15" s="277"/>
      <c r="J15" s="277"/>
      <c r="K15" s="277"/>
      <c r="L15" s="277"/>
      <c r="M15" s="277"/>
      <c r="N15" s="277"/>
      <c r="O15" s="277"/>
      <c r="P15" s="277"/>
      <c r="Q15" s="277" t="s">
        <v>776</v>
      </c>
      <c r="R15" s="277"/>
      <c r="S15" s="277"/>
      <c r="T15" s="277"/>
    </row>
    <row r="16" spans="1:20" ht="15" customHeight="1">
      <c r="A16" s="41"/>
      <c r="B16" s="280"/>
      <c r="C16" s="281"/>
      <c r="D16" s="44"/>
      <c r="E16" s="45" t="s">
        <v>777</v>
      </c>
      <c r="F16" s="45" t="s">
        <v>778</v>
      </c>
      <c r="G16" s="45" t="s">
        <v>779</v>
      </c>
      <c r="H16" s="45" t="s">
        <v>780</v>
      </c>
      <c r="I16" s="45" t="s">
        <v>781</v>
      </c>
      <c r="J16" s="45" t="s">
        <v>782</v>
      </c>
      <c r="K16" s="45" t="s">
        <v>783</v>
      </c>
      <c r="L16" s="45" t="s">
        <v>784</v>
      </c>
      <c r="M16" s="45" t="s">
        <v>785</v>
      </c>
      <c r="N16" s="45" t="s">
        <v>786</v>
      </c>
      <c r="O16" s="45" t="s">
        <v>787</v>
      </c>
      <c r="P16" s="45" t="s">
        <v>788</v>
      </c>
      <c r="Q16" s="45" t="s">
        <v>789</v>
      </c>
      <c r="R16" s="45" t="s">
        <v>790</v>
      </c>
      <c r="S16" s="45" t="s">
        <v>791</v>
      </c>
      <c r="T16" s="45" t="s">
        <v>792</v>
      </c>
    </row>
    <row r="17" spans="1:20" ht="15">
      <c r="A17" s="41"/>
      <c r="B17" s="46" t="s">
        <v>793</v>
      </c>
      <c r="C17" s="47"/>
      <c r="D17" s="48"/>
      <c r="E17" s="49">
        <v>4</v>
      </c>
      <c r="F17" s="50">
        <v>4</v>
      </c>
      <c r="G17" s="50">
        <v>2</v>
      </c>
      <c r="H17" s="50" t="s">
        <v>794</v>
      </c>
      <c r="I17" s="50" t="s">
        <v>794</v>
      </c>
      <c r="J17" s="50" t="s">
        <v>794</v>
      </c>
      <c r="K17" s="50" t="s">
        <v>794</v>
      </c>
      <c r="L17" s="50" t="s">
        <v>794</v>
      </c>
      <c r="M17" s="50">
        <v>1</v>
      </c>
      <c r="N17" s="50" t="s">
        <v>794</v>
      </c>
      <c r="O17" s="50">
        <v>2</v>
      </c>
      <c r="P17" s="50">
        <v>3</v>
      </c>
      <c r="Q17" s="50"/>
      <c r="R17" s="59"/>
      <c r="S17" s="59"/>
      <c r="T17" s="59"/>
    </row>
    <row r="18" spans="1:20" ht="15">
      <c r="A18" s="41"/>
      <c r="B18" s="46" t="s">
        <v>795</v>
      </c>
      <c r="C18" s="47"/>
      <c r="D18" s="48"/>
      <c r="E18" s="50">
        <v>2</v>
      </c>
      <c r="F18" s="49">
        <v>4</v>
      </c>
      <c r="G18" s="50">
        <v>2</v>
      </c>
      <c r="H18" s="49">
        <v>1</v>
      </c>
      <c r="I18" s="49" t="s">
        <v>794</v>
      </c>
      <c r="J18" s="50" t="s">
        <v>794</v>
      </c>
      <c r="K18" s="50" t="s">
        <v>794</v>
      </c>
      <c r="L18" s="50" t="s">
        <v>794</v>
      </c>
      <c r="M18" s="49" t="s">
        <v>794</v>
      </c>
      <c r="N18" s="50" t="s">
        <v>794</v>
      </c>
      <c r="O18" s="50">
        <v>2</v>
      </c>
      <c r="P18" s="50">
        <v>2</v>
      </c>
      <c r="Q18" s="49"/>
      <c r="R18" s="59"/>
      <c r="S18" s="59"/>
      <c r="T18" s="59"/>
    </row>
    <row r="19" spans="1:20" ht="15">
      <c r="A19" s="41"/>
      <c r="B19" s="46" t="s">
        <v>796</v>
      </c>
      <c r="C19" s="47"/>
      <c r="D19" s="48"/>
      <c r="E19" s="49">
        <v>4</v>
      </c>
      <c r="F19" s="50">
        <v>4</v>
      </c>
      <c r="G19" s="50">
        <v>2</v>
      </c>
      <c r="H19" s="50">
        <v>1</v>
      </c>
      <c r="I19" s="50" t="s">
        <v>794</v>
      </c>
      <c r="J19" s="50" t="s">
        <v>794</v>
      </c>
      <c r="K19" s="50" t="s">
        <v>794</v>
      </c>
      <c r="L19" s="50" t="s">
        <v>794</v>
      </c>
      <c r="M19" s="50">
        <v>1</v>
      </c>
      <c r="N19" s="50" t="s">
        <v>794</v>
      </c>
      <c r="O19" s="50">
        <v>2</v>
      </c>
      <c r="P19" s="50">
        <v>3</v>
      </c>
      <c r="Q19" s="49"/>
      <c r="R19" s="59"/>
      <c r="S19" s="59"/>
      <c r="T19" s="59"/>
    </row>
    <row r="20" spans="1:20" ht="15">
      <c r="A20" s="41"/>
      <c r="B20" s="46" t="s">
        <v>801</v>
      </c>
      <c r="C20" s="47"/>
      <c r="D20" s="48"/>
      <c r="E20" s="49">
        <v>4</v>
      </c>
      <c r="F20" s="50">
        <v>4</v>
      </c>
      <c r="G20" s="50">
        <v>2</v>
      </c>
      <c r="H20" s="50">
        <v>1</v>
      </c>
      <c r="I20" s="50" t="s">
        <v>794</v>
      </c>
      <c r="J20" s="50" t="s">
        <v>794</v>
      </c>
      <c r="K20" s="50" t="s">
        <v>794</v>
      </c>
      <c r="L20" s="50" t="s">
        <v>794</v>
      </c>
      <c r="M20" s="50">
        <v>1</v>
      </c>
      <c r="N20" s="50" t="s">
        <v>794</v>
      </c>
      <c r="O20" s="50">
        <v>2</v>
      </c>
      <c r="P20" s="50">
        <v>3</v>
      </c>
      <c r="Q20" s="49"/>
      <c r="R20" s="59"/>
      <c r="S20" s="59"/>
      <c r="T20" s="59"/>
    </row>
    <row r="21" spans="1:20" ht="15">
      <c r="A21" s="41"/>
      <c r="B21" s="46" t="s">
        <v>797</v>
      </c>
      <c r="C21" s="47"/>
      <c r="D21" s="48"/>
      <c r="E21" s="49">
        <f>AVERAGE(E17:E20)</f>
        <v>3.5</v>
      </c>
      <c r="F21" s="49">
        <f t="shared" ref="F21:P21" si="0">AVERAGE(F17:F20)</f>
        <v>4</v>
      </c>
      <c r="G21" s="49">
        <f t="shared" si="0"/>
        <v>2</v>
      </c>
      <c r="H21" s="49">
        <f t="shared" si="0"/>
        <v>1</v>
      </c>
      <c r="I21" s="50" t="s">
        <v>794</v>
      </c>
      <c r="J21" s="50" t="s">
        <v>794</v>
      </c>
      <c r="K21" s="50" t="s">
        <v>794</v>
      </c>
      <c r="L21" s="50" t="s">
        <v>794</v>
      </c>
      <c r="M21" s="49">
        <f t="shared" si="0"/>
        <v>1</v>
      </c>
      <c r="N21" s="50" t="s">
        <v>794</v>
      </c>
      <c r="O21" s="49">
        <f t="shared" si="0"/>
        <v>2</v>
      </c>
      <c r="P21" s="49">
        <f t="shared" si="0"/>
        <v>2.75</v>
      </c>
      <c r="Q21" s="49"/>
      <c r="R21" s="59"/>
      <c r="S21" s="59"/>
      <c r="T21" s="59"/>
    </row>
    <row r="23" spans="1:20" ht="18.75">
      <c r="B23" s="282" t="s">
        <v>802</v>
      </c>
      <c r="C23" s="282"/>
      <c r="D23" s="282"/>
      <c r="E23" s="282"/>
      <c r="F23" s="282"/>
      <c r="G23" s="282"/>
      <c r="H23" s="282"/>
      <c r="I23" s="282"/>
      <c r="J23" s="282"/>
      <c r="K23" s="282"/>
      <c r="L23" s="282"/>
      <c r="M23" s="282"/>
      <c r="N23" s="282"/>
      <c r="O23" s="282"/>
      <c r="P23" s="282"/>
      <c r="Q23" s="282"/>
    </row>
    <row r="24" spans="1:20" ht="15.75" customHeight="1">
      <c r="B24" s="266" t="s">
        <v>772</v>
      </c>
      <c r="C24" s="267"/>
      <c r="D24" s="267"/>
      <c r="E24" s="267"/>
      <c r="F24" s="267"/>
      <c r="G24" s="267"/>
      <c r="H24" s="267"/>
      <c r="I24" s="267"/>
      <c r="J24" s="267"/>
      <c r="K24" s="267"/>
      <c r="L24" s="267"/>
      <c r="M24" s="267"/>
      <c r="N24" s="267"/>
      <c r="O24" s="267"/>
      <c r="P24" s="267"/>
      <c r="Q24" s="267"/>
      <c r="R24" s="267"/>
      <c r="S24" s="267"/>
      <c r="T24" s="268"/>
    </row>
    <row r="25" spans="1:20" ht="15" customHeight="1">
      <c r="B25" s="256" t="s">
        <v>773</v>
      </c>
      <c r="C25" s="257"/>
      <c r="D25" s="257"/>
      <c r="E25" s="257"/>
      <c r="F25" s="257"/>
      <c r="G25" s="257"/>
      <c r="H25" s="257"/>
      <c r="I25" s="257"/>
      <c r="J25" s="257"/>
      <c r="K25" s="257"/>
      <c r="L25" s="257"/>
      <c r="M25" s="257"/>
      <c r="N25" s="257"/>
      <c r="O25" s="257"/>
      <c r="P25" s="257"/>
      <c r="Q25" s="257"/>
      <c r="R25" s="257"/>
      <c r="S25" s="257"/>
      <c r="T25" s="258"/>
    </row>
    <row r="26" spans="1:20" ht="15">
      <c r="B26" s="269"/>
      <c r="C26" s="270"/>
      <c r="D26" s="270"/>
      <c r="E26" s="270"/>
      <c r="F26" s="270"/>
      <c r="G26" s="270"/>
      <c r="H26" s="270"/>
      <c r="I26" s="270"/>
      <c r="J26" s="270"/>
      <c r="K26" s="270"/>
      <c r="L26" s="270"/>
      <c r="M26" s="270"/>
      <c r="N26" s="270"/>
      <c r="O26" s="270"/>
      <c r="P26" s="270"/>
      <c r="Q26" s="270"/>
      <c r="R26" s="270"/>
      <c r="S26" s="270"/>
      <c r="T26" s="271"/>
    </row>
    <row r="27" spans="1:20" ht="31.5" customHeight="1">
      <c r="B27" s="263" t="s">
        <v>774</v>
      </c>
      <c r="C27" s="263"/>
      <c r="D27" s="52"/>
      <c r="E27" s="283" t="s">
        <v>775</v>
      </c>
      <c r="F27" s="283"/>
      <c r="G27" s="283"/>
      <c r="H27" s="283"/>
      <c r="I27" s="283"/>
      <c r="J27" s="283"/>
      <c r="K27" s="283"/>
      <c r="L27" s="283"/>
      <c r="M27" s="283"/>
      <c r="N27" s="283"/>
      <c r="O27" s="283"/>
      <c r="P27" s="283"/>
      <c r="Q27" s="283" t="s">
        <v>776</v>
      </c>
      <c r="R27" s="283"/>
      <c r="S27" s="283"/>
      <c r="T27" s="283"/>
    </row>
    <row r="28" spans="1:20" ht="13.5" customHeight="1">
      <c r="B28" s="263"/>
      <c r="C28" s="263"/>
      <c r="D28" s="52"/>
      <c r="E28" s="45" t="s">
        <v>777</v>
      </c>
      <c r="F28" s="45" t="s">
        <v>778</v>
      </c>
      <c r="G28" s="45" t="s">
        <v>779</v>
      </c>
      <c r="H28" s="45" t="s">
        <v>780</v>
      </c>
      <c r="I28" s="45" t="s">
        <v>781</v>
      </c>
      <c r="J28" s="45" t="s">
        <v>782</v>
      </c>
      <c r="K28" s="45" t="s">
        <v>783</v>
      </c>
      <c r="L28" s="45" t="s">
        <v>784</v>
      </c>
      <c r="M28" s="45" t="s">
        <v>785</v>
      </c>
      <c r="N28" s="45" t="s">
        <v>786</v>
      </c>
      <c r="O28" s="45" t="s">
        <v>787</v>
      </c>
      <c r="P28" s="45" t="s">
        <v>788</v>
      </c>
      <c r="Q28" s="45" t="s">
        <v>789</v>
      </c>
      <c r="R28" s="45" t="s">
        <v>790</v>
      </c>
      <c r="S28" s="45" t="s">
        <v>791</v>
      </c>
      <c r="T28" s="45" t="s">
        <v>792</v>
      </c>
    </row>
    <row r="29" spans="1:20" ht="15">
      <c r="B29" s="53" t="s">
        <v>793</v>
      </c>
      <c r="C29" s="54">
        <v>90</v>
      </c>
      <c r="D29" s="53"/>
      <c r="E29" s="55">
        <f>(90/4)*E17</f>
        <v>90</v>
      </c>
      <c r="F29" s="55">
        <f t="shared" ref="F29:P29" si="1">(90/4)*F17</f>
        <v>90</v>
      </c>
      <c r="G29" s="55">
        <f t="shared" si="1"/>
        <v>45</v>
      </c>
      <c r="H29" s="50" t="s">
        <v>794</v>
      </c>
      <c r="I29" s="50" t="s">
        <v>794</v>
      </c>
      <c r="J29" s="50" t="s">
        <v>794</v>
      </c>
      <c r="K29" s="50" t="s">
        <v>794</v>
      </c>
      <c r="L29" s="50" t="s">
        <v>794</v>
      </c>
      <c r="M29" s="55">
        <f t="shared" si="1"/>
        <v>22.5</v>
      </c>
      <c r="N29" s="50" t="s">
        <v>794</v>
      </c>
      <c r="O29" s="55">
        <f t="shared" si="1"/>
        <v>45</v>
      </c>
      <c r="P29" s="55">
        <f t="shared" si="1"/>
        <v>67.5</v>
      </c>
      <c r="Q29" s="50"/>
      <c r="R29" s="59"/>
      <c r="S29" s="59"/>
      <c r="T29" s="59"/>
    </row>
    <row r="30" spans="1:20" ht="15">
      <c r="B30" s="53" t="s">
        <v>795</v>
      </c>
      <c r="C30" s="54">
        <v>88</v>
      </c>
      <c r="D30" s="53"/>
      <c r="E30" s="49">
        <f>(88/4)*E18</f>
        <v>44</v>
      </c>
      <c r="F30" s="49">
        <f t="shared" ref="F30:P30" si="2">(88/4)*F18</f>
        <v>88</v>
      </c>
      <c r="G30" s="49">
        <f t="shared" si="2"/>
        <v>44</v>
      </c>
      <c r="H30" s="49">
        <f t="shared" si="2"/>
        <v>22</v>
      </c>
      <c r="I30" s="50" t="s">
        <v>794</v>
      </c>
      <c r="J30" s="50" t="s">
        <v>794</v>
      </c>
      <c r="K30" s="50" t="s">
        <v>794</v>
      </c>
      <c r="L30" s="50" t="s">
        <v>794</v>
      </c>
      <c r="M30" s="50" t="s">
        <v>794</v>
      </c>
      <c r="N30" s="50" t="s">
        <v>794</v>
      </c>
      <c r="O30" s="49">
        <f t="shared" si="2"/>
        <v>44</v>
      </c>
      <c r="P30" s="49">
        <f t="shared" si="2"/>
        <v>44</v>
      </c>
      <c r="Q30" s="49"/>
      <c r="R30" s="59"/>
      <c r="S30" s="59"/>
      <c r="T30" s="59"/>
    </row>
    <row r="31" spans="1:20" ht="15">
      <c r="B31" s="53" t="s">
        <v>796</v>
      </c>
      <c r="C31" s="54">
        <v>86</v>
      </c>
      <c r="D31" s="53"/>
      <c r="E31" s="55">
        <f>(86/4)*E19</f>
        <v>86</v>
      </c>
      <c r="F31" s="55">
        <f>(86/4)*F19</f>
        <v>86</v>
      </c>
      <c r="G31" s="55">
        <f>(86/4)*G19</f>
        <v>43</v>
      </c>
      <c r="H31" s="55">
        <f t="shared" ref="H31:P31" si="3">(86/4)*H19</f>
        <v>21.5</v>
      </c>
      <c r="I31" s="57" t="s">
        <v>794</v>
      </c>
      <c r="J31" s="57" t="s">
        <v>794</v>
      </c>
      <c r="K31" s="57" t="s">
        <v>794</v>
      </c>
      <c r="L31" s="57" t="s">
        <v>794</v>
      </c>
      <c r="M31" s="55">
        <f t="shared" si="3"/>
        <v>21.5</v>
      </c>
      <c r="N31" s="57" t="s">
        <v>794</v>
      </c>
      <c r="O31" s="55">
        <f t="shared" si="3"/>
        <v>43</v>
      </c>
      <c r="P31" s="55">
        <f t="shared" si="3"/>
        <v>64.5</v>
      </c>
      <c r="Q31" s="49"/>
      <c r="R31" s="59"/>
      <c r="S31" s="59"/>
      <c r="T31" s="59"/>
    </row>
    <row r="32" spans="1:20" ht="15">
      <c r="B32" s="53" t="s">
        <v>801</v>
      </c>
      <c r="C32" s="54">
        <v>88</v>
      </c>
      <c r="D32" s="53"/>
      <c r="E32" s="55">
        <f>(88/4)*E20</f>
        <v>88</v>
      </c>
      <c r="F32" s="55">
        <f t="shared" ref="F32:P32" si="4">(88/4)*F20</f>
        <v>88</v>
      </c>
      <c r="G32" s="55">
        <f t="shared" si="4"/>
        <v>44</v>
      </c>
      <c r="H32" s="55">
        <f t="shared" si="4"/>
        <v>22</v>
      </c>
      <c r="I32" s="57" t="s">
        <v>794</v>
      </c>
      <c r="J32" s="57" t="s">
        <v>794</v>
      </c>
      <c r="K32" s="57" t="s">
        <v>794</v>
      </c>
      <c r="L32" s="57" t="s">
        <v>794</v>
      </c>
      <c r="M32" s="55">
        <f t="shared" si="4"/>
        <v>22</v>
      </c>
      <c r="N32" s="57" t="s">
        <v>794</v>
      </c>
      <c r="O32" s="55">
        <f t="shared" si="4"/>
        <v>44</v>
      </c>
      <c r="P32" s="55">
        <f t="shared" si="4"/>
        <v>66</v>
      </c>
      <c r="Q32" s="49"/>
      <c r="R32" s="59"/>
      <c r="S32" s="59"/>
      <c r="T32" s="59"/>
    </row>
    <row r="33" spans="2:20" ht="15">
      <c r="B33" s="53" t="s">
        <v>797</v>
      </c>
      <c r="C33" s="53"/>
      <c r="D33" s="53"/>
      <c r="E33" s="55">
        <f>AVERAGE(E29:E32)</f>
        <v>77</v>
      </c>
      <c r="F33" s="55">
        <f t="shared" ref="F33:P33" si="5">AVERAGE(F29:F32)</f>
        <v>88</v>
      </c>
      <c r="G33" s="55">
        <f t="shared" si="5"/>
        <v>44</v>
      </c>
      <c r="H33" s="55">
        <f t="shared" si="5"/>
        <v>21.833333333333332</v>
      </c>
      <c r="I33" s="57" t="s">
        <v>794</v>
      </c>
      <c r="J33" s="57" t="s">
        <v>794</v>
      </c>
      <c r="K33" s="57" t="s">
        <v>794</v>
      </c>
      <c r="L33" s="57" t="s">
        <v>794</v>
      </c>
      <c r="M33" s="55">
        <f t="shared" si="5"/>
        <v>22</v>
      </c>
      <c r="N33" s="57" t="s">
        <v>794</v>
      </c>
      <c r="O33" s="55">
        <f t="shared" si="5"/>
        <v>44</v>
      </c>
      <c r="P33" s="55">
        <f t="shared" si="5"/>
        <v>60.5</v>
      </c>
      <c r="Q33" s="49"/>
      <c r="R33" s="59"/>
      <c r="S33" s="59"/>
      <c r="T33" s="59"/>
    </row>
  </sheetData>
  <mergeCells count="19">
    <mergeCell ref="B23:Q23"/>
    <mergeCell ref="B24:T24"/>
    <mergeCell ref="B25:T25"/>
    <mergeCell ref="B26:T26"/>
    <mergeCell ref="E27:P27"/>
    <mergeCell ref="Q27:T27"/>
    <mergeCell ref="B27:C28"/>
    <mergeCell ref="E10:N10"/>
    <mergeCell ref="B12:T12"/>
    <mergeCell ref="B13:T13"/>
    <mergeCell ref="B14:T14"/>
    <mergeCell ref="E15:P15"/>
    <mergeCell ref="Q15:T15"/>
    <mergeCell ref="B15:C16"/>
    <mergeCell ref="A1:N1"/>
    <mergeCell ref="A2:N2"/>
    <mergeCell ref="A3:N3"/>
    <mergeCell ref="F6:L6"/>
    <mergeCell ref="F7:N7"/>
  </mergeCells>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X64"/>
  <sheetViews>
    <sheetView workbookViewId="0">
      <selection activeCell="D61" sqref="D61"/>
    </sheetView>
  </sheetViews>
  <sheetFormatPr defaultColWidth="17.140625" defaultRowHeight="15.75"/>
  <cols>
    <col min="1" max="1" width="7.7109375" style="26" customWidth="1"/>
    <col min="2" max="2" width="26.42578125" style="27" customWidth="1"/>
    <col min="3" max="3" width="14.28515625" style="26" customWidth="1"/>
    <col min="4" max="24" width="8.28515625" style="27" customWidth="1"/>
    <col min="25" max="16384" width="17.140625" style="27"/>
  </cols>
  <sheetData>
    <row r="1" spans="1:24" ht="30">
      <c r="B1" s="211" t="s">
        <v>803</v>
      </c>
      <c r="C1" s="211"/>
      <c r="D1" s="211"/>
      <c r="E1" s="211"/>
      <c r="F1" s="211"/>
      <c r="G1" s="211"/>
      <c r="H1" s="211"/>
      <c r="I1" s="211"/>
      <c r="J1" s="211"/>
      <c r="K1" s="211"/>
      <c r="L1" s="211"/>
      <c r="M1" s="211"/>
      <c r="N1" s="211"/>
      <c r="O1" s="211"/>
      <c r="P1" s="211"/>
      <c r="Q1" s="211"/>
      <c r="R1" s="211"/>
      <c r="S1" s="211"/>
      <c r="T1" s="211"/>
      <c r="U1" s="211"/>
      <c r="V1" s="211"/>
      <c r="W1" s="211"/>
      <c r="X1" s="211"/>
    </row>
    <row r="2" spans="1:24" ht="20.25">
      <c r="B2" s="212" t="s">
        <v>804</v>
      </c>
      <c r="C2" s="212"/>
      <c r="D2" s="212"/>
      <c r="E2" s="212"/>
      <c r="F2" s="212"/>
      <c r="G2" s="212"/>
      <c r="H2" s="212"/>
      <c r="I2" s="212"/>
      <c r="J2" s="212"/>
      <c r="K2" s="212"/>
      <c r="L2" s="212"/>
      <c r="M2" s="212"/>
      <c r="N2" s="212"/>
      <c r="O2" s="212"/>
      <c r="P2" s="212"/>
      <c r="Q2" s="212"/>
      <c r="R2" s="212"/>
      <c r="S2" s="212"/>
      <c r="T2" s="212"/>
      <c r="U2" s="212"/>
      <c r="V2" s="212"/>
      <c r="W2" s="212"/>
      <c r="X2" s="212"/>
    </row>
    <row r="3" spans="1:24" ht="18">
      <c r="B3" s="214" t="s">
        <v>805</v>
      </c>
      <c r="C3" s="214"/>
      <c r="D3" s="214"/>
      <c r="E3" s="214"/>
      <c r="F3" s="214"/>
      <c r="G3" s="214"/>
      <c r="H3" s="214"/>
      <c r="I3" s="214"/>
      <c r="J3" s="214"/>
      <c r="K3" s="214"/>
      <c r="L3" s="214"/>
      <c r="M3" s="214"/>
      <c r="N3" s="214"/>
      <c r="O3" s="214"/>
      <c r="P3" s="214"/>
      <c r="Q3" s="214"/>
      <c r="R3" s="214"/>
      <c r="S3" s="214"/>
      <c r="T3" s="214"/>
      <c r="U3" s="214"/>
      <c r="V3" s="214"/>
      <c r="W3" s="214"/>
      <c r="X3" s="214"/>
    </row>
    <row r="4" spans="1:24">
      <c r="A4" s="204" t="s">
        <v>4</v>
      </c>
      <c r="B4" s="204" t="s">
        <v>5</v>
      </c>
      <c r="C4" s="204" t="s">
        <v>6</v>
      </c>
      <c r="D4" s="222" t="s">
        <v>806</v>
      </c>
      <c r="E4" s="224"/>
      <c r="F4" s="224"/>
      <c r="G4" s="224"/>
      <c r="H4" s="286"/>
      <c r="I4" s="284" t="s">
        <v>807</v>
      </c>
      <c r="J4" s="284"/>
      <c r="K4" s="284"/>
      <c r="L4" s="284"/>
      <c r="M4" s="284"/>
      <c r="N4" s="284"/>
      <c r="O4" s="284"/>
      <c r="P4" s="284"/>
      <c r="Q4" s="284" t="s">
        <v>808</v>
      </c>
      <c r="R4" s="284"/>
      <c r="S4" s="284"/>
      <c r="T4" s="284"/>
      <c r="U4" s="284"/>
      <c r="V4" s="284"/>
      <c r="W4" s="284"/>
      <c r="X4" s="284"/>
    </row>
    <row r="5" spans="1:24">
      <c r="A5" s="205"/>
      <c r="B5" s="205"/>
      <c r="C5" s="205"/>
      <c r="D5" s="223"/>
      <c r="E5" s="225"/>
      <c r="F5" s="225"/>
      <c r="G5" s="225"/>
      <c r="H5" s="287"/>
      <c r="I5" s="284" t="s">
        <v>809</v>
      </c>
      <c r="J5" s="284"/>
      <c r="K5" s="284"/>
      <c r="L5" s="284"/>
      <c r="M5" s="284" t="s">
        <v>810</v>
      </c>
      <c r="N5" s="284"/>
      <c r="O5" s="284"/>
      <c r="P5" s="284"/>
      <c r="Q5" s="284" t="s">
        <v>809</v>
      </c>
      <c r="R5" s="284"/>
      <c r="S5" s="284"/>
      <c r="T5" s="284"/>
      <c r="U5" s="284" t="s">
        <v>810</v>
      </c>
      <c r="V5" s="284"/>
      <c r="W5" s="284"/>
      <c r="X5" s="284"/>
    </row>
    <row r="6" spans="1:24">
      <c r="A6" s="205"/>
      <c r="B6" s="205"/>
      <c r="C6" s="205"/>
      <c r="D6" s="29">
        <v>1</v>
      </c>
      <c r="E6" s="30">
        <v>2</v>
      </c>
      <c r="F6" s="30">
        <v>3</v>
      </c>
      <c r="G6" s="30">
        <v>4</v>
      </c>
      <c r="H6" s="30">
        <v>5</v>
      </c>
      <c r="I6" s="30">
        <v>1</v>
      </c>
      <c r="J6" s="30">
        <v>2</v>
      </c>
      <c r="K6" s="30">
        <v>3</v>
      </c>
      <c r="L6" s="30">
        <v>4</v>
      </c>
      <c r="M6" s="30">
        <v>5</v>
      </c>
      <c r="N6" s="30">
        <v>6</v>
      </c>
      <c r="O6" s="30">
        <v>7</v>
      </c>
      <c r="P6" s="30">
        <v>8</v>
      </c>
      <c r="Q6" s="30">
        <v>1</v>
      </c>
      <c r="R6" s="30">
        <v>2</v>
      </c>
      <c r="S6" s="30">
        <v>3</v>
      </c>
      <c r="T6" s="30">
        <v>4</v>
      </c>
      <c r="U6" s="30">
        <v>5</v>
      </c>
      <c r="V6" s="30">
        <v>6</v>
      </c>
      <c r="W6" s="30">
        <v>7</v>
      </c>
      <c r="X6" s="29">
        <v>8</v>
      </c>
    </row>
    <row r="7" spans="1:24">
      <c r="A7" s="206"/>
      <c r="B7" s="206"/>
      <c r="C7" s="206"/>
      <c r="D7" s="29" t="s">
        <v>13</v>
      </c>
      <c r="E7" s="30" t="s">
        <v>247</v>
      </c>
      <c r="F7" s="30" t="s">
        <v>248</v>
      </c>
      <c r="G7" s="30" t="s">
        <v>248</v>
      </c>
      <c r="H7" s="30" t="s">
        <v>248</v>
      </c>
      <c r="I7" s="30" t="s">
        <v>248</v>
      </c>
      <c r="J7" s="30" t="s">
        <v>248</v>
      </c>
      <c r="K7" s="30" t="s">
        <v>248</v>
      </c>
      <c r="L7" s="30" t="s">
        <v>248</v>
      </c>
      <c r="M7" s="30" t="s">
        <v>13</v>
      </c>
      <c r="N7" s="30" t="s">
        <v>811</v>
      </c>
      <c r="O7" s="30" t="s">
        <v>811</v>
      </c>
      <c r="P7" s="30" t="s">
        <v>811</v>
      </c>
      <c r="Q7" s="30" t="s">
        <v>811</v>
      </c>
      <c r="R7" s="30" t="s">
        <v>811</v>
      </c>
      <c r="S7" s="30" t="s">
        <v>811</v>
      </c>
      <c r="T7" s="30" t="s">
        <v>811</v>
      </c>
      <c r="U7" s="30" t="s">
        <v>811</v>
      </c>
      <c r="V7" s="30" t="s">
        <v>811</v>
      </c>
      <c r="W7" s="30" t="s">
        <v>812</v>
      </c>
      <c r="X7" s="29" t="s">
        <v>812</v>
      </c>
    </row>
    <row r="8" spans="1:24">
      <c r="A8" s="32">
        <v>1</v>
      </c>
      <c r="B8" s="33" t="s">
        <v>813</v>
      </c>
      <c r="C8" s="33" t="s">
        <v>814</v>
      </c>
      <c r="D8" s="34">
        <v>10</v>
      </c>
      <c r="E8" s="34">
        <v>10</v>
      </c>
      <c r="F8" s="34">
        <v>7</v>
      </c>
      <c r="G8" s="34">
        <v>10</v>
      </c>
      <c r="H8" s="34">
        <v>10</v>
      </c>
      <c r="I8" s="34">
        <v>10</v>
      </c>
      <c r="J8" s="34">
        <v>10</v>
      </c>
      <c r="K8" s="34">
        <v>10</v>
      </c>
      <c r="L8" s="34"/>
      <c r="M8" s="34"/>
      <c r="N8" s="34">
        <v>10</v>
      </c>
      <c r="O8" s="34">
        <v>9</v>
      </c>
      <c r="P8" s="34"/>
      <c r="Q8" s="34">
        <v>10</v>
      </c>
      <c r="R8" s="34"/>
      <c r="S8" s="34"/>
      <c r="T8" s="34">
        <v>9</v>
      </c>
      <c r="U8" s="34">
        <v>10</v>
      </c>
      <c r="V8" s="34">
        <v>9</v>
      </c>
      <c r="W8" s="34"/>
      <c r="X8" s="34">
        <v>10</v>
      </c>
    </row>
    <row r="9" spans="1:24">
      <c r="A9" s="32">
        <v>2</v>
      </c>
      <c r="B9" s="33" t="s">
        <v>815</v>
      </c>
      <c r="C9" s="33" t="s">
        <v>816</v>
      </c>
      <c r="D9" s="34">
        <v>10</v>
      </c>
      <c r="E9" s="34">
        <v>7</v>
      </c>
      <c r="F9" s="34">
        <v>9</v>
      </c>
      <c r="G9" s="34">
        <v>9</v>
      </c>
      <c r="H9" s="34">
        <v>4</v>
      </c>
      <c r="I9" s="34">
        <v>9</v>
      </c>
      <c r="J9" s="34">
        <v>9</v>
      </c>
      <c r="K9" s="34">
        <v>9</v>
      </c>
      <c r="L9" s="34">
        <v>9</v>
      </c>
      <c r="M9" s="34"/>
      <c r="N9" s="34">
        <v>9</v>
      </c>
      <c r="O9" s="34">
        <v>9</v>
      </c>
      <c r="P9" s="34">
        <v>10</v>
      </c>
      <c r="Q9" s="34"/>
      <c r="R9" s="34"/>
      <c r="S9" s="34"/>
      <c r="T9" s="34"/>
      <c r="U9" s="34"/>
      <c r="V9" s="34"/>
      <c r="W9" s="34"/>
      <c r="X9" s="34"/>
    </row>
    <row r="10" spans="1:24">
      <c r="A10" s="32">
        <v>3</v>
      </c>
      <c r="B10" s="33" t="s">
        <v>817</v>
      </c>
      <c r="C10" s="33" t="s">
        <v>818</v>
      </c>
      <c r="D10" s="34">
        <v>10</v>
      </c>
      <c r="E10" s="34">
        <v>8</v>
      </c>
      <c r="F10" s="34">
        <v>9</v>
      </c>
      <c r="G10" s="34">
        <v>10</v>
      </c>
      <c r="H10" s="34">
        <v>9</v>
      </c>
      <c r="I10" s="34">
        <v>10</v>
      </c>
      <c r="J10" s="34"/>
      <c r="K10" s="34">
        <v>9</v>
      </c>
      <c r="L10" s="34">
        <v>10</v>
      </c>
      <c r="M10" s="34"/>
      <c r="N10" s="34">
        <v>9</v>
      </c>
      <c r="O10" s="34">
        <v>10</v>
      </c>
      <c r="P10" s="34">
        <v>9</v>
      </c>
      <c r="Q10" s="34">
        <v>10</v>
      </c>
      <c r="R10" s="34">
        <v>10</v>
      </c>
      <c r="S10" s="34">
        <v>10</v>
      </c>
      <c r="T10" s="34">
        <v>10</v>
      </c>
      <c r="U10" s="34">
        <v>4</v>
      </c>
      <c r="V10" s="34"/>
      <c r="W10" s="34"/>
      <c r="X10" s="34">
        <v>10</v>
      </c>
    </row>
    <row r="11" spans="1:24">
      <c r="A11" s="32">
        <v>4</v>
      </c>
      <c r="B11" s="33" t="s">
        <v>819</v>
      </c>
      <c r="C11" s="33" t="s">
        <v>820</v>
      </c>
      <c r="D11" s="34"/>
      <c r="E11" s="34">
        <v>10</v>
      </c>
      <c r="F11" s="34">
        <v>9</v>
      </c>
      <c r="G11" s="34">
        <v>9</v>
      </c>
      <c r="H11" s="34">
        <v>7</v>
      </c>
      <c r="I11" s="34">
        <v>10</v>
      </c>
      <c r="J11" s="34"/>
      <c r="K11" s="34">
        <v>10</v>
      </c>
      <c r="L11" s="34"/>
      <c r="M11" s="34">
        <v>10</v>
      </c>
      <c r="N11" s="34"/>
      <c r="O11" s="34">
        <v>10</v>
      </c>
      <c r="P11" s="34">
        <v>10</v>
      </c>
      <c r="Q11" s="34">
        <v>8</v>
      </c>
      <c r="R11" s="34"/>
      <c r="S11" s="34">
        <v>10</v>
      </c>
      <c r="T11" s="34">
        <v>10</v>
      </c>
      <c r="U11" s="34"/>
      <c r="V11" s="34">
        <v>10</v>
      </c>
      <c r="W11" s="34"/>
      <c r="X11" s="34">
        <v>10</v>
      </c>
    </row>
    <row r="12" spans="1:24">
      <c r="A12" s="32">
        <v>5</v>
      </c>
      <c r="B12" s="33" t="s">
        <v>821</v>
      </c>
      <c r="C12" s="33" t="s">
        <v>822</v>
      </c>
      <c r="D12" s="34">
        <v>10</v>
      </c>
      <c r="E12" s="34">
        <v>10</v>
      </c>
      <c r="F12" s="34">
        <v>9</v>
      </c>
      <c r="G12" s="34">
        <v>5</v>
      </c>
      <c r="H12" s="34">
        <v>7</v>
      </c>
      <c r="I12" s="34"/>
      <c r="J12" s="34"/>
      <c r="K12" s="34">
        <v>10</v>
      </c>
      <c r="L12" s="34">
        <v>7</v>
      </c>
      <c r="M12" s="34">
        <v>10</v>
      </c>
      <c r="N12" s="34">
        <v>10</v>
      </c>
      <c r="O12" s="34">
        <v>10</v>
      </c>
      <c r="P12" s="34"/>
      <c r="Q12" s="34"/>
      <c r="R12" s="34">
        <v>10</v>
      </c>
      <c r="S12" s="34">
        <v>10</v>
      </c>
      <c r="T12" s="34">
        <v>10</v>
      </c>
      <c r="U12" s="34">
        <v>6</v>
      </c>
      <c r="V12" s="34">
        <v>10</v>
      </c>
      <c r="W12" s="34">
        <v>6</v>
      </c>
      <c r="X12" s="34"/>
    </row>
    <row r="13" spans="1:24">
      <c r="A13" s="32">
        <v>6</v>
      </c>
      <c r="B13" s="33" t="s">
        <v>823</v>
      </c>
      <c r="C13" s="33" t="s">
        <v>824</v>
      </c>
      <c r="D13" s="34">
        <v>3</v>
      </c>
      <c r="E13" s="34">
        <v>8</v>
      </c>
      <c r="F13" s="34">
        <v>10</v>
      </c>
      <c r="G13" s="34">
        <v>8</v>
      </c>
      <c r="H13" s="34">
        <v>5</v>
      </c>
      <c r="I13" s="34"/>
      <c r="J13" s="34"/>
      <c r="K13" s="34">
        <v>8</v>
      </c>
      <c r="L13" s="34">
        <v>10</v>
      </c>
      <c r="M13" s="34">
        <v>4</v>
      </c>
      <c r="N13" s="34"/>
      <c r="O13" s="34"/>
      <c r="P13" s="34">
        <v>8</v>
      </c>
      <c r="Q13" s="34">
        <v>5</v>
      </c>
      <c r="R13" s="34"/>
      <c r="S13" s="34">
        <v>10</v>
      </c>
      <c r="T13" s="34">
        <v>10</v>
      </c>
      <c r="U13" s="34">
        <v>6</v>
      </c>
      <c r="V13" s="34">
        <v>10</v>
      </c>
      <c r="W13" s="34"/>
      <c r="X13" s="34">
        <v>10</v>
      </c>
    </row>
    <row r="14" spans="1:24">
      <c r="A14" s="32">
        <v>7</v>
      </c>
      <c r="B14" s="33" t="s">
        <v>825</v>
      </c>
      <c r="C14" s="33" t="s">
        <v>826</v>
      </c>
      <c r="D14" s="34">
        <v>10</v>
      </c>
      <c r="E14" s="34">
        <v>3</v>
      </c>
      <c r="F14" s="34">
        <v>7</v>
      </c>
      <c r="G14" s="34">
        <v>5</v>
      </c>
      <c r="H14" s="34"/>
      <c r="I14" s="34"/>
      <c r="J14" s="34"/>
      <c r="K14" s="34">
        <v>7</v>
      </c>
      <c r="L14" s="34">
        <v>7</v>
      </c>
      <c r="M14" s="34">
        <v>10</v>
      </c>
      <c r="N14" s="34"/>
      <c r="O14" s="34">
        <v>9</v>
      </c>
      <c r="P14" s="34">
        <v>9</v>
      </c>
      <c r="Q14" s="34"/>
      <c r="R14" s="34"/>
      <c r="S14" s="34"/>
      <c r="T14" s="34"/>
      <c r="U14" s="34"/>
      <c r="V14" s="34"/>
      <c r="W14" s="34"/>
      <c r="X14" s="34"/>
    </row>
    <row r="15" spans="1:24">
      <c r="A15" s="32">
        <v>8</v>
      </c>
      <c r="B15" s="33" t="s">
        <v>827</v>
      </c>
      <c r="C15" s="33" t="s">
        <v>828</v>
      </c>
      <c r="D15" s="34">
        <v>7</v>
      </c>
      <c r="E15" s="34">
        <v>3</v>
      </c>
      <c r="F15" s="34">
        <v>10</v>
      </c>
      <c r="G15" s="34">
        <v>4</v>
      </c>
      <c r="H15" s="34">
        <v>6</v>
      </c>
      <c r="I15" s="34">
        <v>9</v>
      </c>
      <c r="J15" s="34"/>
      <c r="K15" s="34">
        <v>9</v>
      </c>
      <c r="L15" s="34"/>
      <c r="M15" s="34"/>
      <c r="N15" s="34">
        <v>10</v>
      </c>
      <c r="O15" s="34">
        <v>10</v>
      </c>
      <c r="P15" s="34">
        <v>8</v>
      </c>
      <c r="Q15" s="34">
        <v>10</v>
      </c>
      <c r="R15" s="34"/>
      <c r="S15" s="34">
        <v>10</v>
      </c>
      <c r="T15" s="34">
        <v>10</v>
      </c>
      <c r="U15" s="34"/>
      <c r="V15" s="34">
        <v>10</v>
      </c>
      <c r="W15" s="34"/>
      <c r="X15" s="34">
        <v>9</v>
      </c>
    </row>
    <row r="16" spans="1:24">
      <c r="A16" s="32">
        <v>9</v>
      </c>
      <c r="B16" s="33" t="s">
        <v>829</v>
      </c>
      <c r="C16" s="33" t="s">
        <v>830</v>
      </c>
      <c r="D16" s="34">
        <v>7</v>
      </c>
      <c r="E16" s="34">
        <v>5</v>
      </c>
      <c r="F16" s="34">
        <v>8</v>
      </c>
      <c r="G16" s="34"/>
      <c r="H16" s="34"/>
      <c r="I16" s="34">
        <v>3</v>
      </c>
      <c r="J16" s="34">
        <v>9</v>
      </c>
      <c r="K16" s="34">
        <v>9</v>
      </c>
      <c r="L16" s="34">
        <v>5</v>
      </c>
      <c r="M16" s="34">
        <v>6</v>
      </c>
      <c r="N16" s="34">
        <v>4</v>
      </c>
      <c r="O16" s="34">
        <v>0</v>
      </c>
      <c r="P16" s="34">
        <v>4</v>
      </c>
      <c r="Q16" s="34">
        <v>6</v>
      </c>
      <c r="R16" s="34"/>
      <c r="S16" s="34">
        <v>9</v>
      </c>
      <c r="T16" s="34">
        <v>4</v>
      </c>
      <c r="U16" s="34"/>
      <c r="V16" s="34">
        <v>6</v>
      </c>
      <c r="W16" s="34"/>
      <c r="X16" s="34"/>
    </row>
    <row r="17" spans="1:24">
      <c r="A17" s="32">
        <v>10</v>
      </c>
      <c r="B17" s="33" t="s">
        <v>831</v>
      </c>
      <c r="C17" s="33" t="s">
        <v>832</v>
      </c>
      <c r="D17" s="34">
        <v>10</v>
      </c>
      <c r="E17" s="34">
        <v>3</v>
      </c>
      <c r="F17" s="34">
        <v>8</v>
      </c>
      <c r="G17" s="34">
        <v>5</v>
      </c>
      <c r="H17" s="34"/>
      <c r="I17" s="34"/>
      <c r="J17" s="34"/>
      <c r="K17" s="34"/>
      <c r="L17" s="34"/>
      <c r="M17" s="34">
        <v>8</v>
      </c>
      <c r="N17" s="34">
        <v>4</v>
      </c>
      <c r="O17" s="34">
        <v>10</v>
      </c>
      <c r="P17" s="34">
        <v>5</v>
      </c>
      <c r="Q17" s="34">
        <v>10</v>
      </c>
      <c r="R17" s="34"/>
      <c r="S17" s="34"/>
      <c r="T17" s="34">
        <v>10</v>
      </c>
      <c r="U17" s="34">
        <v>4</v>
      </c>
      <c r="V17" s="34"/>
      <c r="W17" s="34">
        <v>10</v>
      </c>
      <c r="X17" s="34">
        <v>10</v>
      </c>
    </row>
    <row r="18" spans="1:24">
      <c r="A18" s="32">
        <v>11</v>
      </c>
      <c r="B18" s="33" t="s">
        <v>833</v>
      </c>
      <c r="C18" s="33" t="s">
        <v>834</v>
      </c>
      <c r="D18" s="34">
        <v>7</v>
      </c>
      <c r="E18" s="34">
        <v>8</v>
      </c>
      <c r="F18" s="34">
        <v>9</v>
      </c>
      <c r="G18" s="34">
        <v>9</v>
      </c>
      <c r="H18" s="34">
        <v>7</v>
      </c>
      <c r="I18" s="34"/>
      <c r="J18" s="34">
        <v>8</v>
      </c>
      <c r="K18" s="34">
        <v>9</v>
      </c>
      <c r="L18" s="34"/>
      <c r="M18" s="34"/>
      <c r="N18" s="34">
        <v>10</v>
      </c>
      <c r="O18" s="34">
        <v>6</v>
      </c>
      <c r="P18" s="34">
        <v>10</v>
      </c>
      <c r="Q18" s="34">
        <v>8</v>
      </c>
      <c r="R18" s="34"/>
      <c r="S18" s="34">
        <v>10</v>
      </c>
      <c r="T18" s="34">
        <v>10</v>
      </c>
      <c r="U18" s="34">
        <v>8</v>
      </c>
      <c r="V18" s="34">
        <v>8</v>
      </c>
      <c r="W18" s="34"/>
      <c r="X18" s="34">
        <v>10</v>
      </c>
    </row>
    <row r="19" spans="1:24">
      <c r="A19" s="32">
        <v>12</v>
      </c>
      <c r="B19" s="33" t="s">
        <v>835</v>
      </c>
      <c r="C19" s="33" t="s">
        <v>836</v>
      </c>
      <c r="D19" s="34">
        <v>10</v>
      </c>
      <c r="E19" s="34"/>
      <c r="F19" s="34">
        <v>9</v>
      </c>
      <c r="G19" s="34">
        <v>9</v>
      </c>
      <c r="H19" s="34">
        <v>7</v>
      </c>
      <c r="I19" s="34">
        <v>10</v>
      </c>
      <c r="J19" s="34"/>
      <c r="K19" s="34">
        <v>10</v>
      </c>
      <c r="L19" s="34">
        <v>8</v>
      </c>
      <c r="M19" s="34">
        <v>10</v>
      </c>
      <c r="N19" s="34"/>
      <c r="O19" s="34">
        <v>10</v>
      </c>
      <c r="P19" s="34">
        <v>6</v>
      </c>
      <c r="Q19" s="34">
        <v>10</v>
      </c>
      <c r="R19" s="34">
        <v>6</v>
      </c>
      <c r="S19" s="34">
        <v>10</v>
      </c>
      <c r="T19" s="34">
        <v>6</v>
      </c>
      <c r="U19" s="34">
        <v>4</v>
      </c>
      <c r="V19" s="34"/>
      <c r="W19" s="34"/>
      <c r="X19" s="34">
        <v>10</v>
      </c>
    </row>
    <row r="20" spans="1:24">
      <c r="A20" s="32">
        <v>13</v>
      </c>
      <c r="B20" s="33" t="s">
        <v>837</v>
      </c>
      <c r="C20" s="33" t="s">
        <v>838</v>
      </c>
      <c r="D20" s="34">
        <v>10</v>
      </c>
      <c r="E20" s="34">
        <v>3</v>
      </c>
      <c r="F20" s="34">
        <v>10</v>
      </c>
      <c r="G20" s="34">
        <v>4</v>
      </c>
      <c r="H20" s="34">
        <v>9</v>
      </c>
      <c r="I20" s="34">
        <v>7</v>
      </c>
      <c r="J20" s="34"/>
      <c r="K20" s="34">
        <v>9</v>
      </c>
      <c r="L20" s="34">
        <v>5</v>
      </c>
      <c r="M20" s="34"/>
      <c r="N20" s="34">
        <v>8</v>
      </c>
      <c r="O20" s="34">
        <v>9</v>
      </c>
      <c r="P20" s="34">
        <v>9</v>
      </c>
      <c r="Q20" s="34">
        <v>8</v>
      </c>
      <c r="R20" s="34">
        <v>8</v>
      </c>
      <c r="S20" s="34">
        <v>10</v>
      </c>
      <c r="T20" s="34">
        <v>10</v>
      </c>
      <c r="U20" s="34">
        <v>8</v>
      </c>
      <c r="V20" s="34">
        <v>8</v>
      </c>
      <c r="W20" s="34"/>
      <c r="X20" s="34">
        <v>10</v>
      </c>
    </row>
    <row r="21" spans="1:24">
      <c r="A21" s="32">
        <v>14</v>
      </c>
      <c r="B21" s="33" t="s">
        <v>839</v>
      </c>
      <c r="C21" s="33" t="s">
        <v>840</v>
      </c>
      <c r="D21" s="34">
        <v>10</v>
      </c>
      <c r="E21" s="34">
        <v>8</v>
      </c>
      <c r="F21" s="34">
        <v>9</v>
      </c>
      <c r="G21" s="34">
        <v>10</v>
      </c>
      <c r="H21" s="34">
        <v>10</v>
      </c>
      <c r="I21" s="34">
        <v>8</v>
      </c>
      <c r="J21" s="34">
        <v>9</v>
      </c>
      <c r="K21" s="34"/>
      <c r="L21" s="34">
        <v>9</v>
      </c>
      <c r="M21" s="34">
        <v>10</v>
      </c>
      <c r="N21" s="34">
        <v>9</v>
      </c>
      <c r="O21" s="34">
        <v>10</v>
      </c>
      <c r="P21" s="34"/>
      <c r="Q21" s="34"/>
      <c r="R21" s="34"/>
      <c r="S21" s="34"/>
      <c r="T21" s="34"/>
      <c r="U21" s="34"/>
      <c r="V21" s="34"/>
      <c r="W21" s="34"/>
      <c r="X21" s="34"/>
    </row>
    <row r="22" spans="1:24">
      <c r="A22" s="32">
        <v>15</v>
      </c>
      <c r="B22" s="33" t="s">
        <v>841</v>
      </c>
      <c r="C22" s="33" t="s">
        <v>842</v>
      </c>
      <c r="D22" s="34">
        <v>10</v>
      </c>
      <c r="E22" s="34">
        <v>4</v>
      </c>
      <c r="F22" s="34">
        <v>9</v>
      </c>
      <c r="G22" s="34">
        <v>10</v>
      </c>
      <c r="H22" s="34">
        <v>6</v>
      </c>
      <c r="I22" s="34">
        <v>10</v>
      </c>
      <c r="J22" s="34"/>
      <c r="K22" s="34">
        <v>10</v>
      </c>
      <c r="L22" s="34">
        <v>4</v>
      </c>
      <c r="M22" s="34"/>
      <c r="N22" s="34">
        <v>8</v>
      </c>
      <c r="O22" s="34">
        <v>10</v>
      </c>
      <c r="P22" s="34">
        <v>10</v>
      </c>
      <c r="Q22" s="34"/>
      <c r="R22" s="34">
        <v>10</v>
      </c>
      <c r="S22" s="34">
        <v>10</v>
      </c>
      <c r="T22" s="34"/>
      <c r="U22" s="34">
        <v>10</v>
      </c>
      <c r="V22" s="34">
        <v>10</v>
      </c>
      <c r="W22" s="34"/>
      <c r="X22" s="34">
        <v>10</v>
      </c>
    </row>
    <row r="23" spans="1:24">
      <c r="A23" s="32">
        <v>16</v>
      </c>
      <c r="B23" s="33" t="s">
        <v>843</v>
      </c>
      <c r="C23" s="33" t="s">
        <v>844</v>
      </c>
      <c r="D23" s="34"/>
      <c r="E23" s="34"/>
      <c r="F23" s="34"/>
      <c r="G23" s="34"/>
      <c r="H23" s="34"/>
      <c r="I23" s="34">
        <v>7</v>
      </c>
      <c r="J23" s="34">
        <v>9</v>
      </c>
      <c r="K23" s="34"/>
      <c r="L23" s="34">
        <v>9</v>
      </c>
      <c r="M23" s="34">
        <v>7</v>
      </c>
      <c r="N23" s="34">
        <v>4</v>
      </c>
      <c r="O23" s="34">
        <v>6</v>
      </c>
      <c r="P23" s="34"/>
      <c r="Q23" s="34">
        <v>6</v>
      </c>
      <c r="R23" s="34"/>
      <c r="S23" s="34">
        <v>10</v>
      </c>
      <c r="T23" s="34"/>
      <c r="U23" s="34">
        <v>8</v>
      </c>
      <c r="V23" s="34">
        <v>10</v>
      </c>
      <c r="W23" s="34"/>
      <c r="X23" s="34">
        <v>10</v>
      </c>
    </row>
    <row r="24" spans="1:24">
      <c r="A24" s="32">
        <v>17</v>
      </c>
      <c r="B24" s="33" t="s">
        <v>845</v>
      </c>
      <c r="C24" s="33" t="s">
        <v>846</v>
      </c>
      <c r="D24" s="34">
        <v>2</v>
      </c>
      <c r="E24" s="34">
        <v>10</v>
      </c>
      <c r="F24" s="34">
        <v>9</v>
      </c>
      <c r="G24" s="34">
        <v>9</v>
      </c>
      <c r="H24" s="34">
        <v>10</v>
      </c>
      <c r="I24" s="34">
        <v>9</v>
      </c>
      <c r="J24" s="34"/>
      <c r="K24" s="34">
        <v>7</v>
      </c>
      <c r="L24" s="34"/>
      <c r="M24" s="34"/>
      <c r="N24" s="34">
        <v>10</v>
      </c>
      <c r="O24" s="34">
        <v>4</v>
      </c>
      <c r="P24" s="34">
        <v>10</v>
      </c>
      <c r="Q24" s="34"/>
      <c r="R24" s="34"/>
      <c r="S24" s="34"/>
      <c r="T24" s="34"/>
      <c r="U24" s="34"/>
      <c r="V24" s="34"/>
      <c r="W24" s="34"/>
      <c r="X24" s="34"/>
    </row>
    <row r="25" spans="1:24">
      <c r="A25" s="32">
        <v>18</v>
      </c>
      <c r="B25" s="33" t="s">
        <v>847</v>
      </c>
      <c r="C25" s="33" t="s">
        <v>848</v>
      </c>
      <c r="D25" s="34">
        <v>10</v>
      </c>
      <c r="E25" s="34">
        <v>10</v>
      </c>
      <c r="F25" s="34">
        <v>10</v>
      </c>
      <c r="G25" s="34">
        <v>10</v>
      </c>
      <c r="H25" s="34">
        <v>10</v>
      </c>
      <c r="I25" s="34"/>
      <c r="J25" s="34">
        <v>8</v>
      </c>
      <c r="K25" s="34">
        <v>5</v>
      </c>
      <c r="L25" s="34"/>
      <c r="M25" s="34">
        <v>10</v>
      </c>
      <c r="N25" s="34">
        <v>2</v>
      </c>
      <c r="O25" s="34">
        <v>10</v>
      </c>
      <c r="P25" s="34">
        <v>8</v>
      </c>
      <c r="Q25" s="34"/>
      <c r="R25" s="34"/>
      <c r="S25" s="34"/>
      <c r="T25" s="34"/>
      <c r="U25" s="34"/>
      <c r="V25" s="34"/>
      <c r="W25" s="34"/>
      <c r="X25" s="34"/>
    </row>
    <row r="26" spans="1:24">
      <c r="A26" s="32">
        <v>19</v>
      </c>
      <c r="B26" s="33" t="s">
        <v>849</v>
      </c>
      <c r="C26" s="33" t="s">
        <v>850</v>
      </c>
      <c r="D26" s="34">
        <v>10</v>
      </c>
      <c r="E26" s="34">
        <v>9</v>
      </c>
      <c r="F26" s="34">
        <v>9</v>
      </c>
      <c r="G26" s="34">
        <v>10</v>
      </c>
      <c r="H26" s="34">
        <v>7</v>
      </c>
      <c r="I26" s="34">
        <v>10</v>
      </c>
      <c r="J26" s="34">
        <v>10</v>
      </c>
      <c r="K26" s="34"/>
      <c r="L26" s="34"/>
      <c r="M26" s="34">
        <v>10</v>
      </c>
      <c r="N26" s="34">
        <v>10</v>
      </c>
      <c r="O26" s="34">
        <v>10</v>
      </c>
      <c r="P26" s="34"/>
      <c r="Q26" s="34"/>
      <c r="R26" s="34"/>
      <c r="S26" s="34"/>
      <c r="T26" s="34"/>
      <c r="U26" s="34"/>
      <c r="V26" s="34"/>
      <c r="W26" s="34"/>
      <c r="X26" s="34"/>
    </row>
    <row r="27" spans="1:24">
      <c r="A27" s="32">
        <v>20</v>
      </c>
      <c r="B27" s="33" t="s">
        <v>851</v>
      </c>
      <c r="C27" s="33" t="s">
        <v>852</v>
      </c>
      <c r="D27" s="34">
        <v>10</v>
      </c>
      <c r="E27" s="34">
        <v>10</v>
      </c>
      <c r="F27" s="34">
        <v>9</v>
      </c>
      <c r="G27" s="34">
        <v>10</v>
      </c>
      <c r="H27" s="34">
        <v>9</v>
      </c>
      <c r="I27" s="34">
        <v>10</v>
      </c>
      <c r="J27" s="34">
        <v>10</v>
      </c>
      <c r="K27" s="34">
        <v>9</v>
      </c>
      <c r="L27" s="34"/>
      <c r="M27" s="34">
        <v>10</v>
      </c>
      <c r="N27" s="34">
        <v>10</v>
      </c>
      <c r="O27" s="34">
        <v>10</v>
      </c>
      <c r="P27" s="34"/>
      <c r="Q27" s="34"/>
      <c r="R27" s="34"/>
      <c r="S27" s="34"/>
      <c r="T27" s="34"/>
      <c r="U27" s="34"/>
      <c r="V27" s="34"/>
      <c r="W27" s="34"/>
      <c r="X27" s="34"/>
    </row>
    <row r="28" spans="1:24">
      <c r="A28" s="32">
        <v>21</v>
      </c>
      <c r="B28" s="33" t="s">
        <v>853</v>
      </c>
      <c r="C28" s="33" t="s">
        <v>854</v>
      </c>
      <c r="D28" s="34">
        <v>10</v>
      </c>
      <c r="E28" s="34">
        <v>3</v>
      </c>
      <c r="F28" s="34">
        <v>7</v>
      </c>
      <c r="G28" s="34">
        <v>7</v>
      </c>
      <c r="H28" s="34">
        <v>5</v>
      </c>
      <c r="I28" s="34">
        <v>5</v>
      </c>
      <c r="J28" s="34">
        <v>7</v>
      </c>
      <c r="K28" s="34">
        <v>5</v>
      </c>
      <c r="L28" s="34">
        <v>5</v>
      </c>
      <c r="M28" s="34"/>
      <c r="N28" s="34">
        <v>6</v>
      </c>
      <c r="O28" s="34">
        <v>9</v>
      </c>
      <c r="P28" s="34"/>
      <c r="Q28" s="34">
        <v>10</v>
      </c>
      <c r="R28" s="34"/>
      <c r="S28" s="34">
        <v>10</v>
      </c>
      <c r="T28" s="34"/>
      <c r="U28" s="34">
        <v>8</v>
      </c>
      <c r="V28" s="34">
        <v>6</v>
      </c>
      <c r="W28" s="34"/>
      <c r="X28" s="34">
        <v>10</v>
      </c>
    </row>
    <row r="29" spans="1:24">
      <c r="A29" s="32">
        <v>22</v>
      </c>
      <c r="B29" s="33" t="s">
        <v>855</v>
      </c>
      <c r="C29" s="33" t="s">
        <v>856</v>
      </c>
      <c r="D29" s="34">
        <v>7</v>
      </c>
      <c r="E29" s="34"/>
      <c r="F29" s="34">
        <v>9</v>
      </c>
      <c r="G29" s="34">
        <v>7</v>
      </c>
      <c r="H29" s="34">
        <v>5</v>
      </c>
      <c r="I29" s="34">
        <v>8</v>
      </c>
      <c r="J29" s="34"/>
      <c r="K29" s="34">
        <v>8</v>
      </c>
      <c r="L29" s="34"/>
      <c r="M29" s="34"/>
      <c r="N29" s="34">
        <v>4</v>
      </c>
      <c r="O29" s="34">
        <v>4</v>
      </c>
      <c r="P29" s="34">
        <v>4</v>
      </c>
      <c r="Q29" s="34">
        <v>8</v>
      </c>
      <c r="R29" s="34"/>
      <c r="S29" s="34">
        <v>8</v>
      </c>
      <c r="T29" s="34">
        <v>8</v>
      </c>
      <c r="U29" s="34"/>
      <c r="V29" s="34">
        <v>8</v>
      </c>
      <c r="W29" s="34"/>
      <c r="X29" s="34"/>
    </row>
    <row r="30" spans="1:24">
      <c r="A30" s="32">
        <v>23</v>
      </c>
      <c r="B30" s="33" t="s">
        <v>857</v>
      </c>
      <c r="C30" s="33" t="s">
        <v>858</v>
      </c>
      <c r="D30" s="34"/>
      <c r="E30" s="34"/>
      <c r="F30" s="34"/>
      <c r="G30" s="34"/>
      <c r="H30" s="34"/>
      <c r="I30" s="34"/>
      <c r="J30" s="34">
        <v>8</v>
      </c>
      <c r="K30" s="34">
        <v>7</v>
      </c>
      <c r="L30" s="34"/>
      <c r="M30" s="34">
        <v>10</v>
      </c>
      <c r="N30" s="34">
        <v>4</v>
      </c>
      <c r="O30" s="34">
        <v>10</v>
      </c>
      <c r="P30" s="34"/>
      <c r="Q30" s="34">
        <v>5</v>
      </c>
      <c r="R30" s="34">
        <v>2</v>
      </c>
      <c r="S30" s="34">
        <v>10</v>
      </c>
      <c r="T30" s="34">
        <v>5</v>
      </c>
      <c r="U30" s="34">
        <v>2</v>
      </c>
      <c r="V30" s="34">
        <v>8</v>
      </c>
      <c r="W30" s="34"/>
      <c r="X30" s="34">
        <v>10</v>
      </c>
    </row>
    <row r="31" spans="1:24">
      <c r="A31" s="32">
        <v>24</v>
      </c>
      <c r="B31" s="33" t="s">
        <v>859</v>
      </c>
      <c r="C31" s="33" t="s">
        <v>860</v>
      </c>
      <c r="D31" s="34"/>
      <c r="E31" s="34"/>
      <c r="F31" s="34"/>
      <c r="G31" s="34"/>
      <c r="H31" s="34"/>
      <c r="I31" s="34"/>
      <c r="J31" s="34">
        <v>7</v>
      </c>
      <c r="K31" s="34"/>
      <c r="L31" s="34"/>
      <c r="M31" s="34"/>
      <c r="N31" s="34">
        <v>6</v>
      </c>
      <c r="O31" s="34">
        <v>10</v>
      </c>
      <c r="P31" s="34">
        <v>5</v>
      </c>
      <c r="Q31" s="34">
        <v>8</v>
      </c>
      <c r="R31" s="34">
        <v>4</v>
      </c>
      <c r="S31" s="34">
        <v>10</v>
      </c>
      <c r="T31" s="34"/>
      <c r="U31" s="34"/>
      <c r="V31" s="34">
        <v>8</v>
      </c>
      <c r="W31" s="34">
        <v>10</v>
      </c>
      <c r="X31" s="34"/>
    </row>
    <row r="32" spans="1:24">
      <c r="A32" s="32">
        <v>25</v>
      </c>
      <c r="B32" s="33" t="s">
        <v>861</v>
      </c>
      <c r="C32" s="33" t="s">
        <v>862</v>
      </c>
      <c r="D32" s="34"/>
      <c r="E32" s="34"/>
      <c r="F32" s="34"/>
      <c r="G32" s="34"/>
      <c r="H32" s="34"/>
      <c r="I32" s="34">
        <v>9</v>
      </c>
      <c r="J32" s="34">
        <v>7</v>
      </c>
      <c r="K32" s="34"/>
      <c r="L32" s="34"/>
      <c r="M32" s="34"/>
      <c r="N32" s="34">
        <v>4</v>
      </c>
      <c r="O32" s="34">
        <v>9</v>
      </c>
      <c r="P32" s="34">
        <v>4</v>
      </c>
      <c r="Q32" s="34"/>
      <c r="R32" s="34">
        <v>8</v>
      </c>
      <c r="S32" s="34">
        <v>10</v>
      </c>
      <c r="T32" s="34">
        <v>8</v>
      </c>
      <c r="U32" s="34">
        <v>10</v>
      </c>
      <c r="V32" s="34">
        <v>8</v>
      </c>
      <c r="W32" s="34"/>
      <c r="X32" s="34">
        <v>10</v>
      </c>
    </row>
    <row r="33" spans="1:24">
      <c r="A33" s="32">
        <v>26</v>
      </c>
      <c r="B33" s="33" t="s">
        <v>863</v>
      </c>
      <c r="C33" s="33" t="s">
        <v>864</v>
      </c>
      <c r="D33" s="34">
        <v>9</v>
      </c>
      <c r="E33" s="34">
        <v>9</v>
      </c>
      <c r="F33" s="34"/>
      <c r="G33" s="34"/>
      <c r="H33" s="34"/>
      <c r="I33" s="34">
        <v>8</v>
      </c>
      <c r="J33" s="34"/>
      <c r="K33" s="34">
        <v>9</v>
      </c>
      <c r="L33" s="34"/>
      <c r="M33" s="34"/>
      <c r="N33" s="34">
        <v>4</v>
      </c>
      <c r="O33" s="34"/>
      <c r="P33" s="34">
        <v>4</v>
      </c>
      <c r="Q33" s="34">
        <v>5</v>
      </c>
      <c r="R33" s="34"/>
      <c r="S33" s="34">
        <v>10</v>
      </c>
      <c r="T33" s="34">
        <v>10</v>
      </c>
      <c r="U33" s="34">
        <v>4</v>
      </c>
      <c r="V33" s="34">
        <v>9</v>
      </c>
      <c r="W33" s="34"/>
      <c r="X33" s="34">
        <v>10</v>
      </c>
    </row>
    <row r="34" spans="1:24">
      <c r="A34" s="32">
        <v>27</v>
      </c>
      <c r="B34" s="33" t="s">
        <v>865</v>
      </c>
      <c r="C34" s="33" t="s">
        <v>866</v>
      </c>
      <c r="D34" s="34">
        <v>10</v>
      </c>
      <c r="E34" s="34">
        <v>8</v>
      </c>
      <c r="F34" s="34">
        <v>9</v>
      </c>
      <c r="G34" s="34">
        <v>9</v>
      </c>
      <c r="H34" s="34">
        <v>9</v>
      </c>
      <c r="I34" s="34">
        <v>9</v>
      </c>
      <c r="J34" s="34">
        <v>8</v>
      </c>
      <c r="K34" s="34"/>
      <c r="L34" s="34"/>
      <c r="M34" s="34">
        <v>10</v>
      </c>
      <c r="N34" s="34">
        <v>4</v>
      </c>
      <c r="O34" s="34">
        <v>9</v>
      </c>
      <c r="P34" s="34">
        <v>4</v>
      </c>
      <c r="Q34" s="34">
        <v>8</v>
      </c>
      <c r="R34" s="34">
        <v>8</v>
      </c>
      <c r="S34" s="34">
        <v>10</v>
      </c>
      <c r="T34" s="34"/>
      <c r="U34" s="34">
        <v>8</v>
      </c>
      <c r="V34" s="34">
        <v>8</v>
      </c>
      <c r="W34" s="34"/>
      <c r="X34" s="34"/>
    </row>
    <row r="35" spans="1:24">
      <c r="A35" s="32">
        <v>28</v>
      </c>
      <c r="B35" s="33" t="s">
        <v>867</v>
      </c>
      <c r="C35" s="33" t="s">
        <v>868</v>
      </c>
      <c r="D35" s="34">
        <v>10</v>
      </c>
      <c r="E35" s="34">
        <v>2</v>
      </c>
      <c r="F35" s="34">
        <v>7</v>
      </c>
      <c r="G35" s="34"/>
      <c r="H35" s="34"/>
      <c r="I35" s="34">
        <v>7</v>
      </c>
      <c r="J35" s="34">
        <v>5</v>
      </c>
      <c r="K35" s="34"/>
      <c r="L35" s="34"/>
      <c r="M35" s="34"/>
      <c r="N35" s="34">
        <v>4</v>
      </c>
      <c r="O35" s="34">
        <v>4</v>
      </c>
      <c r="P35" s="34">
        <v>5</v>
      </c>
      <c r="Q35" s="34">
        <v>10</v>
      </c>
      <c r="R35" s="34"/>
      <c r="S35" s="34">
        <v>4</v>
      </c>
      <c r="T35" s="34">
        <v>10</v>
      </c>
      <c r="U35" s="34">
        <v>3</v>
      </c>
      <c r="V35" s="34">
        <v>6</v>
      </c>
      <c r="W35" s="34">
        <v>4</v>
      </c>
      <c r="X35" s="34"/>
    </row>
    <row r="36" spans="1:24">
      <c r="A36" s="32">
        <v>29</v>
      </c>
      <c r="B36" s="33" t="s">
        <v>869</v>
      </c>
      <c r="C36" s="33" t="s">
        <v>870</v>
      </c>
      <c r="D36" s="34">
        <v>9</v>
      </c>
      <c r="E36" s="34"/>
      <c r="F36" s="34">
        <v>9</v>
      </c>
      <c r="G36" s="34">
        <v>9</v>
      </c>
      <c r="H36" s="34">
        <v>7</v>
      </c>
      <c r="I36" s="34"/>
      <c r="J36" s="34">
        <v>5</v>
      </c>
      <c r="K36" s="34"/>
      <c r="L36" s="34">
        <v>5</v>
      </c>
      <c r="M36" s="34"/>
      <c r="N36" s="34">
        <v>4</v>
      </c>
      <c r="O36" s="34">
        <v>6</v>
      </c>
      <c r="P36" s="34">
        <v>4</v>
      </c>
      <c r="Q36" s="34">
        <v>4</v>
      </c>
      <c r="R36" s="34"/>
      <c r="S36" s="34">
        <v>6</v>
      </c>
      <c r="T36" s="34"/>
      <c r="U36" s="34">
        <v>8</v>
      </c>
      <c r="V36" s="34">
        <v>8</v>
      </c>
      <c r="W36" s="34">
        <v>8</v>
      </c>
      <c r="X36" s="34"/>
    </row>
    <row r="37" spans="1:24">
      <c r="A37" s="32">
        <v>30</v>
      </c>
      <c r="B37" s="33" t="s">
        <v>871</v>
      </c>
      <c r="C37" s="33" t="s">
        <v>872</v>
      </c>
      <c r="D37" s="34">
        <v>9</v>
      </c>
      <c r="E37" s="34">
        <v>8</v>
      </c>
      <c r="F37" s="34">
        <v>9</v>
      </c>
      <c r="G37" s="34">
        <v>7</v>
      </c>
      <c r="H37" s="34">
        <v>7</v>
      </c>
      <c r="I37" s="34"/>
      <c r="J37" s="34"/>
      <c r="K37" s="34">
        <v>5</v>
      </c>
      <c r="L37" s="34">
        <v>8</v>
      </c>
      <c r="M37" s="34"/>
      <c r="N37" s="34">
        <v>10</v>
      </c>
      <c r="O37" s="34">
        <v>7</v>
      </c>
      <c r="P37" s="34"/>
      <c r="Q37" s="34">
        <v>8</v>
      </c>
      <c r="R37" s="34">
        <v>8</v>
      </c>
      <c r="S37" s="34">
        <v>10</v>
      </c>
      <c r="T37" s="34">
        <v>5</v>
      </c>
      <c r="U37" s="34">
        <v>5</v>
      </c>
      <c r="V37" s="34"/>
      <c r="W37" s="34"/>
      <c r="X37" s="34">
        <v>10</v>
      </c>
    </row>
    <row r="38" spans="1:24">
      <c r="A38" s="32">
        <v>31</v>
      </c>
      <c r="B38" s="33" t="s">
        <v>873</v>
      </c>
      <c r="C38" s="33" t="s">
        <v>874</v>
      </c>
      <c r="D38" s="34">
        <v>8</v>
      </c>
      <c r="E38" s="34">
        <v>5</v>
      </c>
      <c r="F38" s="34">
        <v>9</v>
      </c>
      <c r="G38" s="34">
        <v>5</v>
      </c>
      <c r="H38" s="34">
        <v>6</v>
      </c>
      <c r="I38" s="34">
        <v>9</v>
      </c>
      <c r="J38" s="34"/>
      <c r="K38" s="34"/>
      <c r="L38" s="34">
        <v>8</v>
      </c>
      <c r="M38" s="34">
        <v>10</v>
      </c>
      <c r="N38" s="34">
        <v>9</v>
      </c>
      <c r="O38" s="34">
        <v>9</v>
      </c>
      <c r="P38" s="34">
        <v>8</v>
      </c>
      <c r="Q38" s="34">
        <v>8</v>
      </c>
      <c r="R38" s="34"/>
      <c r="S38" s="34">
        <v>8</v>
      </c>
      <c r="T38" s="34">
        <v>10</v>
      </c>
      <c r="U38" s="34">
        <v>8</v>
      </c>
      <c r="V38" s="34"/>
      <c r="W38" s="34"/>
      <c r="X38" s="34">
        <v>8</v>
      </c>
    </row>
    <row r="39" spans="1:24">
      <c r="A39" s="32">
        <v>32</v>
      </c>
      <c r="B39" s="33" t="s">
        <v>875</v>
      </c>
      <c r="C39" s="33" t="s">
        <v>876</v>
      </c>
      <c r="D39" s="34"/>
      <c r="E39" s="34"/>
      <c r="F39" s="34">
        <v>6</v>
      </c>
      <c r="G39" s="34">
        <v>7</v>
      </c>
      <c r="H39" s="34">
        <v>6</v>
      </c>
      <c r="I39" s="34"/>
      <c r="J39" s="34">
        <v>9</v>
      </c>
      <c r="K39" s="34">
        <v>10</v>
      </c>
      <c r="L39" s="34"/>
      <c r="M39" s="34"/>
      <c r="N39" s="34">
        <v>10</v>
      </c>
      <c r="O39" s="34">
        <v>10</v>
      </c>
      <c r="P39" s="34">
        <v>10</v>
      </c>
      <c r="Q39" s="34">
        <v>10</v>
      </c>
      <c r="R39" s="34">
        <v>8</v>
      </c>
      <c r="S39" s="34">
        <v>10</v>
      </c>
      <c r="T39" s="34"/>
      <c r="U39" s="34"/>
      <c r="V39" s="34">
        <v>8</v>
      </c>
      <c r="W39" s="34"/>
      <c r="X39" s="34">
        <v>6</v>
      </c>
    </row>
    <row r="40" spans="1:24">
      <c r="A40" s="32">
        <v>33</v>
      </c>
      <c r="B40" s="33" t="s">
        <v>877</v>
      </c>
      <c r="C40" s="33" t="s">
        <v>878</v>
      </c>
      <c r="D40" s="34"/>
      <c r="E40" s="34"/>
      <c r="F40" s="34"/>
      <c r="G40" s="34"/>
      <c r="H40" s="34"/>
      <c r="I40" s="34">
        <v>4</v>
      </c>
      <c r="J40" s="34">
        <v>6</v>
      </c>
      <c r="K40" s="34"/>
      <c r="L40" s="34"/>
      <c r="M40" s="34">
        <v>2</v>
      </c>
      <c r="N40" s="34">
        <v>4</v>
      </c>
      <c r="O40" s="34">
        <v>5</v>
      </c>
      <c r="P40" s="34">
        <v>4</v>
      </c>
      <c r="Q40" s="34">
        <v>8</v>
      </c>
      <c r="R40" s="34">
        <v>8</v>
      </c>
      <c r="S40" s="34">
        <v>10</v>
      </c>
      <c r="T40" s="34">
        <v>3</v>
      </c>
      <c r="U40" s="34"/>
      <c r="V40" s="34">
        <v>8</v>
      </c>
      <c r="W40" s="34"/>
      <c r="X40" s="34"/>
    </row>
    <row r="41" spans="1:24">
      <c r="A41" s="32">
        <v>34</v>
      </c>
      <c r="B41" s="33" t="s">
        <v>879</v>
      </c>
      <c r="C41" s="33" t="s">
        <v>880</v>
      </c>
      <c r="D41" s="34"/>
      <c r="E41" s="34"/>
      <c r="F41" s="34">
        <v>10</v>
      </c>
      <c r="G41" s="34">
        <v>10</v>
      </c>
      <c r="H41" s="34">
        <v>3</v>
      </c>
      <c r="I41" s="34"/>
      <c r="J41" s="34"/>
      <c r="K41" s="34">
        <v>7</v>
      </c>
      <c r="L41" s="34">
        <v>9</v>
      </c>
      <c r="M41" s="34"/>
      <c r="N41" s="34">
        <v>9</v>
      </c>
      <c r="O41" s="34">
        <v>9</v>
      </c>
      <c r="P41" s="34">
        <v>9</v>
      </c>
      <c r="Q41" s="34">
        <v>8</v>
      </c>
      <c r="R41" s="34">
        <v>8</v>
      </c>
      <c r="S41" s="34">
        <v>10</v>
      </c>
      <c r="T41" s="34">
        <v>10</v>
      </c>
      <c r="U41" s="34"/>
      <c r="V41" s="34">
        <v>8</v>
      </c>
      <c r="W41" s="34"/>
      <c r="X41" s="34"/>
    </row>
    <row r="42" spans="1:24">
      <c r="A42" s="32">
        <v>35</v>
      </c>
      <c r="B42" s="33" t="s">
        <v>881</v>
      </c>
      <c r="C42" s="33" t="s">
        <v>882</v>
      </c>
      <c r="D42" s="34">
        <v>9</v>
      </c>
      <c r="E42" s="34"/>
      <c r="F42" s="34">
        <v>7</v>
      </c>
      <c r="G42" s="34"/>
      <c r="H42" s="34"/>
      <c r="I42" s="34"/>
      <c r="J42" s="34"/>
      <c r="K42" s="34"/>
      <c r="L42" s="34"/>
      <c r="M42" s="34"/>
      <c r="N42" s="34"/>
      <c r="O42" s="34"/>
      <c r="P42" s="34"/>
      <c r="Q42" s="34">
        <v>5</v>
      </c>
      <c r="R42" s="34">
        <v>5</v>
      </c>
      <c r="S42" s="34">
        <v>10</v>
      </c>
      <c r="T42" s="34">
        <v>8</v>
      </c>
      <c r="U42" s="34"/>
      <c r="V42" s="34">
        <v>8</v>
      </c>
      <c r="W42" s="34">
        <v>5</v>
      </c>
      <c r="X42" s="34">
        <v>8</v>
      </c>
    </row>
    <row r="43" spans="1:24">
      <c r="A43" s="32">
        <v>36</v>
      </c>
      <c r="B43" s="33" t="s">
        <v>883</v>
      </c>
      <c r="C43" s="33" t="s">
        <v>884</v>
      </c>
      <c r="D43" s="34">
        <v>10</v>
      </c>
      <c r="E43" s="34">
        <v>9</v>
      </c>
      <c r="F43" s="34">
        <v>5</v>
      </c>
      <c r="G43" s="34">
        <v>5</v>
      </c>
      <c r="H43" s="34">
        <v>5</v>
      </c>
      <c r="I43" s="34">
        <v>4</v>
      </c>
      <c r="J43" s="34"/>
      <c r="K43" s="34"/>
      <c r="L43" s="34">
        <v>4</v>
      </c>
      <c r="M43" s="34">
        <v>10</v>
      </c>
      <c r="N43" s="34">
        <v>4</v>
      </c>
      <c r="O43" s="34"/>
      <c r="P43" s="34">
        <v>4</v>
      </c>
      <c r="Q43" s="34">
        <v>8</v>
      </c>
      <c r="R43" s="34">
        <v>10</v>
      </c>
      <c r="S43" s="34">
        <v>10</v>
      </c>
      <c r="T43" s="34"/>
      <c r="U43" s="34"/>
      <c r="V43" s="34">
        <v>8</v>
      </c>
      <c r="W43" s="34"/>
      <c r="X43" s="34">
        <v>10</v>
      </c>
    </row>
    <row r="44" spans="1:24">
      <c r="A44" s="32">
        <v>37</v>
      </c>
      <c r="B44" s="33" t="s">
        <v>885</v>
      </c>
      <c r="C44" s="33" t="s">
        <v>886</v>
      </c>
      <c r="D44" s="34"/>
      <c r="E44" s="34"/>
      <c r="F44" s="34"/>
      <c r="G44" s="34"/>
      <c r="H44" s="34"/>
      <c r="I44" s="34"/>
      <c r="J44" s="34"/>
      <c r="K44" s="34">
        <v>5</v>
      </c>
      <c r="L44" s="34">
        <v>5</v>
      </c>
      <c r="M44" s="34"/>
      <c r="N44" s="34">
        <v>4</v>
      </c>
      <c r="O44" s="34"/>
      <c r="P44" s="34">
        <v>4</v>
      </c>
      <c r="Q44" s="34">
        <v>10</v>
      </c>
      <c r="R44" s="34"/>
      <c r="S44" s="34">
        <v>10</v>
      </c>
      <c r="T44" s="34"/>
      <c r="U44" s="34">
        <v>6</v>
      </c>
      <c r="V44" s="34">
        <v>10</v>
      </c>
      <c r="W44" s="34"/>
      <c r="X44" s="34">
        <v>10</v>
      </c>
    </row>
    <row r="45" spans="1:24">
      <c r="A45" s="32">
        <v>38</v>
      </c>
      <c r="B45" s="33" t="s">
        <v>887</v>
      </c>
      <c r="C45" s="33" t="s">
        <v>888</v>
      </c>
      <c r="D45" s="34">
        <v>10</v>
      </c>
      <c r="E45" s="34">
        <v>9</v>
      </c>
      <c r="F45" s="34"/>
      <c r="G45" s="34">
        <v>6</v>
      </c>
      <c r="H45" s="34">
        <v>5</v>
      </c>
      <c r="I45" s="34"/>
      <c r="J45" s="34"/>
      <c r="K45" s="34"/>
      <c r="L45" s="34"/>
      <c r="M45" s="34"/>
      <c r="N45" s="34"/>
      <c r="O45" s="34"/>
      <c r="P45" s="34"/>
      <c r="Q45" s="34">
        <v>6</v>
      </c>
      <c r="R45" s="34">
        <v>6</v>
      </c>
      <c r="S45" s="34"/>
      <c r="T45" s="34"/>
      <c r="U45" s="34">
        <v>3</v>
      </c>
      <c r="V45" s="34">
        <v>4</v>
      </c>
      <c r="W45" s="34"/>
      <c r="X45" s="34">
        <v>10</v>
      </c>
    </row>
    <row r="46" spans="1:24">
      <c r="A46" s="32">
        <v>39</v>
      </c>
      <c r="B46" s="33" t="s">
        <v>889</v>
      </c>
      <c r="C46" s="33" t="s">
        <v>890</v>
      </c>
      <c r="D46" s="34"/>
      <c r="E46" s="34"/>
      <c r="F46" s="34"/>
      <c r="G46" s="34"/>
      <c r="H46" s="34"/>
      <c r="I46" s="34">
        <v>8</v>
      </c>
      <c r="J46" s="34">
        <v>8</v>
      </c>
      <c r="K46" s="34"/>
      <c r="L46" s="34"/>
      <c r="M46" s="34">
        <v>10</v>
      </c>
      <c r="N46" s="34">
        <v>4</v>
      </c>
      <c r="O46" s="34">
        <v>4</v>
      </c>
      <c r="P46" s="34">
        <v>4</v>
      </c>
      <c r="Q46" s="34">
        <v>5</v>
      </c>
      <c r="R46" s="34"/>
      <c r="S46" s="34">
        <v>8</v>
      </c>
      <c r="T46" s="34">
        <v>8</v>
      </c>
      <c r="U46" s="34">
        <v>4</v>
      </c>
      <c r="V46" s="34"/>
      <c r="W46" s="34">
        <v>4</v>
      </c>
      <c r="X46" s="34">
        <v>10</v>
      </c>
    </row>
    <row r="47" spans="1:24">
      <c r="A47" s="32">
        <v>40</v>
      </c>
      <c r="B47" s="33" t="s">
        <v>891</v>
      </c>
      <c r="C47" s="33" t="s">
        <v>892</v>
      </c>
      <c r="D47" s="34">
        <v>8</v>
      </c>
      <c r="E47" s="34">
        <v>2</v>
      </c>
      <c r="F47" s="34">
        <v>9</v>
      </c>
      <c r="G47" s="34">
        <v>9</v>
      </c>
      <c r="H47" s="34">
        <v>1</v>
      </c>
      <c r="I47" s="34">
        <v>8</v>
      </c>
      <c r="J47" s="34"/>
      <c r="K47" s="34">
        <v>10</v>
      </c>
      <c r="L47" s="34"/>
      <c r="M47" s="34"/>
      <c r="N47" s="34">
        <v>9</v>
      </c>
      <c r="O47" s="34">
        <v>10</v>
      </c>
      <c r="P47" s="34">
        <v>9</v>
      </c>
      <c r="Q47" s="34"/>
      <c r="R47" s="34"/>
      <c r="S47" s="34"/>
      <c r="T47" s="34"/>
      <c r="U47" s="34"/>
      <c r="V47" s="34"/>
      <c r="W47" s="34"/>
      <c r="X47" s="34"/>
    </row>
    <row r="48" spans="1:24">
      <c r="A48" s="32">
        <v>41</v>
      </c>
      <c r="B48" s="33" t="s">
        <v>893</v>
      </c>
      <c r="C48" s="33" t="s">
        <v>894</v>
      </c>
      <c r="D48" s="34">
        <v>9</v>
      </c>
      <c r="E48" s="34">
        <v>6</v>
      </c>
      <c r="F48" s="34">
        <v>6</v>
      </c>
      <c r="G48" s="34">
        <v>9</v>
      </c>
      <c r="H48" s="34">
        <v>8</v>
      </c>
      <c r="I48" s="34">
        <v>8</v>
      </c>
      <c r="J48" s="34">
        <v>9</v>
      </c>
      <c r="K48" s="34">
        <v>9</v>
      </c>
      <c r="L48" s="34"/>
      <c r="M48" s="34"/>
      <c r="N48" s="34">
        <v>4</v>
      </c>
      <c r="O48" s="34"/>
      <c r="P48" s="34">
        <v>4</v>
      </c>
      <c r="Q48" s="34">
        <v>5</v>
      </c>
      <c r="R48" s="34"/>
      <c r="S48" s="34">
        <v>8</v>
      </c>
      <c r="T48" s="34">
        <v>8</v>
      </c>
      <c r="U48" s="34">
        <v>8</v>
      </c>
      <c r="V48" s="34"/>
      <c r="W48" s="34"/>
      <c r="X48" s="34">
        <v>8</v>
      </c>
    </row>
    <row r="49" spans="1:24">
      <c r="A49" s="32">
        <v>42</v>
      </c>
      <c r="B49" s="33" t="s">
        <v>895</v>
      </c>
      <c r="C49" s="33" t="s">
        <v>896</v>
      </c>
      <c r="D49" s="34">
        <v>8</v>
      </c>
      <c r="E49" s="34"/>
      <c r="F49" s="34">
        <v>5</v>
      </c>
      <c r="G49" s="34">
        <v>3</v>
      </c>
      <c r="H49" s="34"/>
      <c r="I49" s="34"/>
      <c r="J49" s="34">
        <v>4</v>
      </c>
      <c r="K49" s="34">
        <v>4</v>
      </c>
      <c r="L49" s="34"/>
      <c r="M49" s="34">
        <v>9</v>
      </c>
      <c r="N49" s="34"/>
      <c r="O49" s="34">
        <v>10</v>
      </c>
      <c r="P49" s="34">
        <v>3</v>
      </c>
      <c r="Q49" s="34"/>
      <c r="R49" s="34"/>
      <c r="S49" s="34">
        <v>10</v>
      </c>
      <c r="T49" s="34">
        <v>10</v>
      </c>
      <c r="U49" s="34"/>
      <c r="V49" s="34">
        <v>4</v>
      </c>
      <c r="W49" s="34"/>
      <c r="X49" s="34">
        <v>10</v>
      </c>
    </row>
    <row r="50" spans="1:24">
      <c r="A50" s="32">
        <v>43</v>
      </c>
      <c r="B50" s="33" t="s">
        <v>897</v>
      </c>
      <c r="C50" s="33" t="s">
        <v>898</v>
      </c>
      <c r="D50" s="34">
        <v>6</v>
      </c>
      <c r="E50" s="34"/>
      <c r="F50" s="34">
        <v>5</v>
      </c>
      <c r="G50" s="34">
        <v>5</v>
      </c>
      <c r="H50" s="34">
        <v>5</v>
      </c>
      <c r="I50" s="34">
        <v>8</v>
      </c>
      <c r="J50" s="34"/>
      <c r="K50" s="34">
        <v>8</v>
      </c>
      <c r="L50" s="34"/>
      <c r="M50" s="34"/>
      <c r="N50" s="34">
        <v>4</v>
      </c>
      <c r="O50" s="34">
        <v>4</v>
      </c>
      <c r="P50" s="34">
        <v>10</v>
      </c>
      <c r="Q50" s="34">
        <v>6</v>
      </c>
      <c r="R50" s="34"/>
      <c r="S50" s="34">
        <v>6</v>
      </c>
      <c r="T50" s="34">
        <v>6</v>
      </c>
      <c r="U50" s="34">
        <v>10</v>
      </c>
      <c r="V50" s="34">
        <v>10</v>
      </c>
      <c r="W50" s="34"/>
      <c r="X50" s="34">
        <v>10</v>
      </c>
    </row>
    <row r="51" spans="1:24">
      <c r="A51" s="32">
        <v>44</v>
      </c>
      <c r="B51" s="33" t="s">
        <v>899</v>
      </c>
      <c r="C51" s="33" t="s">
        <v>900</v>
      </c>
      <c r="D51" s="34">
        <v>9</v>
      </c>
      <c r="E51" s="34">
        <v>7</v>
      </c>
      <c r="F51" s="34">
        <v>9</v>
      </c>
      <c r="G51" s="34">
        <v>9</v>
      </c>
      <c r="H51" s="34">
        <v>7</v>
      </c>
      <c r="I51" s="34">
        <v>7</v>
      </c>
      <c r="J51" s="34">
        <v>7</v>
      </c>
      <c r="K51" s="34">
        <v>7</v>
      </c>
      <c r="L51" s="34"/>
      <c r="M51" s="34">
        <v>10</v>
      </c>
      <c r="N51" s="34">
        <v>4</v>
      </c>
      <c r="O51" s="34">
        <v>10</v>
      </c>
      <c r="P51" s="34">
        <v>4</v>
      </c>
      <c r="Q51" s="34"/>
      <c r="R51" s="34"/>
      <c r="S51" s="34"/>
      <c r="T51" s="34"/>
      <c r="U51" s="34"/>
      <c r="V51" s="34"/>
      <c r="W51" s="34"/>
      <c r="X51" s="34"/>
    </row>
    <row r="52" spans="1:24">
      <c r="A52" s="32">
        <v>45</v>
      </c>
      <c r="B52" s="33" t="s">
        <v>901</v>
      </c>
      <c r="C52" s="33" t="s">
        <v>902</v>
      </c>
      <c r="D52" s="34">
        <v>10</v>
      </c>
      <c r="E52" s="34">
        <v>5</v>
      </c>
      <c r="F52" s="34">
        <v>6</v>
      </c>
      <c r="G52" s="34">
        <v>5</v>
      </c>
      <c r="H52" s="34">
        <v>5</v>
      </c>
      <c r="I52" s="34">
        <v>4</v>
      </c>
      <c r="J52" s="34"/>
      <c r="K52" s="34">
        <v>4</v>
      </c>
      <c r="L52" s="34"/>
      <c r="M52" s="34">
        <v>9</v>
      </c>
      <c r="N52" s="34">
        <v>2</v>
      </c>
      <c r="O52" s="34">
        <v>8</v>
      </c>
      <c r="P52" s="34"/>
      <c r="Q52" s="34"/>
      <c r="R52" s="34"/>
      <c r="S52" s="34"/>
      <c r="T52" s="34"/>
      <c r="U52" s="34"/>
      <c r="V52" s="34"/>
      <c r="W52" s="34"/>
      <c r="X52" s="34"/>
    </row>
    <row r="53" spans="1:24" s="25" customFormat="1">
      <c r="A53" s="32">
        <v>46</v>
      </c>
      <c r="B53" s="33" t="s">
        <v>903</v>
      </c>
      <c r="C53" s="33" t="s">
        <v>904</v>
      </c>
      <c r="D53" s="34"/>
      <c r="E53" s="34"/>
      <c r="F53" s="34"/>
      <c r="G53" s="34"/>
      <c r="H53" s="34"/>
      <c r="I53" s="34"/>
      <c r="J53" s="34"/>
      <c r="K53" s="34">
        <v>3</v>
      </c>
      <c r="L53" s="34"/>
      <c r="M53" s="34"/>
      <c r="N53" s="34">
        <v>4</v>
      </c>
      <c r="O53" s="34"/>
      <c r="P53" s="34">
        <v>7</v>
      </c>
      <c r="Q53" s="34">
        <v>6</v>
      </c>
      <c r="R53" s="34"/>
      <c r="S53" s="34">
        <v>9</v>
      </c>
      <c r="T53" s="34">
        <v>10</v>
      </c>
      <c r="U53" s="34">
        <v>10</v>
      </c>
      <c r="V53" s="34">
        <v>9</v>
      </c>
      <c r="W53" s="34"/>
      <c r="X53" s="34">
        <v>8</v>
      </c>
    </row>
    <row r="54" spans="1:24" s="25" customFormat="1">
      <c r="A54" s="32">
        <v>47</v>
      </c>
      <c r="B54" s="33" t="s">
        <v>905</v>
      </c>
      <c r="C54" s="33" t="s">
        <v>906</v>
      </c>
      <c r="D54" s="34">
        <v>10</v>
      </c>
      <c r="E54" s="34">
        <v>9</v>
      </c>
      <c r="F54" s="34">
        <v>9</v>
      </c>
      <c r="G54" s="34">
        <v>8</v>
      </c>
      <c r="H54" s="34"/>
      <c r="I54" s="34">
        <v>9</v>
      </c>
      <c r="J54" s="34">
        <v>7</v>
      </c>
      <c r="K54" s="34"/>
      <c r="L54" s="34"/>
      <c r="M54" s="34">
        <v>10</v>
      </c>
      <c r="N54" s="34">
        <v>4</v>
      </c>
      <c r="O54" s="34">
        <v>8</v>
      </c>
      <c r="P54" s="34"/>
      <c r="Q54" s="34"/>
      <c r="R54" s="34"/>
      <c r="S54" s="34">
        <v>10</v>
      </c>
      <c r="T54" s="34">
        <v>10</v>
      </c>
      <c r="U54" s="34"/>
      <c r="V54" s="34">
        <v>8</v>
      </c>
      <c r="W54" s="34"/>
      <c r="X54" s="34">
        <v>6</v>
      </c>
    </row>
    <row r="56" spans="1:24">
      <c r="B56" s="285" t="s">
        <v>907</v>
      </c>
      <c r="C56" s="285"/>
      <c r="D56" s="26">
        <f>COUNTIF(D6:D54,"=9")+COUNTIF(D6:D54,"=10")</f>
        <v>26</v>
      </c>
      <c r="E56" s="26">
        <f t="shared" ref="E56:X56" si="0">COUNTIF(E6:E54,"=9")+COUNTIF(E6:E54,"=10")</f>
        <v>11</v>
      </c>
      <c r="F56" s="26">
        <f t="shared" si="0"/>
        <v>24</v>
      </c>
      <c r="G56" s="26">
        <f t="shared" si="0"/>
        <v>18</v>
      </c>
      <c r="H56" s="26">
        <f t="shared" si="0"/>
        <v>8</v>
      </c>
      <c r="I56" s="26">
        <f t="shared" si="0"/>
        <v>14</v>
      </c>
      <c r="J56" s="26">
        <f t="shared" si="0"/>
        <v>9</v>
      </c>
      <c r="K56" s="26">
        <f t="shared" si="0"/>
        <v>16</v>
      </c>
      <c r="L56" s="26">
        <f t="shared" si="0"/>
        <v>6</v>
      </c>
      <c r="M56" s="26">
        <f t="shared" si="0"/>
        <v>17</v>
      </c>
      <c r="N56" s="26">
        <f t="shared" si="0"/>
        <v>15</v>
      </c>
      <c r="O56" s="26">
        <f t="shared" si="0"/>
        <v>26</v>
      </c>
      <c r="P56" s="26">
        <f t="shared" si="0"/>
        <v>12</v>
      </c>
      <c r="Q56" s="26">
        <f t="shared" si="0"/>
        <v>9</v>
      </c>
      <c r="R56" s="26">
        <f t="shared" si="0"/>
        <v>4</v>
      </c>
      <c r="S56" s="26">
        <f t="shared" si="0"/>
        <v>27</v>
      </c>
      <c r="T56" s="26">
        <f t="shared" si="0"/>
        <v>16</v>
      </c>
      <c r="U56" s="26">
        <f t="shared" si="0"/>
        <v>5</v>
      </c>
      <c r="V56" s="26">
        <f t="shared" si="0"/>
        <v>11</v>
      </c>
      <c r="W56" s="26">
        <f t="shared" si="0"/>
        <v>2</v>
      </c>
      <c r="X56" s="26">
        <f t="shared" si="0"/>
        <v>22</v>
      </c>
    </row>
    <row r="57" spans="1:24">
      <c r="B57" s="285" t="s">
        <v>908</v>
      </c>
      <c r="C57" s="285"/>
      <c r="D57" s="26">
        <f>COUNTIF(D6:D54,"=7")+COUNTIF(D6:D54,"=8")</f>
        <v>7</v>
      </c>
      <c r="E57" s="26">
        <f t="shared" ref="E57:X57" si="1">COUNTIF(E6:E54,"=7")+COUNTIF(E6:E54,"=8")</f>
        <v>8</v>
      </c>
      <c r="F57" s="26">
        <f t="shared" si="1"/>
        <v>7</v>
      </c>
      <c r="G57" s="26">
        <f t="shared" si="1"/>
        <v>6</v>
      </c>
      <c r="H57" s="26">
        <f t="shared" si="1"/>
        <v>9</v>
      </c>
      <c r="I57" s="26">
        <f t="shared" si="1"/>
        <v>11</v>
      </c>
      <c r="J57" s="26">
        <f t="shared" si="1"/>
        <v>10</v>
      </c>
      <c r="K57" s="26">
        <f t="shared" si="1"/>
        <v>8</v>
      </c>
      <c r="L57" s="26">
        <f t="shared" si="1"/>
        <v>5</v>
      </c>
      <c r="M57" s="26">
        <f t="shared" si="1"/>
        <v>2</v>
      </c>
      <c r="N57" s="26">
        <f t="shared" si="1"/>
        <v>2</v>
      </c>
      <c r="O57" s="26">
        <f t="shared" si="1"/>
        <v>4</v>
      </c>
      <c r="P57" s="26">
        <f t="shared" si="1"/>
        <v>6</v>
      </c>
      <c r="Q57" s="26">
        <f t="shared" si="1"/>
        <v>11</v>
      </c>
      <c r="R57" s="26">
        <f t="shared" si="1"/>
        <v>7</v>
      </c>
      <c r="S57" s="26">
        <f t="shared" si="1"/>
        <v>4</v>
      </c>
      <c r="T57" s="26">
        <f t="shared" si="1"/>
        <v>5</v>
      </c>
      <c r="U57" s="26">
        <f t="shared" si="1"/>
        <v>8</v>
      </c>
      <c r="V57" s="26">
        <f t="shared" si="1"/>
        <v>14</v>
      </c>
      <c r="W57" s="26">
        <f t="shared" si="1"/>
        <v>2</v>
      </c>
      <c r="X57" s="26">
        <f t="shared" si="1"/>
        <v>5</v>
      </c>
    </row>
    <row r="58" spans="1:24">
      <c r="B58" s="285" t="s">
        <v>909</v>
      </c>
      <c r="C58" s="285"/>
      <c r="D58" s="26">
        <f>COUNTIF(D6:D54,"=5")+COUNTIF(D6:D54,"=6")</f>
        <v>1</v>
      </c>
      <c r="E58" s="26">
        <f t="shared" ref="E58:X58" si="2">COUNTIF(E6:E54,"=5")+COUNTIF(E6:E54,"=6")</f>
        <v>4</v>
      </c>
      <c r="F58" s="26">
        <f t="shared" si="2"/>
        <v>6</v>
      </c>
      <c r="G58" s="26">
        <f t="shared" si="2"/>
        <v>8</v>
      </c>
      <c r="H58" s="26">
        <f t="shared" si="2"/>
        <v>12</v>
      </c>
      <c r="I58" s="26">
        <f t="shared" si="2"/>
        <v>1</v>
      </c>
      <c r="J58" s="26">
        <f t="shared" si="2"/>
        <v>3</v>
      </c>
      <c r="K58" s="26">
        <f t="shared" si="2"/>
        <v>4</v>
      </c>
      <c r="L58" s="26">
        <f t="shared" si="2"/>
        <v>5</v>
      </c>
      <c r="M58" s="26">
        <f t="shared" si="2"/>
        <v>2</v>
      </c>
      <c r="N58" s="26">
        <f t="shared" si="2"/>
        <v>3</v>
      </c>
      <c r="O58" s="26">
        <f t="shared" si="2"/>
        <v>4</v>
      </c>
      <c r="P58" s="26">
        <f t="shared" si="2"/>
        <v>4</v>
      </c>
      <c r="Q58" s="26">
        <f t="shared" si="2"/>
        <v>11</v>
      </c>
      <c r="R58" s="26">
        <f t="shared" si="2"/>
        <v>3</v>
      </c>
      <c r="S58" s="26">
        <f t="shared" si="2"/>
        <v>2</v>
      </c>
      <c r="T58" s="26">
        <f t="shared" si="2"/>
        <v>4</v>
      </c>
      <c r="U58" s="26">
        <f t="shared" si="2"/>
        <v>5</v>
      </c>
      <c r="V58" s="26">
        <f t="shared" si="2"/>
        <v>4</v>
      </c>
      <c r="W58" s="26">
        <f t="shared" si="2"/>
        <v>2</v>
      </c>
      <c r="X58" s="26">
        <f t="shared" si="2"/>
        <v>2</v>
      </c>
    </row>
    <row r="59" spans="1:24">
      <c r="B59" s="285" t="s">
        <v>910</v>
      </c>
      <c r="C59" s="285"/>
      <c r="D59" s="26">
        <f>COUNTIF(D6:D54,"=3")+COUNTIF(D6:D54,"=4")</f>
        <v>1</v>
      </c>
      <c r="E59" s="26">
        <f t="shared" ref="E59:X59" si="3">COUNTIF(E6:E54,"=3")+COUNTIF(E6:E54,"=4")</f>
        <v>6</v>
      </c>
      <c r="F59" s="26">
        <f t="shared" si="3"/>
        <v>1</v>
      </c>
      <c r="G59" s="26">
        <f t="shared" si="3"/>
        <v>4</v>
      </c>
      <c r="H59" s="26">
        <f t="shared" si="3"/>
        <v>2</v>
      </c>
      <c r="I59" s="26">
        <f t="shared" si="3"/>
        <v>4</v>
      </c>
      <c r="J59" s="26">
        <f t="shared" si="3"/>
        <v>1</v>
      </c>
      <c r="K59" s="26">
        <f t="shared" si="3"/>
        <v>4</v>
      </c>
      <c r="L59" s="26">
        <f t="shared" si="3"/>
        <v>3</v>
      </c>
      <c r="M59" s="26">
        <f t="shared" si="3"/>
        <v>1</v>
      </c>
      <c r="N59" s="26">
        <f t="shared" si="3"/>
        <v>19</v>
      </c>
      <c r="O59" s="26">
        <f t="shared" si="3"/>
        <v>5</v>
      </c>
      <c r="P59" s="26">
        <f t="shared" si="3"/>
        <v>13</v>
      </c>
      <c r="Q59" s="26">
        <f t="shared" si="3"/>
        <v>1</v>
      </c>
      <c r="R59" s="26">
        <f t="shared" si="3"/>
        <v>1</v>
      </c>
      <c r="S59" s="26">
        <f t="shared" si="3"/>
        <v>2</v>
      </c>
      <c r="T59" s="26">
        <f t="shared" si="3"/>
        <v>3</v>
      </c>
      <c r="U59" s="26">
        <f t="shared" si="3"/>
        <v>7</v>
      </c>
      <c r="V59" s="26">
        <f t="shared" si="3"/>
        <v>2</v>
      </c>
      <c r="W59" s="26">
        <f t="shared" si="3"/>
        <v>2</v>
      </c>
      <c r="X59" s="26">
        <f t="shared" si="3"/>
        <v>0</v>
      </c>
    </row>
    <row r="60" spans="1:24">
      <c r="B60" s="285" t="s">
        <v>911</v>
      </c>
      <c r="C60" s="285"/>
      <c r="D60" s="26">
        <f>COUNTIF(D6:D54,"=1")+COUNTIF(D6:D54,"=2")</f>
        <v>2</v>
      </c>
      <c r="E60" s="26">
        <f t="shared" ref="E60:X60" si="4">COUNTIF(E6:E54,"=1")+COUNTIF(E6:E54,"=2")</f>
        <v>3</v>
      </c>
      <c r="F60" s="26">
        <f t="shared" si="4"/>
        <v>0</v>
      </c>
      <c r="G60" s="26">
        <f t="shared" si="4"/>
        <v>0</v>
      </c>
      <c r="H60" s="26">
        <f t="shared" si="4"/>
        <v>1</v>
      </c>
      <c r="I60" s="26">
        <f t="shared" si="4"/>
        <v>1</v>
      </c>
      <c r="J60" s="26">
        <f t="shared" si="4"/>
        <v>1</v>
      </c>
      <c r="K60" s="26">
        <f t="shared" si="4"/>
        <v>0</v>
      </c>
      <c r="L60" s="26">
        <f t="shared" si="4"/>
        <v>0</v>
      </c>
      <c r="M60" s="26">
        <f t="shared" si="4"/>
        <v>1</v>
      </c>
      <c r="N60" s="26">
        <f t="shared" si="4"/>
        <v>2</v>
      </c>
      <c r="O60" s="26">
        <f t="shared" si="4"/>
        <v>0</v>
      </c>
      <c r="P60" s="26">
        <f t="shared" si="4"/>
        <v>0</v>
      </c>
      <c r="Q60" s="26">
        <f t="shared" si="4"/>
        <v>1</v>
      </c>
      <c r="R60" s="26">
        <f t="shared" si="4"/>
        <v>2</v>
      </c>
      <c r="S60" s="26">
        <f t="shared" si="4"/>
        <v>0</v>
      </c>
      <c r="T60" s="26">
        <f t="shared" si="4"/>
        <v>0</v>
      </c>
      <c r="U60" s="26">
        <f t="shared" si="4"/>
        <v>1</v>
      </c>
      <c r="V60" s="26">
        <f t="shared" si="4"/>
        <v>0</v>
      </c>
      <c r="W60" s="26">
        <f t="shared" si="4"/>
        <v>0</v>
      </c>
      <c r="X60" s="26">
        <f t="shared" si="4"/>
        <v>0</v>
      </c>
    </row>
    <row r="61" spans="1:24">
      <c r="B61" s="285" t="s">
        <v>912</v>
      </c>
      <c r="C61" s="285"/>
      <c r="D61" s="26">
        <f>COUNTIF(D6:D54,"=0")</f>
        <v>0</v>
      </c>
      <c r="E61" s="26">
        <f t="shared" ref="E61:X61" si="5">COUNTIF(E6:E54,"=0")</f>
        <v>0</v>
      </c>
      <c r="F61" s="26">
        <f t="shared" si="5"/>
        <v>0</v>
      </c>
      <c r="G61" s="26">
        <f t="shared" si="5"/>
        <v>0</v>
      </c>
      <c r="H61" s="26">
        <f t="shared" si="5"/>
        <v>0</v>
      </c>
      <c r="I61" s="26">
        <f t="shared" si="5"/>
        <v>0</v>
      </c>
      <c r="J61" s="26">
        <f t="shared" si="5"/>
        <v>0</v>
      </c>
      <c r="K61" s="26">
        <f t="shared" si="5"/>
        <v>0</v>
      </c>
      <c r="L61" s="26">
        <f t="shared" si="5"/>
        <v>0</v>
      </c>
      <c r="M61" s="26">
        <f t="shared" si="5"/>
        <v>0</v>
      </c>
      <c r="N61" s="26">
        <f t="shared" si="5"/>
        <v>0</v>
      </c>
      <c r="O61" s="26">
        <f t="shared" si="5"/>
        <v>1</v>
      </c>
      <c r="P61" s="26">
        <f t="shared" si="5"/>
        <v>0</v>
      </c>
      <c r="Q61" s="26">
        <f t="shared" si="5"/>
        <v>0</v>
      </c>
      <c r="R61" s="26">
        <f t="shared" si="5"/>
        <v>0</v>
      </c>
      <c r="S61" s="26">
        <f t="shared" si="5"/>
        <v>0</v>
      </c>
      <c r="T61" s="26">
        <f t="shared" si="5"/>
        <v>0</v>
      </c>
      <c r="U61" s="26">
        <f t="shared" si="5"/>
        <v>0</v>
      </c>
      <c r="V61" s="26">
        <f t="shared" si="5"/>
        <v>0</v>
      </c>
      <c r="W61" s="26">
        <f t="shared" si="5"/>
        <v>0</v>
      </c>
      <c r="X61" s="26">
        <f t="shared" si="5"/>
        <v>0</v>
      </c>
    </row>
    <row r="62" spans="1:24">
      <c r="B62" s="285" t="s">
        <v>913</v>
      </c>
      <c r="C62" s="285"/>
      <c r="D62" s="26">
        <f>COUNTBLANK(D6:D54)</f>
        <v>11</v>
      </c>
      <c r="E62" s="26">
        <f t="shared" ref="E62:X62" si="6">COUNTBLANK(E6:E54)</f>
        <v>16</v>
      </c>
      <c r="F62" s="26">
        <f t="shared" si="6"/>
        <v>10</v>
      </c>
      <c r="G62" s="26">
        <f t="shared" si="6"/>
        <v>12</v>
      </c>
      <c r="H62" s="26">
        <f t="shared" si="6"/>
        <v>16</v>
      </c>
      <c r="I62" s="26">
        <f t="shared" si="6"/>
        <v>17</v>
      </c>
      <c r="J62" s="26">
        <f t="shared" si="6"/>
        <v>24</v>
      </c>
      <c r="K62" s="26">
        <f t="shared" si="6"/>
        <v>16</v>
      </c>
      <c r="L62" s="26">
        <f t="shared" si="6"/>
        <v>29</v>
      </c>
      <c r="M62" s="26">
        <f t="shared" si="6"/>
        <v>25</v>
      </c>
      <c r="N62" s="26">
        <f t="shared" si="6"/>
        <v>7</v>
      </c>
      <c r="O62" s="26">
        <f t="shared" si="6"/>
        <v>8</v>
      </c>
      <c r="P62" s="26">
        <f t="shared" si="6"/>
        <v>13</v>
      </c>
      <c r="Q62" s="26">
        <f t="shared" si="6"/>
        <v>15</v>
      </c>
      <c r="R62" s="26">
        <f t="shared" si="6"/>
        <v>31</v>
      </c>
      <c r="S62" s="26">
        <f t="shared" si="6"/>
        <v>13</v>
      </c>
      <c r="T62" s="26">
        <f t="shared" si="6"/>
        <v>20</v>
      </c>
      <c r="U62" s="26">
        <f t="shared" si="6"/>
        <v>22</v>
      </c>
      <c r="V62" s="26">
        <f t="shared" si="6"/>
        <v>17</v>
      </c>
      <c r="W62" s="26">
        <f t="shared" si="6"/>
        <v>40</v>
      </c>
      <c r="X62" s="26">
        <f t="shared" si="6"/>
        <v>19</v>
      </c>
    </row>
    <row r="63" spans="1:24">
      <c r="B63" s="35"/>
      <c r="C63" s="35"/>
    </row>
    <row r="64" spans="1:24" ht="18">
      <c r="B64" s="288" t="s">
        <v>914</v>
      </c>
      <c r="C64" s="288"/>
      <c r="D64" s="36">
        <f>((0.35*D56)+(0.3*D57)+(0.2*D58)+(0.1*D59)+(0.05*D60)+(0*D61))/(0.35*(D56+D57+D58+D59+D60+D61))*100</f>
        <v>89.57528957528956</v>
      </c>
      <c r="E64" s="36">
        <f t="shared" ref="E64:X64" si="7">((0.35*E56)+(0.3*E57)+(0.2*E58)+(0.1*E59)+(0.05*E60)+(0*E61))/(0.35*(E56+E57+E58+E59+E60+E61))*100</f>
        <v>69.642857142857153</v>
      </c>
      <c r="F64" s="36">
        <f t="shared" si="7"/>
        <v>88.721804511278194</v>
      </c>
      <c r="G64" s="36">
        <f t="shared" si="7"/>
        <v>80.158730158730165</v>
      </c>
      <c r="H64" s="36">
        <f t="shared" si="7"/>
        <v>72.767857142857153</v>
      </c>
      <c r="I64" s="36">
        <f t="shared" si="7"/>
        <v>81.566820276497694</v>
      </c>
      <c r="J64" s="36">
        <f t="shared" si="7"/>
        <v>82.142857142857153</v>
      </c>
      <c r="K64" s="36">
        <f t="shared" si="7"/>
        <v>82.142857142857167</v>
      </c>
      <c r="L64" s="36">
        <f t="shared" si="7"/>
        <v>73.68421052631578</v>
      </c>
      <c r="M64" s="36">
        <f t="shared" si="7"/>
        <v>88.198757763975152</v>
      </c>
      <c r="N64" s="36">
        <f t="shared" si="7"/>
        <v>58.885017421602782</v>
      </c>
      <c r="O64" s="36">
        <f t="shared" si="7"/>
        <v>82.857142857142847</v>
      </c>
      <c r="P64" s="36">
        <f t="shared" si="7"/>
        <v>66.122448979591837</v>
      </c>
      <c r="Q64" s="36">
        <f t="shared" si="7"/>
        <v>76.19047619047619</v>
      </c>
      <c r="R64" s="36">
        <f t="shared" si="7"/>
        <v>72.268907563025195</v>
      </c>
      <c r="S64" s="36">
        <f t="shared" si="7"/>
        <v>91.836734693877546</v>
      </c>
      <c r="T64" s="36">
        <f t="shared" si="7"/>
        <v>83.673469387755105</v>
      </c>
      <c r="U64" s="36">
        <f t="shared" si="7"/>
        <v>64.835164835164832</v>
      </c>
      <c r="V64" s="36">
        <f t="shared" si="7"/>
        <v>83.410138248847929</v>
      </c>
      <c r="W64" s="36">
        <f t="shared" si="7"/>
        <v>67.857142857142847</v>
      </c>
      <c r="X64" s="36">
        <f t="shared" si="7"/>
        <v>94.581280788177352</v>
      </c>
    </row>
  </sheetData>
  <mergeCells count="21">
    <mergeCell ref="B62:C62"/>
    <mergeCell ref="B64:C64"/>
    <mergeCell ref="A4:A7"/>
    <mergeCell ref="B4:B7"/>
    <mergeCell ref="C4:C7"/>
    <mergeCell ref="B57:C57"/>
    <mergeCell ref="B58:C58"/>
    <mergeCell ref="B59:C59"/>
    <mergeCell ref="B60:C60"/>
    <mergeCell ref="B61:C61"/>
    <mergeCell ref="I5:L5"/>
    <mergeCell ref="M5:P5"/>
    <mergeCell ref="Q5:T5"/>
    <mergeCell ref="U5:X5"/>
    <mergeCell ref="B56:C56"/>
    <mergeCell ref="D4:H5"/>
    <mergeCell ref="B1:X1"/>
    <mergeCell ref="B2:X2"/>
    <mergeCell ref="B3:X3"/>
    <mergeCell ref="I4:P4"/>
    <mergeCell ref="Q4:X4"/>
  </mergeCells>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X12"/>
  <sheetViews>
    <sheetView workbookViewId="0">
      <selection activeCell="O4" sqref="O4:P4"/>
    </sheetView>
  </sheetViews>
  <sheetFormatPr defaultColWidth="8.85546875" defaultRowHeight="12.75"/>
  <cols>
    <col min="1" max="1" width="9.140625" customWidth="1"/>
    <col min="4" max="4" width="13.140625" customWidth="1"/>
  </cols>
  <sheetData>
    <row r="1" spans="1:24" ht="173.25">
      <c r="A1" s="18" t="s">
        <v>915</v>
      </c>
    </row>
    <row r="2" spans="1:24" ht="56.25" customHeight="1">
      <c r="A2" s="291" t="s">
        <v>744</v>
      </c>
      <c r="B2" s="294" t="s">
        <v>916</v>
      </c>
      <c r="C2" s="301" t="s">
        <v>917</v>
      </c>
      <c r="D2" s="302"/>
      <c r="E2" s="302"/>
      <c r="F2" s="302"/>
      <c r="G2" s="302"/>
      <c r="H2" s="302"/>
      <c r="I2" s="302"/>
      <c r="J2" s="302"/>
      <c r="K2" s="302"/>
      <c r="L2" s="302"/>
      <c r="M2" s="302"/>
      <c r="N2" s="302"/>
      <c r="O2" s="302"/>
      <c r="P2" s="302"/>
      <c r="Q2" s="302"/>
      <c r="R2" s="302"/>
      <c r="S2" s="302"/>
      <c r="T2" s="302"/>
      <c r="U2" s="303"/>
      <c r="V2" s="294" t="s">
        <v>918</v>
      </c>
      <c r="W2" s="298" t="s">
        <v>919</v>
      </c>
      <c r="X2" s="7" t="s">
        <v>920</v>
      </c>
    </row>
    <row r="3" spans="1:24" ht="56.25" customHeight="1">
      <c r="A3" s="292"/>
      <c r="B3" s="295"/>
      <c r="C3" s="304" t="s">
        <v>921</v>
      </c>
      <c r="D3" s="305"/>
      <c r="E3" s="306" t="s">
        <v>922</v>
      </c>
      <c r="F3" s="307"/>
      <c r="G3" s="306" t="s">
        <v>923</v>
      </c>
      <c r="H3" s="307"/>
      <c r="I3" s="21" t="s">
        <v>924</v>
      </c>
      <c r="J3" s="22"/>
      <c r="K3" s="306" t="s">
        <v>925</v>
      </c>
      <c r="L3" s="307"/>
      <c r="M3" s="306" t="s">
        <v>926</v>
      </c>
      <c r="N3" s="307"/>
      <c r="O3" s="306" t="s">
        <v>927</v>
      </c>
      <c r="P3" s="307"/>
      <c r="Q3" s="21" t="s">
        <v>928</v>
      </c>
      <c r="R3" s="21" t="s">
        <v>929</v>
      </c>
      <c r="S3" s="21" t="s">
        <v>930</v>
      </c>
      <c r="T3" s="21" t="s">
        <v>600</v>
      </c>
      <c r="U3" s="21" t="s">
        <v>931</v>
      </c>
      <c r="V3" s="295"/>
      <c r="W3" s="299"/>
      <c r="X3" s="23"/>
    </row>
    <row r="4" spans="1:24" ht="57">
      <c r="A4" s="293"/>
      <c r="B4" s="296"/>
      <c r="C4" s="19" t="s">
        <v>932</v>
      </c>
      <c r="D4" s="19" t="s">
        <v>914</v>
      </c>
      <c r="E4" s="19" t="s">
        <v>932</v>
      </c>
      <c r="F4" s="19" t="s">
        <v>914</v>
      </c>
      <c r="G4" s="19" t="s">
        <v>932</v>
      </c>
      <c r="H4" s="19" t="s">
        <v>914</v>
      </c>
      <c r="I4" s="19" t="s">
        <v>932</v>
      </c>
      <c r="J4" s="19" t="s">
        <v>914</v>
      </c>
      <c r="K4" s="19" t="s">
        <v>932</v>
      </c>
      <c r="L4" s="19" t="s">
        <v>914</v>
      </c>
      <c r="M4" s="19" t="s">
        <v>932</v>
      </c>
      <c r="N4" s="19" t="s">
        <v>914</v>
      </c>
      <c r="O4" s="19" t="s">
        <v>932</v>
      </c>
      <c r="P4" s="19" t="s">
        <v>914</v>
      </c>
      <c r="Q4" s="24"/>
      <c r="R4" s="24"/>
      <c r="S4" s="24"/>
      <c r="T4" s="24"/>
      <c r="U4" s="24"/>
      <c r="V4" s="297"/>
      <c r="W4" s="300"/>
      <c r="X4" s="8" t="s">
        <v>933</v>
      </c>
    </row>
    <row r="5" spans="1:24" ht="15.75">
      <c r="A5" s="1" t="s">
        <v>452</v>
      </c>
      <c r="B5" s="3">
        <v>85</v>
      </c>
      <c r="C5" s="3">
        <v>1</v>
      </c>
      <c r="D5" s="2">
        <f>(C5/C9)*B5</f>
        <v>10.625</v>
      </c>
      <c r="E5" s="2"/>
      <c r="F5" s="2"/>
      <c r="G5" s="2">
        <v>10.625</v>
      </c>
      <c r="H5" s="2"/>
      <c r="I5" s="2"/>
      <c r="J5" s="2"/>
      <c r="K5" s="2"/>
      <c r="L5" s="2"/>
      <c r="M5" s="2"/>
      <c r="N5" s="2"/>
      <c r="O5" s="2"/>
      <c r="P5" s="2"/>
      <c r="Q5" s="2"/>
      <c r="R5" s="2"/>
      <c r="S5" s="2"/>
      <c r="T5" s="2"/>
      <c r="U5" s="2"/>
      <c r="V5" s="2"/>
      <c r="W5" s="2"/>
      <c r="X5" s="2"/>
    </row>
    <row r="6" spans="1:24" ht="15.75">
      <c r="A6" s="1" t="s">
        <v>246</v>
      </c>
      <c r="B6" s="2">
        <v>90</v>
      </c>
      <c r="C6" s="2">
        <v>2</v>
      </c>
      <c r="D6" s="2">
        <f>(C6/C9)*B6</f>
        <v>22.5</v>
      </c>
      <c r="E6" s="2"/>
      <c r="F6" s="2"/>
      <c r="G6" s="2">
        <v>22.5</v>
      </c>
      <c r="H6" s="2"/>
      <c r="I6" s="2"/>
      <c r="J6" s="2"/>
      <c r="K6" s="2"/>
      <c r="L6" s="2"/>
      <c r="M6" s="2"/>
      <c r="N6" s="2"/>
      <c r="O6" s="2"/>
      <c r="P6" s="2"/>
      <c r="Q6" s="2"/>
      <c r="R6" s="2"/>
      <c r="S6" s="2"/>
      <c r="T6" s="2"/>
      <c r="U6" s="2"/>
      <c r="V6" s="2"/>
      <c r="W6" s="2"/>
      <c r="X6" s="2"/>
    </row>
    <row r="7" spans="1:24" ht="15.75">
      <c r="A7" s="1" t="s">
        <v>15</v>
      </c>
      <c r="B7" s="2">
        <v>83</v>
      </c>
      <c r="C7" s="2">
        <v>3</v>
      </c>
      <c r="D7" s="2">
        <f>(C7/C9)*B7</f>
        <v>31.125</v>
      </c>
      <c r="E7" s="2"/>
      <c r="F7" s="2"/>
      <c r="G7" s="2">
        <v>31.125</v>
      </c>
      <c r="H7" s="2"/>
      <c r="I7" s="2"/>
      <c r="J7" s="2"/>
      <c r="K7" s="2"/>
      <c r="L7" s="2"/>
      <c r="M7" s="2"/>
      <c r="N7" s="2"/>
      <c r="O7" s="2"/>
      <c r="P7" s="2"/>
      <c r="Q7" s="2"/>
      <c r="R7" s="2"/>
      <c r="S7" s="2"/>
      <c r="T7" s="2"/>
      <c r="U7" s="2"/>
      <c r="V7" s="2"/>
      <c r="W7" s="2"/>
      <c r="X7" s="2"/>
    </row>
    <row r="8" spans="1:24" ht="15.75">
      <c r="A8" s="1" t="s">
        <v>254</v>
      </c>
      <c r="B8" s="2">
        <v>75</v>
      </c>
      <c r="C8" s="2">
        <v>2</v>
      </c>
      <c r="D8" s="2">
        <f>(C8/C9)*B8</f>
        <v>18.75</v>
      </c>
      <c r="E8" s="2"/>
      <c r="F8" s="2"/>
      <c r="G8" s="2">
        <v>18.75</v>
      </c>
      <c r="H8" s="2"/>
      <c r="I8" s="2"/>
      <c r="J8" s="2"/>
      <c r="K8" s="2"/>
      <c r="L8" s="2"/>
      <c r="M8" s="2"/>
      <c r="N8" s="2"/>
      <c r="O8" s="2"/>
      <c r="P8" s="2"/>
      <c r="Q8" s="2"/>
      <c r="R8" s="2"/>
      <c r="S8" s="2"/>
      <c r="T8" s="2"/>
      <c r="U8" s="2"/>
      <c r="V8" s="2"/>
      <c r="W8" s="2"/>
      <c r="X8" s="2"/>
    </row>
    <row r="9" spans="1:24" ht="15.75">
      <c r="A9" s="289" t="s">
        <v>918</v>
      </c>
      <c r="B9" s="290"/>
      <c r="C9" s="2">
        <v>8</v>
      </c>
      <c r="D9" s="2"/>
      <c r="E9" s="2"/>
      <c r="F9" s="2"/>
      <c r="G9" s="2"/>
      <c r="H9" s="2"/>
      <c r="I9" s="2"/>
      <c r="J9" s="2"/>
      <c r="K9" s="2"/>
      <c r="L9" s="2"/>
      <c r="M9" s="2"/>
      <c r="N9" s="2"/>
      <c r="O9" s="2"/>
      <c r="P9" s="2"/>
      <c r="Q9" s="2"/>
      <c r="R9" s="2"/>
      <c r="S9" s="2"/>
      <c r="T9" s="2"/>
      <c r="U9" s="2"/>
      <c r="V9" s="2"/>
      <c r="W9" s="2"/>
      <c r="X9" s="2"/>
    </row>
    <row r="10" spans="1:24" ht="236.25">
      <c r="A10" s="20" t="s">
        <v>934</v>
      </c>
    </row>
    <row r="12" spans="1:24" ht="15.75">
      <c r="E12" s="20"/>
      <c r="F12" s="20"/>
    </row>
  </sheetData>
  <mergeCells count="12">
    <mergeCell ref="A9:B9"/>
    <mergeCell ref="A2:A4"/>
    <mergeCell ref="B2:B4"/>
    <mergeCell ref="V2:V4"/>
    <mergeCell ref="W2:W4"/>
    <mergeCell ref="C2:U2"/>
    <mergeCell ref="C3:D3"/>
    <mergeCell ref="E3:F3"/>
    <mergeCell ref="G3:H3"/>
    <mergeCell ref="K3:L3"/>
    <mergeCell ref="M3:N3"/>
    <mergeCell ref="O3:P3"/>
  </mergeCells>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5:Q97"/>
  <sheetViews>
    <sheetView topLeftCell="A82" workbookViewId="0">
      <selection activeCell="O76" sqref="O76"/>
    </sheetView>
  </sheetViews>
  <sheetFormatPr defaultColWidth="8.85546875" defaultRowHeight="12.75"/>
  <cols>
    <col min="2" max="4" width="11.7109375" customWidth="1"/>
    <col min="5" max="13" width="9.28515625" customWidth="1"/>
    <col min="14" max="14" width="9.42578125" customWidth="1"/>
  </cols>
  <sheetData>
    <row r="5" spans="1:16" ht="56.25" customHeight="1">
      <c r="A5" s="291" t="s">
        <v>744</v>
      </c>
      <c r="B5" s="294" t="s">
        <v>935</v>
      </c>
      <c r="C5" s="301" t="s">
        <v>917</v>
      </c>
      <c r="D5" s="302"/>
      <c r="E5" s="302"/>
      <c r="F5" s="302"/>
      <c r="G5" s="302"/>
      <c r="H5" s="302"/>
      <c r="I5" s="302"/>
      <c r="J5" s="302"/>
      <c r="K5" s="302"/>
      <c r="L5" s="302"/>
      <c r="M5" s="302"/>
      <c r="N5" s="303"/>
      <c r="O5" s="298" t="s">
        <v>919</v>
      </c>
      <c r="P5" s="7" t="s">
        <v>920</v>
      </c>
    </row>
    <row r="6" spans="1:16" ht="57">
      <c r="A6" s="293"/>
      <c r="B6" s="314"/>
      <c r="C6" s="2" t="s">
        <v>921</v>
      </c>
      <c r="D6" s="2" t="s">
        <v>922</v>
      </c>
      <c r="E6" s="2" t="s">
        <v>923</v>
      </c>
      <c r="F6" s="2" t="s">
        <v>924</v>
      </c>
      <c r="G6" s="2" t="s">
        <v>925</v>
      </c>
      <c r="H6" s="2" t="s">
        <v>926</v>
      </c>
      <c r="I6" s="2" t="s">
        <v>927</v>
      </c>
      <c r="J6" s="2" t="s">
        <v>928</v>
      </c>
      <c r="K6" s="2" t="s">
        <v>929</v>
      </c>
      <c r="L6" s="2" t="s">
        <v>930</v>
      </c>
      <c r="M6" s="2" t="s">
        <v>600</v>
      </c>
      <c r="N6" s="2" t="s">
        <v>931</v>
      </c>
      <c r="O6" s="300"/>
      <c r="P6" s="8" t="s">
        <v>933</v>
      </c>
    </row>
    <row r="7" spans="1:16" ht="15.75">
      <c r="A7" s="1" t="s">
        <v>452</v>
      </c>
      <c r="B7" s="3">
        <v>85</v>
      </c>
      <c r="C7" s="3">
        <v>4</v>
      </c>
      <c r="D7" s="2"/>
      <c r="E7" s="2"/>
      <c r="F7" s="2"/>
      <c r="G7" s="2"/>
      <c r="H7" s="2"/>
      <c r="I7" s="2"/>
      <c r="J7" s="2"/>
      <c r="K7" s="2"/>
      <c r="L7" s="2"/>
      <c r="M7" s="2"/>
      <c r="N7" s="2"/>
      <c r="O7" s="2"/>
      <c r="P7" s="2"/>
    </row>
    <row r="8" spans="1:16" ht="15.75">
      <c r="A8" s="1" t="s">
        <v>246</v>
      </c>
      <c r="B8" s="2">
        <v>90</v>
      </c>
      <c r="C8" s="2"/>
      <c r="D8" s="2"/>
      <c r="E8" s="2"/>
      <c r="F8" s="2"/>
      <c r="G8" s="2"/>
      <c r="H8" s="2"/>
      <c r="I8" s="2"/>
      <c r="J8" s="2"/>
      <c r="K8" s="2"/>
      <c r="L8" s="2"/>
      <c r="M8" s="2"/>
      <c r="N8" s="2"/>
      <c r="O8" s="2"/>
      <c r="P8" s="2"/>
    </row>
    <row r="9" spans="1:16" ht="15.75">
      <c r="A9" s="1" t="s">
        <v>15</v>
      </c>
      <c r="B9" s="2">
        <v>83</v>
      </c>
      <c r="C9" s="2"/>
      <c r="D9" s="2"/>
      <c r="E9" s="2"/>
      <c r="F9" s="2"/>
      <c r="G9" s="2"/>
      <c r="H9" s="2"/>
      <c r="I9" s="2"/>
      <c r="J9" s="2"/>
      <c r="K9" s="2"/>
      <c r="L9" s="2"/>
      <c r="M9" s="2"/>
      <c r="N9" s="2"/>
      <c r="O9" s="2"/>
      <c r="P9" s="2"/>
    </row>
    <row r="10" spans="1:16" ht="15.75">
      <c r="A10" s="1" t="s">
        <v>254</v>
      </c>
      <c r="B10" s="2">
        <v>75</v>
      </c>
      <c r="C10" s="2"/>
      <c r="D10" s="2"/>
      <c r="E10" s="2"/>
      <c r="F10" s="2"/>
      <c r="G10" s="2"/>
      <c r="H10" s="2"/>
      <c r="I10" s="2"/>
      <c r="J10" s="2"/>
      <c r="K10" s="2"/>
      <c r="L10" s="2"/>
      <c r="M10" s="2"/>
      <c r="N10" s="2"/>
      <c r="O10" s="2"/>
      <c r="P10" s="2"/>
    </row>
    <row r="11" spans="1:16" ht="15.75">
      <c r="A11" s="289" t="s">
        <v>918</v>
      </c>
      <c r="B11" s="290"/>
      <c r="C11" s="2"/>
      <c r="D11" s="2"/>
      <c r="E11" s="2"/>
      <c r="F11" s="2"/>
      <c r="G11" s="2"/>
      <c r="H11" s="2"/>
      <c r="I11" s="2"/>
      <c r="J11" s="2"/>
      <c r="K11" s="2"/>
      <c r="L11" s="2"/>
      <c r="M11" s="2"/>
      <c r="N11" s="2"/>
      <c r="O11" s="2"/>
      <c r="P11" s="2"/>
    </row>
    <row r="17" spans="1:17" ht="30">
      <c r="A17" s="4" t="s">
        <v>936</v>
      </c>
      <c r="B17" s="5" t="s">
        <v>937</v>
      </c>
      <c r="C17" s="308" t="s">
        <v>938</v>
      </c>
      <c r="D17" s="309"/>
      <c r="E17" s="309"/>
      <c r="F17" s="309"/>
      <c r="G17" s="309"/>
      <c r="H17" s="309"/>
      <c r="I17" s="310"/>
      <c r="J17" s="311" t="s">
        <v>939</v>
      </c>
      <c r="K17" s="312"/>
      <c r="L17" s="312"/>
      <c r="M17" s="313"/>
      <c r="N17" s="308" t="s">
        <v>940</v>
      </c>
      <c r="O17" s="309"/>
      <c r="P17" s="309"/>
      <c r="Q17" s="310"/>
    </row>
    <row r="18" spans="1:17" ht="15">
      <c r="A18" s="322" t="s">
        <v>941</v>
      </c>
      <c r="B18" s="323"/>
      <c r="C18" s="317" t="s">
        <v>775</v>
      </c>
      <c r="D18" s="318"/>
      <c r="E18" s="318"/>
      <c r="F18" s="318"/>
      <c r="G18" s="318"/>
      <c r="H18" s="318"/>
      <c r="I18" s="318"/>
      <c r="J18" s="318"/>
      <c r="K18" s="318"/>
      <c r="L18" s="318"/>
      <c r="M18" s="318"/>
      <c r="N18" s="318"/>
      <c r="O18" s="318"/>
      <c r="P18" s="319"/>
      <c r="Q18" s="320" t="s">
        <v>918</v>
      </c>
    </row>
    <row r="19" spans="1:17" ht="15">
      <c r="A19" s="324"/>
      <c r="B19" s="325"/>
      <c r="C19" s="6" t="s">
        <v>921</v>
      </c>
      <c r="D19" s="6" t="s">
        <v>922</v>
      </c>
      <c r="E19" s="6" t="s">
        <v>923</v>
      </c>
      <c r="F19" s="6" t="s">
        <v>924</v>
      </c>
      <c r="G19" s="6" t="s">
        <v>925</v>
      </c>
      <c r="H19" s="6" t="s">
        <v>926</v>
      </c>
      <c r="I19" s="315" t="s">
        <v>927</v>
      </c>
      <c r="J19" s="316"/>
      <c r="K19" s="6" t="s">
        <v>928</v>
      </c>
      <c r="L19" s="6" t="s">
        <v>10</v>
      </c>
      <c r="M19" s="315" t="s">
        <v>942</v>
      </c>
      <c r="N19" s="316"/>
      <c r="O19" s="6" t="s">
        <v>600</v>
      </c>
      <c r="P19" s="6" t="s">
        <v>931</v>
      </c>
      <c r="Q19" s="321"/>
    </row>
    <row r="20" spans="1:17" ht="15">
      <c r="A20" s="308" t="s">
        <v>793</v>
      </c>
      <c r="B20" s="310"/>
      <c r="C20" s="6">
        <v>4</v>
      </c>
      <c r="D20" s="6">
        <v>2</v>
      </c>
      <c r="E20" s="6">
        <v>1</v>
      </c>
      <c r="F20" s="6" t="s">
        <v>794</v>
      </c>
      <c r="G20" s="6" t="s">
        <v>794</v>
      </c>
      <c r="H20" s="6" t="s">
        <v>794</v>
      </c>
      <c r="I20" s="315" t="s">
        <v>794</v>
      </c>
      <c r="J20" s="316"/>
      <c r="K20" s="6" t="s">
        <v>794</v>
      </c>
      <c r="L20" s="6">
        <v>1</v>
      </c>
      <c r="M20" s="315" t="s">
        <v>794</v>
      </c>
      <c r="N20" s="316"/>
      <c r="O20" s="6">
        <v>2</v>
      </c>
      <c r="P20" s="6" t="s">
        <v>794</v>
      </c>
      <c r="Q20" s="6">
        <v>9</v>
      </c>
    </row>
    <row r="21" spans="1:17" ht="15">
      <c r="A21" s="308" t="s">
        <v>795</v>
      </c>
      <c r="B21" s="310"/>
      <c r="C21" s="6">
        <v>2</v>
      </c>
      <c r="D21" s="6">
        <v>4</v>
      </c>
      <c r="E21" s="6">
        <v>2</v>
      </c>
      <c r="F21" s="6">
        <v>2</v>
      </c>
      <c r="G21" s="6">
        <v>2</v>
      </c>
      <c r="H21" s="6" t="s">
        <v>794</v>
      </c>
      <c r="I21" s="315" t="s">
        <v>794</v>
      </c>
      <c r="J21" s="316"/>
      <c r="K21" s="6" t="s">
        <v>794</v>
      </c>
      <c r="L21" s="6" t="s">
        <v>794</v>
      </c>
      <c r="M21" s="315" t="s">
        <v>794</v>
      </c>
      <c r="N21" s="316"/>
      <c r="O21" s="6" t="s">
        <v>794</v>
      </c>
      <c r="P21" s="6">
        <v>3</v>
      </c>
      <c r="Q21" s="6">
        <v>15</v>
      </c>
    </row>
    <row r="22" spans="1:17" ht="15">
      <c r="A22" s="308" t="s">
        <v>943</v>
      </c>
      <c r="B22" s="310"/>
      <c r="C22" s="6">
        <v>1</v>
      </c>
      <c r="D22" s="6">
        <v>4</v>
      </c>
      <c r="E22" s="6">
        <v>3</v>
      </c>
      <c r="F22" s="6">
        <v>2</v>
      </c>
      <c r="G22" s="6">
        <v>4</v>
      </c>
      <c r="H22" s="6" t="s">
        <v>794</v>
      </c>
      <c r="I22" s="315" t="s">
        <v>794</v>
      </c>
      <c r="J22" s="316"/>
      <c r="K22" s="6" t="s">
        <v>794</v>
      </c>
      <c r="L22" s="6" t="s">
        <v>794</v>
      </c>
      <c r="M22" s="315" t="s">
        <v>794</v>
      </c>
      <c r="N22" s="316"/>
      <c r="O22" s="6" t="s">
        <v>794</v>
      </c>
      <c r="P22" s="6">
        <v>3</v>
      </c>
      <c r="Q22" s="6">
        <v>17</v>
      </c>
    </row>
    <row r="23" spans="1:17" ht="15">
      <c r="A23" s="308" t="s">
        <v>801</v>
      </c>
      <c r="B23" s="310"/>
      <c r="C23" s="6">
        <v>2</v>
      </c>
      <c r="D23" s="6">
        <v>4</v>
      </c>
      <c r="E23" s="6">
        <v>2</v>
      </c>
      <c r="F23" s="6" t="s">
        <v>794</v>
      </c>
      <c r="G23" s="6" t="s">
        <v>794</v>
      </c>
      <c r="H23" s="6" t="s">
        <v>794</v>
      </c>
      <c r="I23" s="315" t="s">
        <v>794</v>
      </c>
      <c r="J23" s="316"/>
      <c r="K23" s="6" t="s">
        <v>794</v>
      </c>
      <c r="L23" s="6" t="s">
        <v>794</v>
      </c>
      <c r="M23" s="315" t="s">
        <v>794</v>
      </c>
      <c r="N23" s="316"/>
      <c r="O23" s="6" t="s">
        <v>794</v>
      </c>
      <c r="P23" s="6" t="s">
        <v>794</v>
      </c>
      <c r="Q23" s="6">
        <v>8</v>
      </c>
    </row>
    <row r="24" spans="1:17" ht="15">
      <c r="A24" s="308" t="s">
        <v>944</v>
      </c>
      <c r="B24" s="310"/>
      <c r="C24" s="6" t="s">
        <v>794</v>
      </c>
      <c r="D24" s="6" t="s">
        <v>794</v>
      </c>
      <c r="E24" s="6" t="s">
        <v>794</v>
      </c>
      <c r="F24" s="6">
        <v>2</v>
      </c>
      <c r="G24" s="6">
        <v>1</v>
      </c>
      <c r="H24" s="6" t="s">
        <v>794</v>
      </c>
      <c r="I24" s="315" t="s">
        <v>794</v>
      </c>
      <c r="J24" s="316"/>
      <c r="K24" s="6" t="s">
        <v>794</v>
      </c>
      <c r="L24" s="6">
        <v>2</v>
      </c>
      <c r="M24" s="315" t="s">
        <v>794</v>
      </c>
      <c r="N24" s="316"/>
      <c r="O24" s="6">
        <v>2</v>
      </c>
      <c r="P24" s="6" t="s">
        <v>794</v>
      </c>
      <c r="Q24" s="6">
        <v>7</v>
      </c>
    </row>
    <row r="25" spans="1:17" ht="15">
      <c r="A25" s="326" t="s">
        <v>918</v>
      </c>
      <c r="B25" s="327"/>
      <c r="C25" s="6">
        <v>9</v>
      </c>
      <c r="D25" s="6">
        <v>14</v>
      </c>
      <c r="E25" s="6">
        <v>7</v>
      </c>
      <c r="F25" s="6">
        <v>6</v>
      </c>
      <c r="G25" s="6">
        <v>7</v>
      </c>
      <c r="H25" s="6" t="s">
        <v>794</v>
      </c>
      <c r="I25" s="315" t="s">
        <v>794</v>
      </c>
      <c r="J25" s="316"/>
      <c r="K25" s="6" t="s">
        <v>794</v>
      </c>
      <c r="L25" s="6">
        <v>3</v>
      </c>
      <c r="M25" s="315" t="s">
        <v>794</v>
      </c>
      <c r="N25" s="316"/>
      <c r="O25" s="6">
        <v>4</v>
      </c>
      <c r="P25" s="6">
        <v>6</v>
      </c>
      <c r="Q25" s="6">
        <v>50</v>
      </c>
    </row>
    <row r="68" spans="1:14">
      <c r="A68" s="9"/>
      <c r="B68" s="10" t="s">
        <v>921</v>
      </c>
      <c r="C68" s="10" t="s">
        <v>922</v>
      </c>
      <c r="D68" s="10" t="s">
        <v>923</v>
      </c>
      <c r="E68" s="10" t="s">
        <v>924</v>
      </c>
      <c r="F68" s="10" t="s">
        <v>925</v>
      </c>
      <c r="G68" s="10" t="s">
        <v>926</v>
      </c>
      <c r="H68" s="10" t="s">
        <v>927</v>
      </c>
      <c r="I68" s="10" t="s">
        <v>928</v>
      </c>
      <c r="J68" s="10" t="s">
        <v>929</v>
      </c>
      <c r="K68" s="10" t="s">
        <v>930</v>
      </c>
      <c r="L68" s="10" t="s">
        <v>600</v>
      </c>
      <c r="M68" s="10" t="s">
        <v>931</v>
      </c>
      <c r="N68" s="10"/>
    </row>
    <row r="69" spans="1:14" ht="15">
      <c r="A69" s="11" t="s">
        <v>945</v>
      </c>
      <c r="B69" s="12">
        <v>4</v>
      </c>
      <c r="C69" s="12">
        <v>2</v>
      </c>
      <c r="D69" s="12">
        <v>1</v>
      </c>
      <c r="E69" s="12" t="s">
        <v>794</v>
      </c>
      <c r="F69" s="12" t="s">
        <v>794</v>
      </c>
      <c r="G69" s="12" t="s">
        <v>794</v>
      </c>
      <c r="H69" s="12" t="s">
        <v>794</v>
      </c>
      <c r="I69" s="12" t="s">
        <v>794</v>
      </c>
      <c r="J69" s="12">
        <v>1</v>
      </c>
      <c r="K69" s="12" t="s">
        <v>794</v>
      </c>
      <c r="L69" s="12">
        <v>2</v>
      </c>
      <c r="M69" s="12" t="s">
        <v>794</v>
      </c>
      <c r="N69" s="12">
        <v>10</v>
      </c>
    </row>
    <row r="70" spans="1:14" ht="15">
      <c r="A70" s="11" t="s">
        <v>946</v>
      </c>
      <c r="B70" s="12">
        <v>2</v>
      </c>
      <c r="C70" s="12">
        <v>4</v>
      </c>
      <c r="D70" s="12">
        <v>2</v>
      </c>
      <c r="E70" s="12">
        <v>2</v>
      </c>
      <c r="F70" s="12">
        <v>2</v>
      </c>
      <c r="G70" s="12" t="s">
        <v>794</v>
      </c>
      <c r="H70" s="12" t="s">
        <v>794</v>
      </c>
      <c r="I70" s="12" t="s">
        <v>794</v>
      </c>
      <c r="J70" s="12" t="s">
        <v>794</v>
      </c>
      <c r="K70" s="12" t="s">
        <v>794</v>
      </c>
      <c r="L70" s="12" t="s">
        <v>794</v>
      </c>
      <c r="M70" s="12">
        <v>3</v>
      </c>
      <c r="N70" s="12">
        <v>15</v>
      </c>
    </row>
    <row r="71" spans="1:14" ht="15">
      <c r="A71" s="11" t="s">
        <v>947</v>
      </c>
      <c r="B71" s="12">
        <v>1</v>
      </c>
      <c r="C71" s="12">
        <v>4</v>
      </c>
      <c r="D71" s="12">
        <v>3</v>
      </c>
      <c r="E71" s="12">
        <v>2</v>
      </c>
      <c r="F71" s="12">
        <v>4</v>
      </c>
      <c r="G71" s="12" t="s">
        <v>794</v>
      </c>
      <c r="H71" s="12" t="s">
        <v>794</v>
      </c>
      <c r="I71" s="12" t="s">
        <v>794</v>
      </c>
      <c r="J71" s="12" t="s">
        <v>794</v>
      </c>
      <c r="K71" s="12" t="s">
        <v>794</v>
      </c>
      <c r="L71" s="12" t="s">
        <v>794</v>
      </c>
      <c r="M71" s="12">
        <v>3</v>
      </c>
      <c r="N71" s="12">
        <v>17</v>
      </c>
    </row>
    <row r="72" spans="1:14" ht="15">
      <c r="A72" s="11" t="s">
        <v>948</v>
      </c>
      <c r="B72" s="12">
        <v>2</v>
      </c>
      <c r="C72" s="12">
        <v>4</v>
      </c>
      <c r="D72" s="12">
        <v>2</v>
      </c>
      <c r="E72" s="12" t="s">
        <v>794</v>
      </c>
      <c r="F72" s="12" t="s">
        <v>794</v>
      </c>
      <c r="G72" s="12" t="s">
        <v>794</v>
      </c>
      <c r="H72" s="12" t="s">
        <v>794</v>
      </c>
      <c r="I72" s="12" t="s">
        <v>794</v>
      </c>
      <c r="J72" s="12" t="s">
        <v>794</v>
      </c>
      <c r="K72" s="12" t="s">
        <v>794</v>
      </c>
      <c r="L72" s="12" t="s">
        <v>794</v>
      </c>
      <c r="M72" s="12" t="s">
        <v>794</v>
      </c>
      <c r="N72" s="12">
        <v>8</v>
      </c>
    </row>
    <row r="73" spans="1:14" ht="15">
      <c r="A73" s="11" t="s">
        <v>949</v>
      </c>
      <c r="B73" s="12" t="s">
        <v>794</v>
      </c>
      <c r="C73" s="12" t="s">
        <v>794</v>
      </c>
      <c r="D73" s="12" t="s">
        <v>794</v>
      </c>
      <c r="E73" s="12">
        <v>2</v>
      </c>
      <c r="F73" s="12">
        <v>1</v>
      </c>
      <c r="G73" s="12" t="s">
        <v>794</v>
      </c>
      <c r="H73" s="12" t="s">
        <v>794</v>
      </c>
      <c r="I73" s="12" t="s">
        <v>794</v>
      </c>
      <c r="J73" s="12">
        <v>2</v>
      </c>
      <c r="K73" s="12" t="s">
        <v>794</v>
      </c>
      <c r="L73" s="12">
        <v>2</v>
      </c>
      <c r="M73" s="12" t="s">
        <v>794</v>
      </c>
      <c r="N73" s="12">
        <v>7</v>
      </c>
    </row>
    <row r="74" spans="1:14" ht="15">
      <c r="A74" s="13"/>
      <c r="B74" s="12">
        <v>9</v>
      </c>
      <c r="C74" s="12">
        <v>14</v>
      </c>
      <c r="D74" s="12">
        <v>8</v>
      </c>
      <c r="E74" s="12">
        <v>6</v>
      </c>
      <c r="F74" s="12">
        <v>7</v>
      </c>
      <c r="G74" s="12" t="s">
        <v>794</v>
      </c>
      <c r="H74" s="12" t="s">
        <v>794</v>
      </c>
      <c r="I74" s="12" t="s">
        <v>794</v>
      </c>
      <c r="J74" s="12">
        <v>3</v>
      </c>
      <c r="K74" s="12" t="s">
        <v>794</v>
      </c>
      <c r="L74" s="12">
        <v>4</v>
      </c>
      <c r="M74" s="12">
        <v>6</v>
      </c>
      <c r="N74" s="16">
        <v>57</v>
      </c>
    </row>
    <row r="76" spans="1:14" ht="15">
      <c r="B76" s="12">
        <v>85</v>
      </c>
      <c r="C76" s="12">
        <v>73</v>
      </c>
      <c r="D76" s="12">
        <v>1</v>
      </c>
      <c r="E76" s="12" t="s">
        <v>794</v>
      </c>
      <c r="F76" s="12" t="s">
        <v>794</v>
      </c>
      <c r="G76" s="12" t="s">
        <v>794</v>
      </c>
      <c r="H76" s="12" t="s">
        <v>794</v>
      </c>
      <c r="I76" s="12" t="s">
        <v>794</v>
      </c>
      <c r="J76" s="12">
        <v>1</v>
      </c>
      <c r="K76" s="12" t="s">
        <v>794</v>
      </c>
      <c r="L76" s="12">
        <v>2</v>
      </c>
      <c r="M76" s="12" t="s">
        <v>794</v>
      </c>
      <c r="N76" s="12">
        <v>10</v>
      </c>
    </row>
    <row r="77" spans="1:14" ht="15">
      <c r="B77" s="12">
        <v>85</v>
      </c>
      <c r="C77" s="12">
        <v>70</v>
      </c>
      <c r="D77" s="12">
        <v>2</v>
      </c>
      <c r="E77" s="12">
        <v>2</v>
      </c>
      <c r="F77" s="12">
        <v>2</v>
      </c>
      <c r="G77" s="12" t="s">
        <v>794</v>
      </c>
      <c r="H77" s="12" t="s">
        <v>794</v>
      </c>
      <c r="I77" s="12" t="s">
        <v>794</v>
      </c>
      <c r="J77" s="12" t="s">
        <v>794</v>
      </c>
      <c r="K77" s="12" t="s">
        <v>794</v>
      </c>
      <c r="L77" s="12" t="s">
        <v>794</v>
      </c>
      <c r="M77" s="12">
        <v>3</v>
      </c>
      <c r="N77" s="12">
        <v>15</v>
      </c>
    </row>
    <row r="78" spans="1:14" ht="15">
      <c r="B78" s="12">
        <v>85</v>
      </c>
      <c r="C78" s="12">
        <v>84</v>
      </c>
      <c r="D78" s="12">
        <v>3</v>
      </c>
      <c r="E78" s="12">
        <v>2</v>
      </c>
      <c r="F78" s="12">
        <v>4</v>
      </c>
      <c r="G78" s="12" t="s">
        <v>794</v>
      </c>
      <c r="H78" s="12" t="s">
        <v>794</v>
      </c>
      <c r="I78" s="12" t="s">
        <v>794</v>
      </c>
      <c r="J78" s="12" t="s">
        <v>794</v>
      </c>
      <c r="K78" s="12" t="s">
        <v>794</v>
      </c>
      <c r="L78" s="12" t="s">
        <v>794</v>
      </c>
      <c r="M78" s="12">
        <v>3</v>
      </c>
      <c r="N78" s="12">
        <v>17</v>
      </c>
    </row>
    <row r="79" spans="1:14" ht="15">
      <c r="B79" s="12">
        <v>85</v>
      </c>
      <c r="C79" s="12">
        <v>84</v>
      </c>
      <c r="D79" s="12">
        <v>2</v>
      </c>
      <c r="E79" s="12" t="s">
        <v>794</v>
      </c>
      <c r="F79" s="12" t="s">
        <v>794</v>
      </c>
      <c r="G79" s="12" t="s">
        <v>794</v>
      </c>
      <c r="H79" s="12" t="s">
        <v>794</v>
      </c>
      <c r="I79" s="12" t="s">
        <v>794</v>
      </c>
      <c r="J79" s="12" t="s">
        <v>794</v>
      </c>
      <c r="K79" s="12" t="s">
        <v>794</v>
      </c>
      <c r="L79" s="12" t="s">
        <v>794</v>
      </c>
      <c r="M79" s="12" t="s">
        <v>794</v>
      </c>
      <c r="N79" s="12">
        <v>8</v>
      </c>
    </row>
    <row r="80" spans="1:14" ht="15">
      <c r="B80" s="12" t="s">
        <v>794</v>
      </c>
      <c r="C80" s="12" t="s">
        <v>794</v>
      </c>
      <c r="D80" s="12" t="s">
        <v>794</v>
      </c>
      <c r="E80" s="12">
        <v>2</v>
      </c>
      <c r="F80" s="12">
        <v>1</v>
      </c>
      <c r="G80" s="12" t="s">
        <v>794</v>
      </c>
      <c r="H80" s="12" t="s">
        <v>794</v>
      </c>
      <c r="I80" s="12" t="s">
        <v>794</v>
      </c>
      <c r="J80" s="12">
        <v>2</v>
      </c>
      <c r="K80" s="12" t="s">
        <v>794</v>
      </c>
      <c r="L80" s="12">
        <v>2</v>
      </c>
      <c r="M80" s="12" t="s">
        <v>794</v>
      </c>
      <c r="N80" s="12">
        <v>7</v>
      </c>
    </row>
    <row r="81" spans="2:14" ht="15">
      <c r="B81" s="12">
        <v>9</v>
      </c>
      <c r="C81" s="12">
        <v>14</v>
      </c>
      <c r="D81" s="12">
        <v>8</v>
      </c>
      <c r="E81" s="12">
        <v>6</v>
      </c>
      <c r="F81" s="12">
        <v>7</v>
      </c>
      <c r="G81" s="12" t="s">
        <v>794</v>
      </c>
      <c r="H81" s="12" t="s">
        <v>794</v>
      </c>
      <c r="I81" s="12" t="s">
        <v>794</v>
      </c>
      <c r="J81" s="12">
        <v>3</v>
      </c>
      <c r="K81" s="12" t="s">
        <v>794</v>
      </c>
      <c r="L81" s="12">
        <v>4</v>
      </c>
      <c r="M81" s="12">
        <v>6</v>
      </c>
      <c r="N81" s="16">
        <v>57</v>
      </c>
    </row>
    <row r="84" spans="2:14" ht="15">
      <c r="B84" s="14">
        <f>IF(B69="-",0,B69)/B$74</f>
        <v>0.44444444444444442</v>
      </c>
      <c r="C84" s="14">
        <f t="shared" ref="C84:M84" si="0">IF(C69="-",0,C69)/C$74</f>
        <v>0.14285714285714285</v>
      </c>
      <c r="D84" s="14">
        <f t="shared" si="0"/>
        <v>0.125</v>
      </c>
      <c r="E84" s="14">
        <f t="shared" si="0"/>
        <v>0</v>
      </c>
      <c r="F84" s="14">
        <f t="shared" si="0"/>
        <v>0</v>
      </c>
      <c r="G84" s="14" t="e">
        <f t="shared" si="0"/>
        <v>#VALUE!</v>
      </c>
      <c r="H84" s="14" t="e">
        <f t="shared" si="0"/>
        <v>#VALUE!</v>
      </c>
      <c r="I84" s="14" t="e">
        <f t="shared" si="0"/>
        <v>#VALUE!</v>
      </c>
      <c r="J84" s="14">
        <f t="shared" si="0"/>
        <v>0.33333333333333331</v>
      </c>
      <c r="K84" s="14" t="e">
        <f t="shared" si="0"/>
        <v>#VALUE!</v>
      </c>
      <c r="L84" s="14">
        <f t="shared" si="0"/>
        <v>0.5</v>
      </c>
      <c r="M84" s="14">
        <f t="shared" si="0"/>
        <v>0</v>
      </c>
      <c r="N84" s="12">
        <v>10</v>
      </c>
    </row>
    <row r="85" spans="2:14" ht="15">
      <c r="B85" s="14">
        <f t="shared" ref="B85:M88" si="1">IF(B70="-",0,B70)/B$74</f>
        <v>0.22222222222222221</v>
      </c>
      <c r="C85" s="14">
        <f t="shared" si="1"/>
        <v>0.2857142857142857</v>
      </c>
      <c r="D85" s="14">
        <f t="shared" si="1"/>
        <v>0.25</v>
      </c>
      <c r="E85" s="14">
        <f t="shared" si="1"/>
        <v>0.33333333333333331</v>
      </c>
      <c r="F85" s="14">
        <f t="shared" si="1"/>
        <v>0.2857142857142857</v>
      </c>
      <c r="G85" s="14" t="e">
        <f t="shared" si="1"/>
        <v>#VALUE!</v>
      </c>
      <c r="H85" s="14" t="e">
        <f t="shared" si="1"/>
        <v>#VALUE!</v>
      </c>
      <c r="I85" s="14" t="e">
        <f t="shared" si="1"/>
        <v>#VALUE!</v>
      </c>
      <c r="J85" s="14">
        <f t="shared" si="1"/>
        <v>0</v>
      </c>
      <c r="K85" s="14" t="e">
        <f t="shared" si="1"/>
        <v>#VALUE!</v>
      </c>
      <c r="L85" s="14">
        <f t="shared" si="1"/>
        <v>0</v>
      </c>
      <c r="M85" s="14">
        <f t="shared" si="1"/>
        <v>0.5</v>
      </c>
      <c r="N85" s="12">
        <v>15</v>
      </c>
    </row>
    <row r="86" spans="2:14" ht="15">
      <c r="B86" s="14">
        <f t="shared" si="1"/>
        <v>0.1111111111111111</v>
      </c>
      <c r="C86" s="14">
        <f t="shared" si="1"/>
        <v>0.2857142857142857</v>
      </c>
      <c r="D86" s="14">
        <f t="shared" si="1"/>
        <v>0.375</v>
      </c>
      <c r="E86" s="14">
        <f t="shared" si="1"/>
        <v>0.33333333333333331</v>
      </c>
      <c r="F86" s="14">
        <f t="shared" si="1"/>
        <v>0.5714285714285714</v>
      </c>
      <c r="G86" s="14" t="e">
        <f t="shared" si="1"/>
        <v>#VALUE!</v>
      </c>
      <c r="H86" s="14" t="e">
        <f t="shared" si="1"/>
        <v>#VALUE!</v>
      </c>
      <c r="I86" s="14" t="e">
        <f t="shared" si="1"/>
        <v>#VALUE!</v>
      </c>
      <c r="J86" s="14">
        <f t="shared" si="1"/>
        <v>0</v>
      </c>
      <c r="K86" s="14" t="e">
        <f t="shared" si="1"/>
        <v>#VALUE!</v>
      </c>
      <c r="L86" s="14">
        <f t="shared" si="1"/>
        <v>0</v>
      </c>
      <c r="M86" s="14">
        <f t="shared" si="1"/>
        <v>0.5</v>
      </c>
      <c r="N86" s="12">
        <v>17</v>
      </c>
    </row>
    <row r="87" spans="2:14" ht="15">
      <c r="B87" s="14">
        <f t="shared" si="1"/>
        <v>0.22222222222222221</v>
      </c>
      <c r="C87" s="14">
        <f t="shared" si="1"/>
        <v>0.2857142857142857</v>
      </c>
      <c r="D87" s="14">
        <f t="shared" si="1"/>
        <v>0.25</v>
      </c>
      <c r="E87" s="14">
        <f t="shared" si="1"/>
        <v>0</v>
      </c>
      <c r="F87" s="14">
        <f t="shared" si="1"/>
        <v>0</v>
      </c>
      <c r="G87" s="14" t="e">
        <f t="shared" si="1"/>
        <v>#VALUE!</v>
      </c>
      <c r="H87" s="14" t="e">
        <f t="shared" si="1"/>
        <v>#VALUE!</v>
      </c>
      <c r="I87" s="14" t="e">
        <f t="shared" si="1"/>
        <v>#VALUE!</v>
      </c>
      <c r="J87" s="14">
        <f t="shared" si="1"/>
        <v>0</v>
      </c>
      <c r="K87" s="14" t="e">
        <f t="shared" si="1"/>
        <v>#VALUE!</v>
      </c>
      <c r="L87" s="14">
        <f t="shared" si="1"/>
        <v>0</v>
      </c>
      <c r="M87" s="14">
        <f t="shared" si="1"/>
        <v>0</v>
      </c>
      <c r="N87" s="12">
        <v>8</v>
      </c>
    </row>
    <row r="88" spans="2:14" ht="15">
      <c r="B88" s="14">
        <f t="shared" si="1"/>
        <v>0</v>
      </c>
      <c r="C88" s="14">
        <f t="shared" si="1"/>
        <v>0</v>
      </c>
      <c r="D88" s="14">
        <f t="shared" si="1"/>
        <v>0</v>
      </c>
      <c r="E88" s="14">
        <f t="shared" si="1"/>
        <v>0.33333333333333331</v>
      </c>
      <c r="F88" s="14">
        <f t="shared" si="1"/>
        <v>0.14285714285714285</v>
      </c>
      <c r="G88" s="14" t="e">
        <f t="shared" si="1"/>
        <v>#VALUE!</v>
      </c>
      <c r="H88" s="14" t="e">
        <f t="shared" si="1"/>
        <v>#VALUE!</v>
      </c>
      <c r="I88" s="14" t="e">
        <f t="shared" si="1"/>
        <v>#VALUE!</v>
      </c>
      <c r="J88" s="14">
        <f t="shared" si="1"/>
        <v>0.66666666666666663</v>
      </c>
      <c r="K88" s="14" t="e">
        <f t="shared" si="1"/>
        <v>#VALUE!</v>
      </c>
      <c r="L88" s="14">
        <f t="shared" si="1"/>
        <v>0.5</v>
      </c>
      <c r="M88" s="14">
        <f t="shared" si="1"/>
        <v>0</v>
      </c>
      <c r="N88" s="12">
        <v>7</v>
      </c>
    </row>
    <row r="89" spans="2:14" ht="15">
      <c r="B89" s="14">
        <f t="shared" ref="B89:M89" si="2">B74/B$74</f>
        <v>1</v>
      </c>
      <c r="C89" s="14">
        <f t="shared" si="2"/>
        <v>1</v>
      </c>
      <c r="D89" s="14">
        <f t="shared" si="2"/>
        <v>1</v>
      </c>
      <c r="E89" s="14">
        <f t="shared" si="2"/>
        <v>1</v>
      </c>
      <c r="F89" s="14">
        <f t="shared" si="2"/>
        <v>1</v>
      </c>
      <c r="G89" s="14" t="e">
        <f t="shared" si="2"/>
        <v>#VALUE!</v>
      </c>
      <c r="H89" s="14" t="e">
        <f t="shared" si="2"/>
        <v>#VALUE!</v>
      </c>
      <c r="I89" s="14" t="e">
        <f t="shared" si="2"/>
        <v>#VALUE!</v>
      </c>
      <c r="J89" s="14">
        <f t="shared" si="2"/>
        <v>1</v>
      </c>
      <c r="K89" s="14" t="e">
        <f t="shared" si="2"/>
        <v>#VALUE!</v>
      </c>
      <c r="L89" s="14">
        <f t="shared" si="2"/>
        <v>1</v>
      </c>
      <c r="M89" s="14">
        <f t="shared" si="2"/>
        <v>1</v>
      </c>
      <c r="N89" s="16">
        <v>57</v>
      </c>
    </row>
    <row r="92" spans="2:14" ht="15">
      <c r="B92" s="15">
        <f>B84*B76</f>
        <v>37.777777777777779</v>
      </c>
      <c r="C92" s="15">
        <f t="shared" ref="C92:M92" si="3">C84*C76</f>
        <v>10.428571428571429</v>
      </c>
      <c r="D92" s="15">
        <f t="shared" si="3"/>
        <v>0.125</v>
      </c>
      <c r="E92" s="15" t="e">
        <f t="shared" si="3"/>
        <v>#VALUE!</v>
      </c>
      <c r="F92" s="15" t="e">
        <f t="shared" si="3"/>
        <v>#VALUE!</v>
      </c>
      <c r="G92" s="15" t="e">
        <f t="shared" si="3"/>
        <v>#VALUE!</v>
      </c>
      <c r="H92" s="15" t="e">
        <f t="shared" si="3"/>
        <v>#VALUE!</v>
      </c>
      <c r="I92" s="15" t="e">
        <f t="shared" si="3"/>
        <v>#VALUE!</v>
      </c>
      <c r="J92" s="15">
        <f t="shared" si="3"/>
        <v>0.33333333333333331</v>
      </c>
      <c r="K92" s="15" t="e">
        <f t="shared" si="3"/>
        <v>#VALUE!</v>
      </c>
      <c r="L92" s="15">
        <f t="shared" si="3"/>
        <v>1</v>
      </c>
      <c r="M92" s="15" t="e">
        <f t="shared" si="3"/>
        <v>#VALUE!</v>
      </c>
      <c r="N92" s="15">
        <v>10</v>
      </c>
    </row>
    <row r="93" spans="2:14" ht="15">
      <c r="B93" s="15">
        <f>B85*B77</f>
        <v>18.888888888888889</v>
      </c>
      <c r="C93" s="15">
        <f t="shared" ref="C93:M93" si="4">C85*C77</f>
        <v>20</v>
      </c>
      <c r="D93" s="15">
        <f t="shared" si="4"/>
        <v>0.5</v>
      </c>
      <c r="E93" s="15">
        <f t="shared" si="4"/>
        <v>0.66666666666666663</v>
      </c>
      <c r="F93" s="15">
        <f t="shared" si="4"/>
        <v>0.5714285714285714</v>
      </c>
      <c r="G93" s="15" t="e">
        <f t="shared" si="4"/>
        <v>#VALUE!</v>
      </c>
      <c r="H93" s="15" t="e">
        <f t="shared" si="4"/>
        <v>#VALUE!</v>
      </c>
      <c r="I93" s="15" t="e">
        <f t="shared" si="4"/>
        <v>#VALUE!</v>
      </c>
      <c r="J93" s="15" t="e">
        <f t="shared" si="4"/>
        <v>#VALUE!</v>
      </c>
      <c r="K93" s="15" t="e">
        <f t="shared" si="4"/>
        <v>#VALUE!</v>
      </c>
      <c r="L93" s="15" t="e">
        <f t="shared" si="4"/>
        <v>#VALUE!</v>
      </c>
      <c r="M93" s="15">
        <f t="shared" si="4"/>
        <v>1.5</v>
      </c>
      <c r="N93" s="15">
        <v>15</v>
      </c>
    </row>
    <row r="94" spans="2:14" ht="15">
      <c r="B94" s="15">
        <f>B86*B78</f>
        <v>9.4444444444444446</v>
      </c>
      <c r="C94" s="15">
        <f t="shared" ref="C94:M94" si="5">C86*C78</f>
        <v>24</v>
      </c>
      <c r="D94" s="15">
        <f t="shared" si="5"/>
        <v>1.125</v>
      </c>
      <c r="E94" s="15">
        <f t="shared" si="5"/>
        <v>0.66666666666666663</v>
      </c>
      <c r="F94" s="15">
        <f t="shared" si="5"/>
        <v>2.2857142857142856</v>
      </c>
      <c r="G94" s="15" t="e">
        <f t="shared" si="5"/>
        <v>#VALUE!</v>
      </c>
      <c r="H94" s="15" t="e">
        <f t="shared" si="5"/>
        <v>#VALUE!</v>
      </c>
      <c r="I94" s="15" t="e">
        <f t="shared" si="5"/>
        <v>#VALUE!</v>
      </c>
      <c r="J94" s="15" t="e">
        <f t="shared" si="5"/>
        <v>#VALUE!</v>
      </c>
      <c r="K94" s="15" t="e">
        <f t="shared" si="5"/>
        <v>#VALUE!</v>
      </c>
      <c r="L94" s="15" t="e">
        <f t="shared" si="5"/>
        <v>#VALUE!</v>
      </c>
      <c r="M94" s="15">
        <f t="shared" si="5"/>
        <v>1.5</v>
      </c>
      <c r="N94" s="15">
        <v>17</v>
      </c>
    </row>
    <row r="95" spans="2:14" ht="15">
      <c r="B95" s="15">
        <f>B87*B79</f>
        <v>18.888888888888889</v>
      </c>
      <c r="C95" s="15">
        <f t="shared" ref="C95:M95" si="6">C87*C79</f>
        <v>24</v>
      </c>
      <c r="D95" s="15">
        <f t="shared" si="6"/>
        <v>0.5</v>
      </c>
      <c r="E95" s="15" t="e">
        <f t="shared" si="6"/>
        <v>#VALUE!</v>
      </c>
      <c r="F95" s="15" t="e">
        <f t="shared" si="6"/>
        <v>#VALUE!</v>
      </c>
      <c r="G95" s="15" t="e">
        <f t="shared" si="6"/>
        <v>#VALUE!</v>
      </c>
      <c r="H95" s="15" t="e">
        <f t="shared" si="6"/>
        <v>#VALUE!</v>
      </c>
      <c r="I95" s="15" t="e">
        <f t="shared" si="6"/>
        <v>#VALUE!</v>
      </c>
      <c r="J95" s="15" t="e">
        <f t="shared" si="6"/>
        <v>#VALUE!</v>
      </c>
      <c r="K95" s="15" t="e">
        <f t="shared" si="6"/>
        <v>#VALUE!</v>
      </c>
      <c r="L95" s="15" t="e">
        <f t="shared" si="6"/>
        <v>#VALUE!</v>
      </c>
      <c r="M95" s="15" t="e">
        <f t="shared" si="6"/>
        <v>#VALUE!</v>
      </c>
      <c r="N95" s="15">
        <v>8</v>
      </c>
    </row>
    <row r="96" spans="2:14" ht="15">
      <c r="B96" s="15">
        <f>B88*IF(B80="-",0,B88)</f>
        <v>0</v>
      </c>
      <c r="C96" s="15">
        <f t="shared" ref="C96:M96" si="7">C88*IF(C80="-",0,C88)</f>
        <v>0</v>
      </c>
      <c r="D96" s="15">
        <f t="shared" si="7"/>
        <v>0</v>
      </c>
      <c r="E96" s="15">
        <f t="shared" si="7"/>
        <v>0.1111111111111111</v>
      </c>
      <c r="F96" s="15">
        <f t="shared" si="7"/>
        <v>2.0408163265306121E-2</v>
      </c>
      <c r="G96" s="15" t="e">
        <f t="shared" si="7"/>
        <v>#VALUE!</v>
      </c>
      <c r="H96" s="15" t="e">
        <f t="shared" si="7"/>
        <v>#VALUE!</v>
      </c>
      <c r="I96" s="15" t="e">
        <f t="shared" si="7"/>
        <v>#VALUE!</v>
      </c>
      <c r="J96" s="15">
        <f t="shared" si="7"/>
        <v>0.44444444444444442</v>
      </c>
      <c r="K96" s="15" t="e">
        <f t="shared" si="7"/>
        <v>#VALUE!</v>
      </c>
      <c r="L96" s="15">
        <f t="shared" si="7"/>
        <v>0.25</v>
      </c>
      <c r="M96" s="15">
        <f t="shared" si="7"/>
        <v>0</v>
      </c>
      <c r="N96" s="15">
        <v>7</v>
      </c>
    </row>
    <row r="97" spans="2:14" ht="15">
      <c r="B97" s="15">
        <f>SUM(B92:B96)</f>
        <v>85</v>
      </c>
      <c r="C97" s="15">
        <f t="shared" ref="C97:M97" si="8">SUM(C92:C96)</f>
        <v>78.428571428571431</v>
      </c>
      <c r="D97" s="15">
        <f t="shared" si="8"/>
        <v>2.25</v>
      </c>
      <c r="E97" s="15" t="e">
        <f t="shared" si="8"/>
        <v>#VALUE!</v>
      </c>
      <c r="F97" s="15" t="e">
        <f t="shared" si="8"/>
        <v>#VALUE!</v>
      </c>
      <c r="G97" s="15" t="e">
        <f t="shared" si="8"/>
        <v>#VALUE!</v>
      </c>
      <c r="H97" s="15" t="e">
        <f t="shared" si="8"/>
        <v>#VALUE!</v>
      </c>
      <c r="I97" s="15" t="e">
        <f t="shared" si="8"/>
        <v>#VALUE!</v>
      </c>
      <c r="J97" s="15" t="e">
        <f t="shared" si="8"/>
        <v>#VALUE!</v>
      </c>
      <c r="K97" s="15" t="e">
        <f t="shared" si="8"/>
        <v>#VALUE!</v>
      </c>
      <c r="L97" s="15" t="e">
        <f t="shared" si="8"/>
        <v>#VALUE!</v>
      </c>
      <c r="M97" s="15" t="e">
        <f t="shared" si="8"/>
        <v>#VALUE!</v>
      </c>
      <c r="N97" s="17">
        <v>57</v>
      </c>
    </row>
  </sheetData>
  <mergeCells count="31">
    <mergeCell ref="Q18:Q19"/>
    <mergeCell ref="A18:B19"/>
    <mergeCell ref="A25:B25"/>
    <mergeCell ref="I25:J25"/>
    <mergeCell ref="M25:N25"/>
    <mergeCell ref="A24:B24"/>
    <mergeCell ref="I24:J24"/>
    <mergeCell ref="M24:N24"/>
    <mergeCell ref="M20:N20"/>
    <mergeCell ref="C18:P18"/>
    <mergeCell ref="I19:J19"/>
    <mergeCell ref="M19:N19"/>
    <mergeCell ref="A20:B20"/>
    <mergeCell ref="I20:J20"/>
    <mergeCell ref="A23:B23"/>
    <mergeCell ref="I23:J23"/>
    <mergeCell ref="M23:N23"/>
    <mergeCell ref="A21:B21"/>
    <mergeCell ref="I21:J21"/>
    <mergeCell ref="M21:N21"/>
    <mergeCell ref="A22:B22"/>
    <mergeCell ref="I22:J22"/>
    <mergeCell ref="M22:N22"/>
    <mergeCell ref="C5:N5"/>
    <mergeCell ref="A11:B11"/>
    <mergeCell ref="C17:I17"/>
    <mergeCell ref="J17:M17"/>
    <mergeCell ref="N17:Q17"/>
    <mergeCell ref="O5:O6"/>
    <mergeCell ref="A5:A6"/>
    <mergeCell ref="B5:B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TEST MARKS </vt:lpstr>
      <vt:lpstr>TEST -CO </vt:lpstr>
      <vt:lpstr>Assignment CO </vt:lpstr>
      <vt:lpstr>SEE-final exam CO</vt:lpstr>
      <vt:lpstr>TOTAL CO </vt:lpstr>
      <vt:lpstr>CO SURVEY</vt:lpstr>
      <vt:lpstr>final assesment</vt:lpstr>
      <vt:lpstr>CO ATTAINMENT</vt:lpstr>
      <vt:lpstr>CO PO   ATTAINMENT DIRECT ASSME</vt:lpstr>
      <vt:lpstr>Sheet3</vt:lpstr>
      <vt:lpstr>CO-PO ATTAINMENT INDIRECT ASSME</vt:lpstr>
      <vt:lpstr>C-Sec</vt:lpstr>
      <vt:lpstr>Sheet1</vt: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Preethi</cp:lastModifiedBy>
  <dcterms:created xsi:type="dcterms:W3CDTF">2014-06-24T08:34:00Z</dcterms:created>
  <dcterms:modified xsi:type="dcterms:W3CDTF">2020-03-02T08:30:42Z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1033-11.2.0.9075</vt:lpwstr>
  </property>
</Properties>
</file>