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desktop folders\co_os\"/>
    </mc:Choice>
  </mc:AlternateContent>
  <bookViews>
    <workbookView xWindow="0" yWindow="0" windowWidth="23040" windowHeight="9192" firstSheet="4" activeTab="9"/>
  </bookViews>
  <sheets>
    <sheet name="Instructions" sheetId="1" r:id="rId1"/>
    <sheet name="TEST MARKS " sheetId="2" r:id="rId2"/>
    <sheet name="TEST -CO " sheetId="3" r:id="rId3"/>
    <sheet name="Assignment CO " sheetId="4" r:id="rId4"/>
    <sheet name="SEE-final exam CO" sheetId="5" r:id="rId5"/>
    <sheet name="TOTAL CO " sheetId="6" r:id="rId6"/>
    <sheet name="CO_EXIT_SURVEY" sheetId="7" r:id="rId7"/>
    <sheet name="C0_EXCEL_SHEET" sheetId="8" r:id="rId8"/>
    <sheet name="Sheet5" sheetId="9" r:id="rId9"/>
    <sheet name="CO_PO_MAPPING" sheetId="10" r:id="rId10"/>
    <sheet name="C-Sec" sheetId="11" state="hidden" r:id="rId11"/>
    <sheet name="Sheet1" sheetId="12" state="hidden" r:id="rId12"/>
    <sheet name="Sheet2" sheetId="13" state="hidden" r:id="rId13"/>
  </sheets>
  <calcPr calcId="162913"/>
</workbook>
</file>

<file path=xl/calcChain.xml><?xml version="1.0" encoding="utf-8"?>
<calcChain xmlns="http://schemas.openxmlformats.org/spreadsheetml/2006/main">
  <c r="J122" i="4" l="1"/>
  <c r="K122" i="4"/>
  <c r="L122" i="4"/>
  <c r="M122" i="4"/>
  <c r="J123" i="4"/>
  <c r="K123" i="4"/>
  <c r="L123" i="4"/>
  <c r="M123" i="4"/>
  <c r="J124" i="4"/>
  <c r="K124" i="4"/>
  <c r="L124" i="4"/>
  <c r="M124" i="4"/>
  <c r="J125" i="4"/>
  <c r="K125" i="4"/>
  <c r="L125" i="4"/>
  <c r="M125" i="4"/>
  <c r="J126" i="4"/>
  <c r="K126" i="4"/>
  <c r="L126" i="4"/>
  <c r="M126" i="4"/>
  <c r="J127" i="4"/>
  <c r="K127" i="4"/>
  <c r="L127" i="4"/>
  <c r="M127" i="4"/>
  <c r="J128" i="4"/>
  <c r="K128" i="4"/>
  <c r="L128" i="4"/>
  <c r="M128" i="4"/>
  <c r="J129" i="4"/>
  <c r="K129" i="4"/>
  <c r="L129" i="4"/>
  <c r="M129" i="4"/>
  <c r="J130" i="4"/>
  <c r="K130" i="4"/>
  <c r="L130" i="4"/>
  <c r="M130" i="4"/>
  <c r="J131" i="4"/>
  <c r="K131" i="4"/>
  <c r="L131" i="4"/>
  <c r="M131" i="4"/>
  <c r="J132" i="4"/>
  <c r="K132" i="4"/>
  <c r="L132" i="4"/>
  <c r="M132" i="4"/>
  <c r="J133" i="4"/>
  <c r="K133" i="4"/>
  <c r="L133" i="4"/>
  <c r="M133" i="4"/>
  <c r="J134" i="4"/>
  <c r="K134" i="4"/>
  <c r="L134" i="4"/>
  <c r="M134" i="4"/>
  <c r="J135" i="4"/>
  <c r="K135" i="4"/>
  <c r="L135" i="4"/>
  <c r="M135" i="4"/>
  <c r="J136" i="4"/>
  <c r="K136" i="4"/>
  <c r="L136" i="4"/>
  <c r="M136" i="4"/>
  <c r="J137" i="4"/>
  <c r="K137" i="4"/>
  <c r="L137" i="4"/>
  <c r="M137" i="4"/>
  <c r="J138" i="4"/>
  <c r="K138" i="4"/>
  <c r="L138" i="4"/>
  <c r="M138" i="4"/>
  <c r="J139" i="4"/>
  <c r="K139" i="4"/>
  <c r="L139" i="4"/>
  <c r="M139" i="4"/>
  <c r="J140" i="4"/>
  <c r="K140" i="4"/>
  <c r="L140" i="4"/>
  <c r="M140" i="4"/>
  <c r="J141" i="4"/>
  <c r="K141" i="4"/>
  <c r="L141" i="4"/>
  <c r="M141" i="4"/>
  <c r="J142" i="4"/>
  <c r="K142" i="4"/>
  <c r="L142" i="4"/>
  <c r="M142" i="4"/>
  <c r="J143" i="4"/>
  <c r="K143" i="4"/>
  <c r="L143" i="4"/>
  <c r="M143" i="4"/>
  <c r="J144" i="4"/>
  <c r="K144" i="4"/>
  <c r="L144" i="4"/>
  <c r="M144" i="4"/>
  <c r="J145" i="4"/>
  <c r="K145" i="4"/>
  <c r="L145" i="4"/>
  <c r="M145" i="4"/>
  <c r="J146" i="4"/>
  <c r="K146" i="4"/>
  <c r="L146" i="4"/>
  <c r="M146" i="4"/>
  <c r="J147" i="4"/>
  <c r="K147" i="4"/>
  <c r="L147" i="4"/>
  <c r="M147" i="4"/>
  <c r="J148" i="4"/>
  <c r="K148" i="4"/>
  <c r="L148" i="4"/>
  <c r="M148" i="4"/>
  <c r="J149" i="4"/>
  <c r="K149" i="4"/>
  <c r="L149" i="4"/>
  <c r="M149" i="4"/>
  <c r="J150" i="4"/>
  <c r="K150" i="4"/>
  <c r="L150" i="4"/>
  <c r="M150" i="4"/>
  <c r="J151" i="4"/>
  <c r="K151" i="4"/>
  <c r="L151" i="4"/>
  <c r="M151" i="4"/>
  <c r="J152" i="4"/>
  <c r="K152" i="4"/>
  <c r="L152" i="4"/>
  <c r="M152" i="4"/>
  <c r="I123" i="4"/>
  <c r="I124" i="4"/>
  <c r="I125" i="4"/>
  <c r="I126" i="4"/>
  <c r="I127" i="4"/>
  <c r="I128" i="4"/>
  <c r="I129" i="4"/>
  <c r="I130" i="4"/>
  <c r="I131" i="4"/>
  <c r="I132" i="4"/>
  <c r="I133" i="4"/>
  <c r="I134" i="4"/>
  <c r="I135" i="4"/>
  <c r="I136" i="4"/>
  <c r="I137" i="4"/>
  <c r="I138" i="4"/>
  <c r="I139" i="4"/>
  <c r="I140" i="4"/>
  <c r="I141" i="4"/>
  <c r="I142" i="4"/>
  <c r="I143" i="4"/>
  <c r="I144" i="4"/>
  <c r="I145" i="4"/>
  <c r="I146" i="4"/>
  <c r="I147" i="4"/>
  <c r="I148" i="4"/>
  <c r="I149" i="4"/>
  <c r="I150" i="4"/>
  <c r="I151" i="4"/>
  <c r="I152" i="4"/>
  <c r="X96" i="3"/>
  <c r="Y96" i="3"/>
  <c r="Z96" i="3"/>
  <c r="AA96" i="3"/>
  <c r="W96" i="3"/>
  <c r="X95" i="3"/>
  <c r="Y95" i="3"/>
  <c r="Z95" i="3"/>
  <c r="AA95" i="3"/>
  <c r="W95" i="3"/>
  <c r="S12" i="3"/>
  <c r="S13" i="3"/>
  <c r="S14" i="3"/>
  <c r="S15" i="3"/>
  <c r="S16" i="3"/>
  <c r="S17" i="3"/>
  <c r="S18" i="3"/>
  <c r="S19" i="3"/>
  <c r="S20" i="3"/>
  <c r="S21" i="3"/>
  <c r="S22" i="3"/>
  <c r="S23" i="3"/>
  <c r="S24" i="3"/>
  <c r="S25" i="3"/>
  <c r="S26" i="3"/>
  <c r="S27" i="3"/>
  <c r="S28" i="3"/>
  <c r="S29" i="3"/>
  <c r="S30" i="3"/>
  <c r="S31" i="3"/>
  <c r="S32" i="3"/>
  <c r="S33" i="3"/>
  <c r="S34" i="3"/>
  <c r="S35" i="3"/>
  <c r="S36" i="3"/>
  <c r="S37" i="3"/>
  <c r="S38" i="3"/>
  <c r="S39" i="3"/>
  <c r="S40" i="3"/>
  <c r="S41" i="3"/>
  <c r="S42" i="3"/>
  <c r="S43" i="3"/>
  <c r="S44" i="3"/>
  <c r="S45" i="3"/>
  <c r="S46" i="3"/>
  <c r="S47" i="3"/>
  <c r="S48" i="3"/>
  <c r="S49" i="3"/>
  <c r="S50" i="3"/>
  <c r="S51" i="3"/>
  <c r="S52" i="3"/>
  <c r="S53" i="3"/>
  <c r="S54" i="3"/>
  <c r="S55" i="3"/>
  <c r="S56" i="3"/>
  <c r="S57" i="3"/>
  <c r="S58" i="3"/>
  <c r="S59" i="3"/>
  <c r="S60" i="3"/>
  <c r="S61" i="3"/>
  <c r="S62" i="3"/>
  <c r="S63" i="3"/>
  <c r="S64" i="3"/>
  <c r="S65" i="3"/>
  <c r="S66" i="3"/>
  <c r="S67" i="3"/>
  <c r="S68" i="3"/>
  <c r="S69" i="3"/>
  <c r="S70" i="3"/>
  <c r="S71" i="3"/>
  <c r="S72" i="3"/>
  <c r="S73" i="3"/>
  <c r="S74" i="3"/>
  <c r="S75" i="3"/>
  <c r="S76" i="3"/>
  <c r="S77" i="3"/>
  <c r="S78" i="3"/>
  <c r="S79" i="3"/>
  <c r="S80" i="3"/>
  <c r="S81" i="3"/>
  <c r="S82" i="3"/>
  <c r="S83" i="3"/>
  <c r="S84" i="3"/>
  <c r="S85" i="3"/>
  <c r="S86" i="3"/>
  <c r="S87" i="3"/>
  <c r="S88" i="3"/>
  <c r="S89" i="3"/>
  <c r="S90" i="3"/>
  <c r="S91" i="3"/>
  <c r="S92" i="3"/>
  <c r="S93" i="3"/>
  <c r="S94" i="3"/>
  <c r="S95" i="3"/>
  <c r="S96" i="3"/>
  <c r="S97" i="3"/>
  <c r="S98" i="3"/>
  <c r="S99" i="3"/>
  <c r="S100" i="3"/>
  <c r="S101" i="3"/>
  <c r="S102" i="3"/>
  <c r="S103" i="3"/>
  <c r="S104" i="3"/>
  <c r="S105" i="3"/>
  <c r="S106" i="3"/>
  <c r="S107" i="3"/>
  <c r="S108" i="3"/>
  <c r="S109" i="3"/>
  <c r="S110" i="3"/>
  <c r="S111" i="3"/>
  <c r="S112" i="3"/>
  <c r="S113" i="3"/>
  <c r="S114" i="3"/>
  <c r="S115" i="3"/>
  <c r="S116" i="3"/>
  <c r="S117" i="3"/>
  <c r="S118" i="3"/>
  <c r="S119" i="3"/>
  <c r="S120" i="3"/>
  <c r="S121" i="3"/>
  <c r="S122" i="3"/>
  <c r="S123" i="3"/>
  <c r="S124" i="3"/>
  <c r="S125" i="3"/>
  <c r="S126" i="3"/>
  <c r="S127" i="3"/>
  <c r="S128" i="3"/>
  <c r="S129" i="3"/>
  <c r="S130" i="3"/>
  <c r="S131" i="3"/>
  <c r="S132" i="3"/>
  <c r="S133" i="3"/>
  <c r="S134" i="3"/>
  <c r="S135" i="3"/>
  <c r="S136" i="3"/>
  <c r="S137" i="3"/>
  <c r="S138" i="3"/>
  <c r="S139" i="3"/>
  <c r="S140" i="3"/>
  <c r="S141" i="3"/>
  <c r="S142" i="3"/>
  <c r="S143" i="3"/>
  <c r="S144" i="3"/>
  <c r="S145" i="3"/>
  <c r="S146" i="3"/>
  <c r="S147" i="3"/>
  <c r="S148" i="3"/>
  <c r="S149" i="3"/>
  <c r="S150" i="3"/>
  <c r="S151" i="3"/>
  <c r="S152" i="3"/>
  <c r="S11" i="3"/>
  <c r="R12" i="3"/>
  <c r="R13" i="3"/>
  <c r="R14" i="3"/>
  <c r="R15" i="3"/>
  <c r="R16" i="3"/>
  <c r="R17" i="3"/>
  <c r="R18" i="3"/>
  <c r="R19" i="3"/>
  <c r="R20" i="3"/>
  <c r="R21" i="3"/>
  <c r="R22" i="3"/>
  <c r="R23" i="3"/>
  <c r="R24" i="3"/>
  <c r="R25" i="3"/>
  <c r="R26" i="3"/>
  <c r="R27" i="3"/>
  <c r="R28" i="3"/>
  <c r="R29" i="3"/>
  <c r="R30" i="3"/>
  <c r="R31" i="3"/>
  <c r="R32" i="3"/>
  <c r="R33" i="3"/>
  <c r="R34" i="3"/>
  <c r="R35" i="3"/>
  <c r="R36" i="3"/>
  <c r="R37" i="3"/>
  <c r="R38" i="3"/>
  <c r="R39" i="3"/>
  <c r="R40" i="3"/>
  <c r="R41" i="3"/>
  <c r="R42" i="3"/>
  <c r="R43" i="3"/>
  <c r="R44" i="3"/>
  <c r="R45" i="3"/>
  <c r="R46" i="3"/>
  <c r="R47" i="3"/>
  <c r="R48" i="3"/>
  <c r="R49" i="3"/>
  <c r="R50" i="3"/>
  <c r="R51" i="3"/>
  <c r="R52" i="3"/>
  <c r="R53" i="3"/>
  <c r="R54" i="3"/>
  <c r="R55" i="3"/>
  <c r="R56" i="3"/>
  <c r="R57" i="3"/>
  <c r="R58" i="3"/>
  <c r="R59" i="3"/>
  <c r="R60" i="3"/>
  <c r="R61" i="3"/>
  <c r="R62" i="3"/>
  <c r="R63" i="3"/>
  <c r="R64" i="3"/>
  <c r="R65" i="3"/>
  <c r="R66" i="3"/>
  <c r="R67" i="3"/>
  <c r="R68" i="3"/>
  <c r="R69" i="3"/>
  <c r="R70" i="3"/>
  <c r="R71" i="3"/>
  <c r="R72" i="3"/>
  <c r="R73" i="3"/>
  <c r="R74" i="3"/>
  <c r="R75" i="3"/>
  <c r="R76" i="3"/>
  <c r="R77" i="3"/>
  <c r="R78" i="3"/>
  <c r="R79" i="3"/>
  <c r="R80" i="3"/>
  <c r="R81" i="3"/>
  <c r="R82" i="3"/>
  <c r="R83" i="3"/>
  <c r="R84" i="3"/>
  <c r="R85" i="3"/>
  <c r="R86" i="3"/>
  <c r="R87" i="3"/>
  <c r="R88" i="3"/>
  <c r="R89" i="3"/>
  <c r="R90" i="3"/>
  <c r="R91" i="3"/>
  <c r="R92" i="3"/>
  <c r="R93" i="3"/>
  <c r="R94" i="3"/>
  <c r="R95" i="3"/>
  <c r="R96" i="3"/>
  <c r="R97" i="3"/>
  <c r="R98" i="3"/>
  <c r="R99" i="3"/>
  <c r="R100" i="3"/>
  <c r="R101" i="3"/>
  <c r="R102" i="3"/>
  <c r="R103" i="3"/>
  <c r="R104" i="3"/>
  <c r="R105" i="3"/>
  <c r="R106" i="3"/>
  <c r="R107" i="3"/>
  <c r="R108" i="3"/>
  <c r="R109" i="3"/>
  <c r="R110" i="3"/>
  <c r="R111" i="3"/>
  <c r="R112" i="3"/>
  <c r="R113" i="3"/>
  <c r="R114" i="3"/>
  <c r="R115" i="3"/>
  <c r="R116" i="3"/>
  <c r="R117" i="3"/>
  <c r="R118" i="3"/>
  <c r="R119" i="3"/>
  <c r="R120" i="3"/>
  <c r="R121" i="3"/>
  <c r="R122" i="3"/>
  <c r="R123" i="3"/>
  <c r="R124" i="3"/>
  <c r="R125" i="3"/>
  <c r="R126" i="3"/>
  <c r="R127" i="3"/>
  <c r="R128" i="3"/>
  <c r="R129" i="3"/>
  <c r="R130" i="3"/>
  <c r="R131" i="3"/>
  <c r="R132" i="3"/>
  <c r="R133" i="3"/>
  <c r="R134" i="3"/>
  <c r="R135" i="3"/>
  <c r="R136" i="3"/>
  <c r="R137" i="3"/>
  <c r="R138" i="3"/>
  <c r="R139" i="3"/>
  <c r="R140" i="3"/>
  <c r="R141" i="3"/>
  <c r="R142" i="3"/>
  <c r="R143" i="3"/>
  <c r="R144" i="3"/>
  <c r="R145" i="3"/>
  <c r="R146" i="3"/>
  <c r="R147" i="3"/>
  <c r="R148" i="3"/>
  <c r="R149" i="3"/>
  <c r="R150" i="3"/>
  <c r="R151" i="3"/>
  <c r="R152" i="3"/>
  <c r="R11" i="3"/>
  <c r="Q12" i="3"/>
  <c r="Q13" i="3"/>
  <c r="Q14" i="3"/>
  <c r="Q15" i="3"/>
  <c r="Q16" i="3"/>
  <c r="Q17" i="3"/>
  <c r="Q18" i="3"/>
  <c r="Q19" i="3"/>
  <c r="Q20" i="3"/>
  <c r="Q21" i="3"/>
  <c r="Q22" i="3"/>
  <c r="Q23" i="3"/>
  <c r="Q24" i="3"/>
  <c r="Q25" i="3"/>
  <c r="Q26" i="3"/>
  <c r="Q27" i="3"/>
  <c r="Q28" i="3"/>
  <c r="Q29" i="3"/>
  <c r="Q30" i="3"/>
  <c r="Q31" i="3"/>
  <c r="Q32" i="3"/>
  <c r="Q33" i="3"/>
  <c r="Q34" i="3"/>
  <c r="Q35" i="3"/>
  <c r="Q36" i="3"/>
  <c r="Q37" i="3"/>
  <c r="Q38" i="3"/>
  <c r="Q39" i="3"/>
  <c r="Q40" i="3"/>
  <c r="Q41" i="3"/>
  <c r="Q42" i="3"/>
  <c r="Q43" i="3"/>
  <c r="Q44" i="3"/>
  <c r="Q45" i="3"/>
  <c r="Q46" i="3"/>
  <c r="Q47" i="3"/>
  <c r="Q48" i="3"/>
  <c r="Q49" i="3"/>
  <c r="Q50" i="3"/>
  <c r="Q51" i="3"/>
  <c r="Q52" i="3"/>
  <c r="Q53" i="3"/>
  <c r="Q54" i="3"/>
  <c r="Q55" i="3"/>
  <c r="Q56" i="3"/>
  <c r="Q57" i="3"/>
  <c r="Q58" i="3"/>
  <c r="Q59" i="3"/>
  <c r="Q60" i="3"/>
  <c r="Q61" i="3"/>
  <c r="Q62" i="3"/>
  <c r="Q63" i="3"/>
  <c r="Q64" i="3"/>
  <c r="Q65" i="3"/>
  <c r="Q66" i="3"/>
  <c r="Q67" i="3"/>
  <c r="Q68" i="3"/>
  <c r="Q69" i="3"/>
  <c r="Q70" i="3"/>
  <c r="Q71" i="3"/>
  <c r="Q72" i="3"/>
  <c r="Q73" i="3"/>
  <c r="Q74" i="3"/>
  <c r="Q75" i="3"/>
  <c r="Q76" i="3"/>
  <c r="Q77" i="3"/>
  <c r="Q78" i="3"/>
  <c r="Q79" i="3"/>
  <c r="Q80" i="3"/>
  <c r="Q81" i="3"/>
  <c r="Q82" i="3"/>
  <c r="Q83" i="3"/>
  <c r="Q84" i="3"/>
  <c r="Q85" i="3"/>
  <c r="Q86" i="3"/>
  <c r="Q87" i="3"/>
  <c r="Q88" i="3"/>
  <c r="Q89" i="3"/>
  <c r="Q90" i="3"/>
  <c r="Q91" i="3"/>
  <c r="Q92" i="3"/>
  <c r="Q93" i="3"/>
  <c r="Q94" i="3"/>
  <c r="Q95" i="3"/>
  <c r="Q96" i="3"/>
  <c r="Q97" i="3"/>
  <c r="Q98" i="3"/>
  <c r="Q99" i="3"/>
  <c r="Q100" i="3"/>
  <c r="Q101" i="3"/>
  <c r="Q102" i="3"/>
  <c r="Q103" i="3"/>
  <c r="Q104" i="3"/>
  <c r="Q105" i="3"/>
  <c r="Q106" i="3"/>
  <c r="Q107" i="3"/>
  <c r="Q108" i="3"/>
  <c r="Q109" i="3"/>
  <c r="Q110" i="3"/>
  <c r="Q111" i="3"/>
  <c r="Q112" i="3"/>
  <c r="Q113" i="3"/>
  <c r="Q114" i="3"/>
  <c r="Q115" i="3"/>
  <c r="Q116" i="3"/>
  <c r="Q117" i="3"/>
  <c r="Q118" i="3"/>
  <c r="Q119" i="3"/>
  <c r="Q120" i="3"/>
  <c r="Q121" i="3"/>
  <c r="Q122" i="3"/>
  <c r="Q123" i="3"/>
  <c r="Q124" i="3"/>
  <c r="Q125" i="3"/>
  <c r="Q126" i="3"/>
  <c r="Q127" i="3"/>
  <c r="Q128" i="3"/>
  <c r="Q129" i="3"/>
  <c r="Q130" i="3"/>
  <c r="Q131" i="3"/>
  <c r="Q132" i="3"/>
  <c r="Q133" i="3"/>
  <c r="Q134" i="3"/>
  <c r="Q135" i="3"/>
  <c r="Q136" i="3"/>
  <c r="Q137" i="3"/>
  <c r="Q138" i="3"/>
  <c r="Q139" i="3"/>
  <c r="Q140" i="3"/>
  <c r="Q141" i="3"/>
  <c r="Q142" i="3"/>
  <c r="Q143" i="3"/>
  <c r="Q144" i="3"/>
  <c r="Q145" i="3"/>
  <c r="Q146" i="3"/>
  <c r="Q147" i="3"/>
  <c r="Q148" i="3"/>
  <c r="Q149" i="3"/>
  <c r="Q150" i="3"/>
  <c r="Q151" i="3"/>
  <c r="Q152" i="3"/>
  <c r="Q11" i="3"/>
  <c r="P12" i="3"/>
  <c r="P13" i="3"/>
  <c r="P14" i="3"/>
  <c r="P15" i="3"/>
  <c r="P16" i="3"/>
  <c r="P17" i="3"/>
  <c r="P18" i="3"/>
  <c r="P19" i="3"/>
  <c r="P20" i="3"/>
  <c r="P21" i="3"/>
  <c r="P22" i="3"/>
  <c r="P23" i="3"/>
  <c r="P24" i="3"/>
  <c r="P25" i="3"/>
  <c r="P26" i="3"/>
  <c r="P27" i="3"/>
  <c r="P28" i="3"/>
  <c r="P29" i="3"/>
  <c r="P30" i="3"/>
  <c r="P31" i="3"/>
  <c r="P32" i="3"/>
  <c r="P33" i="3"/>
  <c r="P34" i="3"/>
  <c r="P35" i="3"/>
  <c r="P36" i="3"/>
  <c r="P37" i="3"/>
  <c r="P38" i="3"/>
  <c r="P39" i="3"/>
  <c r="P40" i="3"/>
  <c r="P41" i="3"/>
  <c r="P42" i="3"/>
  <c r="P43" i="3"/>
  <c r="P44" i="3"/>
  <c r="P45" i="3"/>
  <c r="P46" i="3"/>
  <c r="P47" i="3"/>
  <c r="P48" i="3"/>
  <c r="P49" i="3"/>
  <c r="P50" i="3"/>
  <c r="P51" i="3"/>
  <c r="P52" i="3"/>
  <c r="P53" i="3"/>
  <c r="P54" i="3"/>
  <c r="P55" i="3"/>
  <c r="P56" i="3"/>
  <c r="P57" i="3"/>
  <c r="P58" i="3"/>
  <c r="P59" i="3"/>
  <c r="P60" i="3"/>
  <c r="P61" i="3"/>
  <c r="P62" i="3"/>
  <c r="P63" i="3"/>
  <c r="P64" i="3"/>
  <c r="P65" i="3"/>
  <c r="P66" i="3"/>
  <c r="P67" i="3"/>
  <c r="P68" i="3"/>
  <c r="P69" i="3"/>
  <c r="P70" i="3"/>
  <c r="P71" i="3"/>
  <c r="P72" i="3"/>
  <c r="P73" i="3"/>
  <c r="P74" i="3"/>
  <c r="P75" i="3"/>
  <c r="P76" i="3"/>
  <c r="P77" i="3"/>
  <c r="P78" i="3"/>
  <c r="P79" i="3"/>
  <c r="P80" i="3"/>
  <c r="P81" i="3"/>
  <c r="P82" i="3"/>
  <c r="P83" i="3"/>
  <c r="P84" i="3"/>
  <c r="P85" i="3"/>
  <c r="P86" i="3"/>
  <c r="P87" i="3"/>
  <c r="P88" i="3"/>
  <c r="P89" i="3"/>
  <c r="P90" i="3"/>
  <c r="P91" i="3"/>
  <c r="P92" i="3"/>
  <c r="P93" i="3"/>
  <c r="P94" i="3"/>
  <c r="P95" i="3"/>
  <c r="P96" i="3"/>
  <c r="P97" i="3"/>
  <c r="P98" i="3"/>
  <c r="P99" i="3"/>
  <c r="P100" i="3"/>
  <c r="P101" i="3"/>
  <c r="P102" i="3"/>
  <c r="P103" i="3"/>
  <c r="P104" i="3"/>
  <c r="P105" i="3"/>
  <c r="P106" i="3"/>
  <c r="P107" i="3"/>
  <c r="P108" i="3"/>
  <c r="P109" i="3"/>
  <c r="P110" i="3"/>
  <c r="P111" i="3"/>
  <c r="P112" i="3"/>
  <c r="P113" i="3"/>
  <c r="P114" i="3"/>
  <c r="P115" i="3"/>
  <c r="P116" i="3"/>
  <c r="P117" i="3"/>
  <c r="P118" i="3"/>
  <c r="P119" i="3"/>
  <c r="P120" i="3"/>
  <c r="P121" i="3"/>
  <c r="P122" i="3"/>
  <c r="P123" i="3"/>
  <c r="P124" i="3"/>
  <c r="P125" i="3"/>
  <c r="P126" i="3"/>
  <c r="P127" i="3"/>
  <c r="P128" i="3"/>
  <c r="P129" i="3"/>
  <c r="P130" i="3"/>
  <c r="P131" i="3"/>
  <c r="P132" i="3"/>
  <c r="P133" i="3"/>
  <c r="P134" i="3"/>
  <c r="P135" i="3"/>
  <c r="P136" i="3"/>
  <c r="P137" i="3"/>
  <c r="P138" i="3"/>
  <c r="P139" i="3"/>
  <c r="P140" i="3"/>
  <c r="P141" i="3"/>
  <c r="P142" i="3"/>
  <c r="P143" i="3"/>
  <c r="P144" i="3"/>
  <c r="P145" i="3"/>
  <c r="P146" i="3"/>
  <c r="P147" i="3"/>
  <c r="P148" i="3"/>
  <c r="P149" i="3"/>
  <c r="P150" i="3"/>
  <c r="P151" i="3"/>
  <c r="P152" i="3"/>
  <c r="P11" i="3"/>
  <c r="O12" i="3"/>
  <c r="O13" i="3"/>
  <c r="O14" i="3"/>
  <c r="O15" i="3"/>
  <c r="O16" i="3"/>
  <c r="O17" i="3"/>
  <c r="O18" i="3"/>
  <c r="O19" i="3"/>
  <c r="O20" i="3"/>
  <c r="O21" i="3"/>
  <c r="O22" i="3"/>
  <c r="O23" i="3"/>
  <c r="O24" i="3"/>
  <c r="O25" i="3"/>
  <c r="O26" i="3"/>
  <c r="O27" i="3"/>
  <c r="O28" i="3"/>
  <c r="O29" i="3"/>
  <c r="O30" i="3"/>
  <c r="O31" i="3"/>
  <c r="O32" i="3"/>
  <c r="O33" i="3"/>
  <c r="O34" i="3"/>
  <c r="O35" i="3"/>
  <c r="O36" i="3"/>
  <c r="O37" i="3"/>
  <c r="O38" i="3"/>
  <c r="O39" i="3"/>
  <c r="O40" i="3"/>
  <c r="O41" i="3"/>
  <c r="O42" i="3"/>
  <c r="O43" i="3"/>
  <c r="O44" i="3"/>
  <c r="O45" i="3"/>
  <c r="O46" i="3"/>
  <c r="O47" i="3"/>
  <c r="O48" i="3"/>
  <c r="O49" i="3"/>
  <c r="O50" i="3"/>
  <c r="O51" i="3"/>
  <c r="O52" i="3"/>
  <c r="O53" i="3"/>
  <c r="O54" i="3"/>
  <c r="O55" i="3"/>
  <c r="O56" i="3"/>
  <c r="O57" i="3"/>
  <c r="O58" i="3"/>
  <c r="O59" i="3"/>
  <c r="O60" i="3"/>
  <c r="O61" i="3"/>
  <c r="O62" i="3"/>
  <c r="O63" i="3"/>
  <c r="O64" i="3"/>
  <c r="O65" i="3"/>
  <c r="O66" i="3"/>
  <c r="O67" i="3"/>
  <c r="O68" i="3"/>
  <c r="O69" i="3"/>
  <c r="O70" i="3"/>
  <c r="O71" i="3"/>
  <c r="O72" i="3"/>
  <c r="O73" i="3"/>
  <c r="O74" i="3"/>
  <c r="O75" i="3"/>
  <c r="O76" i="3"/>
  <c r="O77" i="3"/>
  <c r="O78" i="3"/>
  <c r="O79" i="3"/>
  <c r="O80" i="3"/>
  <c r="O81" i="3"/>
  <c r="O82" i="3"/>
  <c r="O83" i="3"/>
  <c r="O84" i="3"/>
  <c r="O85" i="3"/>
  <c r="O86" i="3"/>
  <c r="O87" i="3"/>
  <c r="O88" i="3"/>
  <c r="O89" i="3"/>
  <c r="O90" i="3"/>
  <c r="O91" i="3"/>
  <c r="O92" i="3"/>
  <c r="O93" i="3"/>
  <c r="O94" i="3"/>
  <c r="O95" i="3"/>
  <c r="O96" i="3"/>
  <c r="O97" i="3"/>
  <c r="O98" i="3"/>
  <c r="O99" i="3"/>
  <c r="O100" i="3"/>
  <c r="O101" i="3"/>
  <c r="O102" i="3"/>
  <c r="O103" i="3"/>
  <c r="O104" i="3"/>
  <c r="O105" i="3"/>
  <c r="O106" i="3"/>
  <c r="O107" i="3"/>
  <c r="O108" i="3"/>
  <c r="O109" i="3"/>
  <c r="O110" i="3"/>
  <c r="O111" i="3"/>
  <c r="O112" i="3"/>
  <c r="O113" i="3"/>
  <c r="O114" i="3"/>
  <c r="O115" i="3"/>
  <c r="O116" i="3"/>
  <c r="O117" i="3"/>
  <c r="O118" i="3"/>
  <c r="O119" i="3"/>
  <c r="O120" i="3"/>
  <c r="O121" i="3"/>
  <c r="O122" i="3"/>
  <c r="O123" i="3"/>
  <c r="O124" i="3"/>
  <c r="O125" i="3"/>
  <c r="O126" i="3"/>
  <c r="O127" i="3"/>
  <c r="O128" i="3"/>
  <c r="O129" i="3"/>
  <c r="O130" i="3"/>
  <c r="O131" i="3"/>
  <c r="O132" i="3"/>
  <c r="O133" i="3"/>
  <c r="O134" i="3"/>
  <c r="O135" i="3"/>
  <c r="O136" i="3"/>
  <c r="O137" i="3"/>
  <c r="O138" i="3"/>
  <c r="O139" i="3"/>
  <c r="O140" i="3"/>
  <c r="O141" i="3"/>
  <c r="O142" i="3"/>
  <c r="O143" i="3"/>
  <c r="O144" i="3"/>
  <c r="O145" i="3"/>
  <c r="O146" i="3"/>
  <c r="O147" i="3"/>
  <c r="O148" i="3"/>
  <c r="O149" i="3"/>
  <c r="O150" i="3"/>
  <c r="O151" i="3"/>
  <c r="O152" i="3"/>
  <c r="O11" i="3"/>
  <c r="N12" i="3"/>
  <c r="N13" i="3"/>
  <c r="N14" i="3"/>
  <c r="N15" i="3"/>
  <c r="N16" i="3"/>
  <c r="N17" i="3"/>
  <c r="N18" i="3"/>
  <c r="N19" i="3"/>
  <c r="N20" i="3"/>
  <c r="N21" i="3"/>
  <c r="N22" i="3"/>
  <c r="N23" i="3"/>
  <c r="N24" i="3"/>
  <c r="N25" i="3"/>
  <c r="N26" i="3"/>
  <c r="N27" i="3"/>
  <c r="N28" i="3"/>
  <c r="N29" i="3"/>
  <c r="N30" i="3"/>
  <c r="N31" i="3"/>
  <c r="N32" i="3"/>
  <c r="N33" i="3"/>
  <c r="N34" i="3"/>
  <c r="N35" i="3"/>
  <c r="N36" i="3"/>
  <c r="N37" i="3"/>
  <c r="N38" i="3"/>
  <c r="N39" i="3"/>
  <c r="N40" i="3"/>
  <c r="N41" i="3"/>
  <c r="N42" i="3"/>
  <c r="N43" i="3"/>
  <c r="N44" i="3"/>
  <c r="N45" i="3"/>
  <c r="N46" i="3"/>
  <c r="N47" i="3"/>
  <c r="N48" i="3"/>
  <c r="N49" i="3"/>
  <c r="N50" i="3"/>
  <c r="N51" i="3"/>
  <c r="N52" i="3"/>
  <c r="N53" i="3"/>
  <c r="N54" i="3"/>
  <c r="N55" i="3"/>
  <c r="N56" i="3"/>
  <c r="N57" i="3"/>
  <c r="N58" i="3"/>
  <c r="N59" i="3"/>
  <c r="N60" i="3"/>
  <c r="N61" i="3"/>
  <c r="N62" i="3"/>
  <c r="N63" i="3"/>
  <c r="N64" i="3"/>
  <c r="N65" i="3"/>
  <c r="N66" i="3"/>
  <c r="N67" i="3"/>
  <c r="N68" i="3"/>
  <c r="N69" i="3"/>
  <c r="N70" i="3"/>
  <c r="N71" i="3"/>
  <c r="N72" i="3"/>
  <c r="N73" i="3"/>
  <c r="N74" i="3"/>
  <c r="N75" i="3"/>
  <c r="N76" i="3"/>
  <c r="N77" i="3"/>
  <c r="N78" i="3"/>
  <c r="N79" i="3"/>
  <c r="N80" i="3"/>
  <c r="N81" i="3"/>
  <c r="N82" i="3"/>
  <c r="N83" i="3"/>
  <c r="N84" i="3"/>
  <c r="N85" i="3"/>
  <c r="N86" i="3"/>
  <c r="N87" i="3"/>
  <c r="N88" i="3"/>
  <c r="N89" i="3"/>
  <c r="N90" i="3"/>
  <c r="N91" i="3"/>
  <c r="N92" i="3"/>
  <c r="N93" i="3"/>
  <c r="N94" i="3"/>
  <c r="N95" i="3"/>
  <c r="N96" i="3"/>
  <c r="N97" i="3"/>
  <c r="N98" i="3"/>
  <c r="N99" i="3"/>
  <c r="N100" i="3"/>
  <c r="N101" i="3"/>
  <c r="N102" i="3"/>
  <c r="N103" i="3"/>
  <c r="N104" i="3"/>
  <c r="N105" i="3"/>
  <c r="N106" i="3"/>
  <c r="N107" i="3"/>
  <c r="N108" i="3"/>
  <c r="N109" i="3"/>
  <c r="N110" i="3"/>
  <c r="N111" i="3"/>
  <c r="N112" i="3"/>
  <c r="N113" i="3"/>
  <c r="N114" i="3"/>
  <c r="N115" i="3"/>
  <c r="N116" i="3"/>
  <c r="N117" i="3"/>
  <c r="N118" i="3"/>
  <c r="N119" i="3"/>
  <c r="N120" i="3"/>
  <c r="N121" i="3"/>
  <c r="N122" i="3"/>
  <c r="N123" i="3"/>
  <c r="N124" i="3"/>
  <c r="N125" i="3"/>
  <c r="N126" i="3"/>
  <c r="N127" i="3"/>
  <c r="N128" i="3"/>
  <c r="N129" i="3"/>
  <c r="N130" i="3"/>
  <c r="N131" i="3"/>
  <c r="N132" i="3"/>
  <c r="N133" i="3"/>
  <c r="N134" i="3"/>
  <c r="N135" i="3"/>
  <c r="N136" i="3"/>
  <c r="N137" i="3"/>
  <c r="N138" i="3"/>
  <c r="N139" i="3"/>
  <c r="N140" i="3"/>
  <c r="N141" i="3"/>
  <c r="N142" i="3"/>
  <c r="N143" i="3"/>
  <c r="N144" i="3"/>
  <c r="N145" i="3"/>
  <c r="N146" i="3"/>
  <c r="N147" i="3"/>
  <c r="N148" i="3"/>
  <c r="N149" i="3"/>
  <c r="N150" i="3"/>
  <c r="N151" i="3"/>
  <c r="N152" i="3"/>
  <c r="N11" i="3"/>
  <c r="M12" i="3"/>
  <c r="M13" i="3"/>
  <c r="M14" i="3"/>
  <c r="M15" i="3"/>
  <c r="M16" i="3"/>
  <c r="M17" i="3"/>
  <c r="M18" i="3"/>
  <c r="M19" i="3"/>
  <c r="M20" i="3"/>
  <c r="M21" i="3"/>
  <c r="M22" i="3"/>
  <c r="M23" i="3"/>
  <c r="M24" i="3"/>
  <c r="M25" i="3"/>
  <c r="M26" i="3"/>
  <c r="M27" i="3"/>
  <c r="M28" i="3"/>
  <c r="M29" i="3"/>
  <c r="M30" i="3"/>
  <c r="M31" i="3"/>
  <c r="M32" i="3"/>
  <c r="M33" i="3"/>
  <c r="M34" i="3"/>
  <c r="M35" i="3"/>
  <c r="M36" i="3"/>
  <c r="M37" i="3"/>
  <c r="M38" i="3"/>
  <c r="M39" i="3"/>
  <c r="M40" i="3"/>
  <c r="M41" i="3"/>
  <c r="M42" i="3"/>
  <c r="M43" i="3"/>
  <c r="M44" i="3"/>
  <c r="M45" i="3"/>
  <c r="M46" i="3"/>
  <c r="M47" i="3"/>
  <c r="M48" i="3"/>
  <c r="M49" i="3"/>
  <c r="M50" i="3"/>
  <c r="M51" i="3"/>
  <c r="M52" i="3"/>
  <c r="M53" i="3"/>
  <c r="M54" i="3"/>
  <c r="M55" i="3"/>
  <c r="M56" i="3"/>
  <c r="M57" i="3"/>
  <c r="M58" i="3"/>
  <c r="M59" i="3"/>
  <c r="M60" i="3"/>
  <c r="M61" i="3"/>
  <c r="M62" i="3"/>
  <c r="M63" i="3"/>
  <c r="M64" i="3"/>
  <c r="M65" i="3"/>
  <c r="M66" i="3"/>
  <c r="M67" i="3"/>
  <c r="M68" i="3"/>
  <c r="M69" i="3"/>
  <c r="M70" i="3"/>
  <c r="M71" i="3"/>
  <c r="M72" i="3"/>
  <c r="M73" i="3"/>
  <c r="M74" i="3"/>
  <c r="M75" i="3"/>
  <c r="M76" i="3"/>
  <c r="M77" i="3"/>
  <c r="M78" i="3"/>
  <c r="M79" i="3"/>
  <c r="M80" i="3"/>
  <c r="M81" i="3"/>
  <c r="M82" i="3"/>
  <c r="M83" i="3"/>
  <c r="M84" i="3"/>
  <c r="M85" i="3"/>
  <c r="M86" i="3"/>
  <c r="M87" i="3"/>
  <c r="M88" i="3"/>
  <c r="M89" i="3"/>
  <c r="M90" i="3"/>
  <c r="M91" i="3"/>
  <c r="M92" i="3"/>
  <c r="M93" i="3"/>
  <c r="M94" i="3"/>
  <c r="M95" i="3"/>
  <c r="M96" i="3"/>
  <c r="M97" i="3"/>
  <c r="M98" i="3"/>
  <c r="M99" i="3"/>
  <c r="M100" i="3"/>
  <c r="M101" i="3"/>
  <c r="M102" i="3"/>
  <c r="M103" i="3"/>
  <c r="M104" i="3"/>
  <c r="M105" i="3"/>
  <c r="M106" i="3"/>
  <c r="M107" i="3"/>
  <c r="M108" i="3"/>
  <c r="M109" i="3"/>
  <c r="M110" i="3"/>
  <c r="M111" i="3"/>
  <c r="M112" i="3"/>
  <c r="M113" i="3"/>
  <c r="M114" i="3"/>
  <c r="M115" i="3"/>
  <c r="M116" i="3"/>
  <c r="M117" i="3"/>
  <c r="M118" i="3"/>
  <c r="M119" i="3"/>
  <c r="M120" i="3"/>
  <c r="M121" i="3"/>
  <c r="M122" i="3"/>
  <c r="M123" i="3"/>
  <c r="M124" i="3"/>
  <c r="M125" i="3"/>
  <c r="M126" i="3"/>
  <c r="M127" i="3"/>
  <c r="M128" i="3"/>
  <c r="M129" i="3"/>
  <c r="M130" i="3"/>
  <c r="M131" i="3"/>
  <c r="M132" i="3"/>
  <c r="M133" i="3"/>
  <c r="M134" i="3"/>
  <c r="M135" i="3"/>
  <c r="M136" i="3"/>
  <c r="M137" i="3"/>
  <c r="M138" i="3"/>
  <c r="M139" i="3"/>
  <c r="M140" i="3"/>
  <c r="M141" i="3"/>
  <c r="M142" i="3"/>
  <c r="M143" i="3"/>
  <c r="M144" i="3"/>
  <c r="M145" i="3"/>
  <c r="M146" i="3"/>
  <c r="M147" i="3"/>
  <c r="M148" i="3"/>
  <c r="M149" i="3"/>
  <c r="M150" i="3"/>
  <c r="M151" i="3"/>
  <c r="M152" i="3"/>
  <c r="M11" i="3"/>
  <c r="L12" i="3"/>
  <c r="L13" i="3"/>
  <c r="L14" i="3"/>
  <c r="L15" i="3"/>
  <c r="L16" i="3"/>
  <c r="L17" i="3"/>
  <c r="L18" i="3"/>
  <c r="L19" i="3"/>
  <c r="L20" i="3"/>
  <c r="L21" i="3"/>
  <c r="L22" i="3"/>
  <c r="L23" i="3"/>
  <c r="L24" i="3"/>
  <c r="L25" i="3"/>
  <c r="L26" i="3"/>
  <c r="L27" i="3"/>
  <c r="L28" i="3"/>
  <c r="L29" i="3"/>
  <c r="L30" i="3"/>
  <c r="L31" i="3"/>
  <c r="L32" i="3"/>
  <c r="L33" i="3"/>
  <c r="L34" i="3"/>
  <c r="L35" i="3"/>
  <c r="L36" i="3"/>
  <c r="L37" i="3"/>
  <c r="L38" i="3"/>
  <c r="L39" i="3"/>
  <c r="L40" i="3"/>
  <c r="L41" i="3"/>
  <c r="L42" i="3"/>
  <c r="L43" i="3"/>
  <c r="L44" i="3"/>
  <c r="L45" i="3"/>
  <c r="L46" i="3"/>
  <c r="L47" i="3"/>
  <c r="L48" i="3"/>
  <c r="L49" i="3"/>
  <c r="L50" i="3"/>
  <c r="L51" i="3"/>
  <c r="L52" i="3"/>
  <c r="L53" i="3"/>
  <c r="L54" i="3"/>
  <c r="L55" i="3"/>
  <c r="L56" i="3"/>
  <c r="L57" i="3"/>
  <c r="L58" i="3"/>
  <c r="L59" i="3"/>
  <c r="L60" i="3"/>
  <c r="L61" i="3"/>
  <c r="L62" i="3"/>
  <c r="L63" i="3"/>
  <c r="L64" i="3"/>
  <c r="L65" i="3"/>
  <c r="L66" i="3"/>
  <c r="L67" i="3"/>
  <c r="L68" i="3"/>
  <c r="L69" i="3"/>
  <c r="L70" i="3"/>
  <c r="L71" i="3"/>
  <c r="L72" i="3"/>
  <c r="L73" i="3"/>
  <c r="L74" i="3"/>
  <c r="L75" i="3"/>
  <c r="L76" i="3"/>
  <c r="L77" i="3"/>
  <c r="L78" i="3"/>
  <c r="L79" i="3"/>
  <c r="L80" i="3"/>
  <c r="L81" i="3"/>
  <c r="L82" i="3"/>
  <c r="L83" i="3"/>
  <c r="L84" i="3"/>
  <c r="L85" i="3"/>
  <c r="L86" i="3"/>
  <c r="L87" i="3"/>
  <c r="L88" i="3"/>
  <c r="L89" i="3"/>
  <c r="L90" i="3"/>
  <c r="L91" i="3"/>
  <c r="L92" i="3"/>
  <c r="L93" i="3"/>
  <c r="L94" i="3"/>
  <c r="L95" i="3"/>
  <c r="L96" i="3"/>
  <c r="L97" i="3"/>
  <c r="L98" i="3"/>
  <c r="L99" i="3"/>
  <c r="L100" i="3"/>
  <c r="L101" i="3"/>
  <c r="L102" i="3"/>
  <c r="L103" i="3"/>
  <c r="L104" i="3"/>
  <c r="L105" i="3"/>
  <c r="L106" i="3"/>
  <c r="L107" i="3"/>
  <c r="L108" i="3"/>
  <c r="L109" i="3"/>
  <c r="L110" i="3"/>
  <c r="L111" i="3"/>
  <c r="L112" i="3"/>
  <c r="L113" i="3"/>
  <c r="L114" i="3"/>
  <c r="L115" i="3"/>
  <c r="L116" i="3"/>
  <c r="L117" i="3"/>
  <c r="L118" i="3"/>
  <c r="L119" i="3"/>
  <c r="L120" i="3"/>
  <c r="L121" i="3"/>
  <c r="L122" i="3"/>
  <c r="L123" i="3"/>
  <c r="L124" i="3"/>
  <c r="L125" i="3"/>
  <c r="L126" i="3"/>
  <c r="L127" i="3"/>
  <c r="L128" i="3"/>
  <c r="L129" i="3"/>
  <c r="L130" i="3"/>
  <c r="L131" i="3"/>
  <c r="L132" i="3"/>
  <c r="L133" i="3"/>
  <c r="L134" i="3"/>
  <c r="L135" i="3"/>
  <c r="L136" i="3"/>
  <c r="L137" i="3"/>
  <c r="L138" i="3"/>
  <c r="L139" i="3"/>
  <c r="L140" i="3"/>
  <c r="L141" i="3"/>
  <c r="L142" i="3"/>
  <c r="L143" i="3"/>
  <c r="L144" i="3"/>
  <c r="L145" i="3"/>
  <c r="L146" i="3"/>
  <c r="L147" i="3"/>
  <c r="L148" i="3"/>
  <c r="L149" i="3"/>
  <c r="L150" i="3"/>
  <c r="L151" i="3"/>
  <c r="L152" i="3"/>
  <c r="L11" i="3"/>
  <c r="K12" i="3"/>
  <c r="K13" i="3"/>
  <c r="K14" i="3"/>
  <c r="K15" i="3"/>
  <c r="K16" i="3"/>
  <c r="K17" i="3"/>
  <c r="K18" i="3"/>
  <c r="K19" i="3"/>
  <c r="K20" i="3"/>
  <c r="K21" i="3"/>
  <c r="K22" i="3"/>
  <c r="K23" i="3"/>
  <c r="K24" i="3"/>
  <c r="K25" i="3"/>
  <c r="K26" i="3"/>
  <c r="K27" i="3"/>
  <c r="K28" i="3"/>
  <c r="K29" i="3"/>
  <c r="K30" i="3"/>
  <c r="K31" i="3"/>
  <c r="K32" i="3"/>
  <c r="K33" i="3"/>
  <c r="K34" i="3"/>
  <c r="K35" i="3"/>
  <c r="K36" i="3"/>
  <c r="K37" i="3"/>
  <c r="K38" i="3"/>
  <c r="K39" i="3"/>
  <c r="K40" i="3"/>
  <c r="K41" i="3"/>
  <c r="K42" i="3"/>
  <c r="K43" i="3"/>
  <c r="K44" i="3"/>
  <c r="K45" i="3"/>
  <c r="K46" i="3"/>
  <c r="K47" i="3"/>
  <c r="K48" i="3"/>
  <c r="K49" i="3"/>
  <c r="K50" i="3"/>
  <c r="K51" i="3"/>
  <c r="K52" i="3"/>
  <c r="K53" i="3"/>
  <c r="K54" i="3"/>
  <c r="K55" i="3"/>
  <c r="K56" i="3"/>
  <c r="K57" i="3"/>
  <c r="K58" i="3"/>
  <c r="K59" i="3"/>
  <c r="K60" i="3"/>
  <c r="K61" i="3"/>
  <c r="K62" i="3"/>
  <c r="K63" i="3"/>
  <c r="K64" i="3"/>
  <c r="K65" i="3"/>
  <c r="K66" i="3"/>
  <c r="K67" i="3"/>
  <c r="K68" i="3"/>
  <c r="K69" i="3"/>
  <c r="K70" i="3"/>
  <c r="K71" i="3"/>
  <c r="K72" i="3"/>
  <c r="K73" i="3"/>
  <c r="K74" i="3"/>
  <c r="K75" i="3"/>
  <c r="K76" i="3"/>
  <c r="K77" i="3"/>
  <c r="K78" i="3"/>
  <c r="K79" i="3"/>
  <c r="K80" i="3"/>
  <c r="K81" i="3"/>
  <c r="K82" i="3"/>
  <c r="K83" i="3"/>
  <c r="K84" i="3"/>
  <c r="K85" i="3"/>
  <c r="K86" i="3"/>
  <c r="K87" i="3"/>
  <c r="K88" i="3"/>
  <c r="K89" i="3"/>
  <c r="K90" i="3"/>
  <c r="K91" i="3"/>
  <c r="K92" i="3"/>
  <c r="K93" i="3"/>
  <c r="K94" i="3"/>
  <c r="K95" i="3"/>
  <c r="K96" i="3"/>
  <c r="K97" i="3"/>
  <c r="K98" i="3"/>
  <c r="K99" i="3"/>
  <c r="K100" i="3"/>
  <c r="K101" i="3"/>
  <c r="K102" i="3"/>
  <c r="K103" i="3"/>
  <c r="K104" i="3"/>
  <c r="K105" i="3"/>
  <c r="K106" i="3"/>
  <c r="K107" i="3"/>
  <c r="K108" i="3"/>
  <c r="K109" i="3"/>
  <c r="K110" i="3"/>
  <c r="K111" i="3"/>
  <c r="K112" i="3"/>
  <c r="K113" i="3"/>
  <c r="K114" i="3"/>
  <c r="K115" i="3"/>
  <c r="K116" i="3"/>
  <c r="K117" i="3"/>
  <c r="K118" i="3"/>
  <c r="K119" i="3"/>
  <c r="K120" i="3"/>
  <c r="K121" i="3"/>
  <c r="K122" i="3"/>
  <c r="K123" i="3"/>
  <c r="K124" i="3"/>
  <c r="K125" i="3"/>
  <c r="K126" i="3"/>
  <c r="K127" i="3"/>
  <c r="K128" i="3"/>
  <c r="K129" i="3"/>
  <c r="K130" i="3"/>
  <c r="K131" i="3"/>
  <c r="K132" i="3"/>
  <c r="K133" i="3"/>
  <c r="K134" i="3"/>
  <c r="K135" i="3"/>
  <c r="K136" i="3"/>
  <c r="K137" i="3"/>
  <c r="K138" i="3"/>
  <c r="K139" i="3"/>
  <c r="K140" i="3"/>
  <c r="K141" i="3"/>
  <c r="K142" i="3"/>
  <c r="K143" i="3"/>
  <c r="K144" i="3"/>
  <c r="K145" i="3"/>
  <c r="K146" i="3"/>
  <c r="K147" i="3"/>
  <c r="K148" i="3"/>
  <c r="K149" i="3"/>
  <c r="K150" i="3"/>
  <c r="K151" i="3"/>
  <c r="K152" i="3"/>
  <c r="K11" i="3"/>
  <c r="J12" i="3"/>
  <c r="J13" i="3"/>
  <c r="J14" i="3"/>
  <c r="J15" i="3"/>
  <c r="J16" i="3"/>
  <c r="J17" i="3"/>
  <c r="J18" i="3"/>
  <c r="J19" i="3"/>
  <c r="J20" i="3"/>
  <c r="J21" i="3"/>
  <c r="J22" i="3"/>
  <c r="J23" i="3"/>
  <c r="J24" i="3"/>
  <c r="J25" i="3"/>
  <c r="J26" i="3"/>
  <c r="J27" i="3"/>
  <c r="J28" i="3"/>
  <c r="J29" i="3"/>
  <c r="J30" i="3"/>
  <c r="J31" i="3"/>
  <c r="J32" i="3"/>
  <c r="J33" i="3"/>
  <c r="J34" i="3"/>
  <c r="J35" i="3"/>
  <c r="J36" i="3"/>
  <c r="J37" i="3"/>
  <c r="J38" i="3"/>
  <c r="J39" i="3"/>
  <c r="J40" i="3"/>
  <c r="J41" i="3"/>
  <c r="J42" i="3"/>
  <c r="J43" i="3"/>
  <c r="J44" i="3"/>
  <c r="J45" i="3"/>
  <c r="J46" i="3"/>
  <c r="J47" i="3"/>
  <c r="J48" i="3"/>
  <c r="J49" i="3"/>
  <c r="J50" i="3"/>
  <c r="J51" i="3"/>
  <c r="J52" i="3"/>
  <c r="J53" i="3"/>
  <c r="J54" i="3"/>
  <c r="J55" i="3"/>
  <c r="J56" i="3"/>
  <c r="J57" i="3"/>
  <c r="J58" i="3"/>
  <c r="J59" i="3"/>
  <c r="J60" i="3"/>
  <c r="J61" i="3"/>
  <c r="J62" i="3"/>
  <c r="J63" i="3"/>
  <c r="J64" i="3"/>
  <c r="J65" i="3"/>
  <c r="J66" i="3"/>
  <c r="J67" i="3"/>
  <c r="J68" i="3"/>
  <c r="J69" i="3"/>
  <c r="J70" i="3"/>
  <c r="J71" i="3"/>
  <c r="J72" i="3"/>
  <c r="J73" i="3"/>
  <c r="J74" i="3"/>
  <c r="J75" i="3"/>
  <c r="J76" i="3"/>
  <c r="J77" i="3"/>
  <c r="J78" i="3"/>
  <c r="J79" i="3"/>
  <c r="J80" i="3"/>
  <c r="J81" i="3"/>
  <c r="J82" i="3"/>
  <c r="J83" i="3"/>
  <c r="J84" i="3"/>
  <c r="J85" i="3"/>
  <c r="J86" i="3"/>
  <c r="J87" i="3"/>
  <c r="J88" i="3"/>
  <c r="J89" i="3"/>
  <c r="J90" i="3"/>
  <c r="J91" i="3"/>
  <c r="J92" i="3"/>
  <c r="J93" i="3"/>
  <c r="J94" i="3"/>
  <c r="J95" i="3"/>
  <c r="J96" i="3"/>
  <c r="J97" i="3"/>
  <c r="J98" i="3"/>
  <c r="J99" i="3"/>
  <c r="J100" i="3"/>
  <c r="J101" i="3"/>
  <c r="J102" i="3"/>
  <c r="J103" i="3"/>
  <c r="J104" i="3"/>
  <c r="J105" i="3"/>
  <c r="J106" i="3"/>
  <c r="J107" i="3"/>
  <c r="J108" i="3"/>
  <c r="J109" i="3"/>
  <c r="J110" i="3"/>
  <c r="J111" i="3"/>
  <c r="J112" i="3"/>
  <c r="J113" i="3"/>
  <c r="J114" i="3"/>
  <c r="J115" i="3"/>
  <c r="J116" i="3"/>
  <c r="J117" i="3"/>
  <c r="J118" i="3"/>
  <c r="J119" i="3"/>
  <c r="J120" i="3"/>
  <c r="J121" i="3"/>
  <c r="J122" i="3"/>
  <c r="J123" i="3"/>
  <c r="J124" i="3"/>
  <c r="J125" i="3"/>
  <c r="J126" i="3"/>
  <c r="J127" i="3"/>
  <c r="J128" i="3"/>
  <c r="J129" i="3"/>
  <c r="J130" i="3"/>
  <c r="J131" i="3"/>
  <c r="J132" i="3"/>
  <c r="J133" i="3"/>
  <c r="J134" i="3"/>
  <c r="J135" i="3"/>
  <c r="J136" i="3"/>
  <c r="J137" i="3"/>
  <c r="J138" i="3"/>
  <c r="J139" i="3"/>
  <c r="J140" i="3"/>
  <c r="J141" i="3"/>
  <c r="J142" i="3"/>
  <c r="J143" i="3"/>
  <c r="J144" i="3"/>
  <c r="J145" i="3"/>
  <c r="J146" i="3"/>
  <c r="J147" i="3"/>
  <c r="J148" i="3"/>
  <c r="J149" i="3"/>
  <c r="J150" i="3"/>
  <c r="J151" i="3"/>
  <c r="J152" i="3"/>
  <c r="J11" i="3"/>
  <c r="Q30" i="10" l="1"/>
  <c r="Q31" i="10"/>
  <c r="Q32" i="10"/>
  <c r="Q33" i="10"/>
  <c r="Q29" i="10"/>
  <c r="P30" i="10"/>
  <c r="P31" i="10"/>
  <c r="P32" i="10"/>
  <c r="P33" i="10"/>
  <c r="P29" i="10"/>
  <c r="O29" i="10"/>
  <c r="P22" i="10"/>
  <c r="Q22" i="10"/>
  <c r="O30" i="10"/>
  <c r="O31" i="10"/>
  <c r="O32" i="10"/>
  <c r="O33" i="10"/>
  <c r="N30" i="10"/>
  <c r="N31" i="10"/>
  <c r="N32" i="10"/>
  <c r="N33" i="10"/>
  <c r="N29" i="10"/>
  <c r="M30" i="10"/>
  <c r="M31" i="10"/>
  <c r="M32" i="10"/>
  <c r="M33" i="10"/>
  <c r="M29" i="10"/>
  <c r="L29" i="10"/>
  <c r="L30" i="10"/>
  <c r="L31" i="10"/>
  <c r="L32" i="10"/>
  <c r="L33" i="10"/>
  <c r="F30" i="10"/>
  <c r="F31" i="10"/>
  <c r="F32" i="10"/>
  <c r="F33" i="10"/>
  <c r="E30" i="10"/>
  <c r="E31" i="10"/>
  <c r="E32" i="10"/>
  <c r="E33" i="10"/>
  <c r="D30" i="10"/>
  <c r="G30" i="10" s="1"/>
  <c r="D31" i="10"/>
  <c r="G31" i="10" s="1"/>
  <c r="D32" i="10"/>
  <c r="G32" i="10" s="1"/>
  <c r="D33" i="10"/>
  <c r="G33" i="10" s="1"/>
  <c r="G29" i="10"/>
  <c r="F29" i="10"/>
  <c r="E29" i="10"/>
  <c r="D29" i="10"/>
  <c r="P34" i="10" l="1"/>
  <c r="Q34" i="10"/>
  <c r="M34" i="10"/>
  <c r="O16" i="9"/>
  <c r="N16" i="9"/>
  <c r="M16" i="9"/>
  <c r="L16" i="9"/>
  <c r="K16" i="9"/>
  <c r="O14" i="9"/>
  <c r="N14" i="9"/>
  <c r="N17" i="9" s="1"/>
  <c r="M14" i="9"/>
  <c r="L14" i="9"/>
  <c r="L17" i="9" s="1"/>
  <c r="K14" i="9"/>
  <c r="J8" i="7"/>
  <c r="J9" i="7"/>
  <c r="J10" i="7"/>
  <c r="J11" i="7"/>
  <c r="J7" i="7"/>
  <c r="K7" i="7" s="1"/>
  <c r="O43" i="8"/>
  <c r="P43" i="8"/>
  <c r="Q43" i="8"/>
  <c r="R43" i="8"/>
  <c r="N43" i="8"/>
  <c r="O42" i="8"/>
  <c r="P42" i="8"/>
  <c r="Q42" i="8"/>
  <c r="R42" i="8"/>
  <c r="O41" i="8"/>
  <c r="P41" i="8"/>
  <c r="Q41" i="8"/>
  <c r="R41" i="8"/>
  <c r="N41" i="8"/>
  <c r="O40" i="8"/>
  <c r="P40" i="8"/>
  <c r="Q40" i="8"/>
  <c r="R40" i="8"/>
  <c r="O39" i="8"/>
  <c r="P39" i="8"/>
  <c r="Q39" i="8"/>
  <c r="R39" i="8"/>
  <c r="N40" i="8"/>
  <c r="N42" i="8"/>
  <c r="N39" i="8"/>
  <c r="R122" i="5"/>
  <c r="Q122" i="5"/>
  <c r="P122" i="5"/>
  <c r="O122" i="5"/>
  <c r="N122" i="5"/>
  <c r="R121" i="5"/>
  <c r="Q121" i="5"/>
  <c r="P121" i="5"/>
  <c r="O121" i="5"/>
  <c r="N121" i="5"/>
  <c r="R120" i="5"/>
  <c r="Q120" i="5"/>
  <c r="P120" i="5"/>
  <c r="O120" i="5"/>
  <c r="N120" i="5"/>
  <c r="R119" i="5"/>
  <c r="Q119" i="5"/>
  <c r="P119" i="5"/>
  <c r="O119" i="5"/>
  <c r="N119" i="5"/>
  <c r="R118" i="5"/>
  <c r="Q118" i="5"/>
  <c r="P118" i="5"/>
  <c r="O118" i="5"/>
  <c r="N118" i="5"/>
  <c r="R117" i="5"/>
  <c r="Q117" i="5"/>
  <c r="P117" i="5"/>
  <c r="O117" i="5"/>
  <c r="N117" i="5"/>
  <c r="R116" i="5"/>
  <c r="Q116" i="5"/>
  <c r="P116" i="5"/>
  <c r="O116" i="5"/>
  <c r="N116" i="5"/>
  <c r="R115" i="5"/>
  <c r="Q115" i="5"/>
  <c r="P115" i="5"/>
  <c r="O115" i="5"/>
  <c r="N115" i="5"/>
  <c r="R114" i="5"/>
  <c r="Q114" i="5"/>
  <c r="P114" i="5"/>
  <c r="O114" i="5"/>
  <c r="N114" i="5"/>
  <c r="R113" i="5"/>
  <c r="Q113" i="5"/>
  <c r="P113" i="5"/>
  <c r="O113" i="5"/>
  <c r="N113" i="5"/>
  <c r="R112" i="5"/>
  <c r="Q112" i="5"/>
  <c r="P112" i="5"/>
  <c r="O112" i="5"/>
  <c r="N112" i="5"/>
  <c r="R111" i="5"/>
  <c r="Q111" i="5"/>
  <c r="P111" i="5"/>
  <c r="O111" i="5"/>
  <c r="N111" i="5"/>
  <c r="R110" i="5"/>
  <c r="Q110" i="5"/>
  <c r="P110" i="5"/>
  <c r="O110" i="5"/>
  <c r="N110" i="5"/>
  <c r="R109" i="5"/>
  <c r="Q109" i="5"/>
  <c r="P109" i="5"/>
  <c r="O109" i="5"/>
  <c r="N109" i="5"/>
  <c r="R108" i="5"/>
  <c r="Q108" i="5"/>
  <c r="P108" i="5"/>
  <c r="O108" i="5"/>
  <c r="N108" i="5"/>
  <c r="R107" i="5"/>
  <c r="Q107" i="5"/>
  <c r="P107" i="5"/>
  <c r="O107" i="5"/>
  <c r="N107" i="5"/>
  <c r="R106" i="5"/>
  <c r="Q106" i="5"/>
  <c r="P106" i="5"/>
  <c r="O106" i="5"/>
  <c r="N106" i="5"/>
  <c r="R105" i="5"/>
  <c r="Q105" i="5"/>
  <c r="P105" i="5"/>
  <c r="O105" i="5"/>
  <c r="N105" i="5"/>
  <c r="R104" i="5"/>
  <c r="Q104" i="5"/>
  <c r="P104" i="5"/>
  <c r="O104" i="5"/>
  <c r="N104" i="5"/>
  <c r="R103" i="5"/>
  <c r="Q103" i="5"/>
  <c r="P103" i="5"/>
  <c r="O103" i="5"/>
  <c r="N103" i="5"/>
  <c r="R102" i="5"/>
  <c r="Q102" i="5"/>
  <c r="P102" i="5"/>
  <c r="O102" i="5"/>
  <c r="N102" i="5"/>
  <c r="R101" i="5"/>
  <c r="Q101" i="5"/>
  <c r="P101" i="5"/>
  <c r="O101" i="5"/>
  <c r="N101" i="5"/>
  <c r="R100" i="5"/>
  <c r="Q100" i="5"/>
  <c r="P100" i="5"/>
  <c r="O100" i="5"/>
  <c r="N100" i="5"/>
  <c r="R99" i="5"/>
  <c r="Q99" i="5"/>
  <c r="P99" i="5"/>
  <c r="O99" i="5"/>
  <c r="N99" i="5"/>
  <c r="R98" i="5"/>
  <c r="Q98" i="5"/>
  <c r="P98" i="5"/>
  <c r="O98" i="5"/>
  <c r="N98" i="5"/>
  <c r="R97" i="5"/>
  <c r="Q97" i="5"/>
  <c r="P97" i="5"/>
  <c r="O97" i="5"/>
  <c r="N97" i="5"/>
  <c r="R96" i="5"/>
  <c r="Q96" i="5"/>
  <c r="P96" i="5"/>
  <c r="O96" i="5"/>
  <c r="N96" i="5"/>
  <c r="R95" i="5"/>
  <c r="Q95" i="5"/>
  <c r="P95" i="5"/>
  <c r="O95" i="5"/>
  <c r="N95" i="5"/>
  <c r="R94" i="5"/>
  <c r="Q94" i="5"/>
  <c r="P94" i="5"/>
  <c r="O94" i="5"/>
  <c r="N94" i="5"/>
  <c r="R93" i="5"/>
  <c r="Q93" i="5"/>
  <c r="P93" i="5"/>
  <c r="O93" i="5"/>
  <c r="N93" i="5"/>
  <c r="R92" i="5"/>
  <c r="Q92" i="5"/>
  <c r="P92" i="5"/>
  <c r="O92" i="5"/>
  <c r="N92" i="5"/>
  <c r="R91" i="5"/>
  <c r="Q91" i="5"/>
  <c r="P91" i="5"/>
  <c r="O91" i="5"/>
  <c r="N91" i="5"/>
  <c r="R90" i="5"/>
  <c r="Q90" i="5"/>
  <c r="P90" i="5"/>
  <c r="O90" i="5"/>
  <c r="N90" i="5"/>
  <c r="R89" i="5"/>
  <c r="Q89" i="5"/>
  <c r="P89" i="5"/>
  <c r="O89" i="5"/>
  <c r="N89" i="5"/>
  <c r="R88" i="5"/>
  <c r="Q88" i="5"/>
  <c r="P88" i="5"/>
  <c r="O88" i="5"/>
  <c r="N88" i="5"/>
  <c r="R87" i="5"/>
  <c r="Q87" i="5"/>
  <c r="P87" i="5"/>
  <c r="O87" i="5"/>
  <c r="N87" i="5"/>
  <c r="R86" i="5"/>
  <c r="Q86" i="5"/>
  <c r="P86" i="5"/>
  <c r="O86" i="5"/>
  <c r="N86" i="5"/>
  <c r="R85" i="5"/>
  <c r="Q85" i="5"/>
  <c r="P85" i="5"/>
  <c r="O85" i="5"/>
  <c r="N85" i="5"/>
  <c r="R84" i="5"/>
  <c r="Q84" i="5"/>
  <c r="P84" i="5"/>
  <c r="O84" i="5"/>
  <c r="N84" i="5"/>
  <c r="R83" i="5"/>
  <c r="Q83" i="5"/>
  <c r="P83" i="5"/>
  <c r="O83" i="5"/>
  <c r="N83" i="5"/>
  <c r="R82" i="5"/>
  <c r="Q82" i="5"/>
  <c r="P82" i="5"/>
  <c r="O82" i="5"/>
  <c r="N82" i="5"/>
  <c r="R81" i="5"/>
  <c r="Q81" i="5"/>
  <c r="P81" i="5"/>
  <c r="O81" i="5"/>
  <c r="N81" i="5"/>
  <c r="R80" i="5"/>
  <c r="Q80" i="5"/>
  <c r="P80" i="5"/>
  <c r="O80" i="5"/>
  <c r="N80" i="5"/>
  <c r="R79" i="5"/>
  <c r="Q79" i="5"/>
  <c r="P79" i="5"/>
  <c r="O79" i="5"/>
  <c r="N79" i="5"/>
  <c r="R78" i="5"/>
  <c r="Q78" i="5"/>
  <c r="P78" i="5"/>
  <c r="O78" i="5"/>
  <c r="N78" i="5"/>
  <c r="R77" i="5"/>
  <c r="Q77" i="5"/>
  <c r="P77" i="5"/>
  <c r="O77" i="5"/>
  <c r="N77" i="5"/>
  <c r="R76" i="5"/>
  <c r="Q76" i="5"/>
  <c r="P76" i="5"/>
  <c r="O76" i="5"/>
  <c r="N76" i="5"/>
  <c r="R75" i="5"/>
  <c r="Q75" i="5"/>
  <c r="P75" i="5"/>
  <c r="O75" i="5"/>
  <c r="N75" i="5"/>
  <c r="R74" i="5"/>
  <c r="Q74" i="5"/>
  <c r="P74" i="5"/>
  <c r="O74" i="5"/>
  <c r="N74" i="5"/>
  <c r="R73" i="5"/>
  <c r="Q73" i="5"/>
  <c r="P73" i="5"/>
  <c r="O73" i="5"/>
  <c r="N73" i="5"/>
  <c r="R72" i="5"/>
  <c r="Q72" i="5"/>
  <c r="P72" i="5"/>
  <c r="O72" i="5"/>
  <c r="N72" i="5"/>
  <c r="R71" i="5"/>
  <c r="Q71" i="5"/>
  <c r="P71" i="5"/>
  <c r="O71" i="5"/>
  <c r="N71" i="5"/>
  <c r="R70" i="5"/>
  <c r="Q70" i="5"/>
  <c r="P70" i="5"/>
  <c r="O70" i="5"/>
  <c r="N70" i="5"/>
  <c r="R69" i="5"/>
  <c r="Q69" i="5"/>
  <c r="P69" i="5"/>
  <c r="O69" i="5"/>
  <c r="N69" i="5"/>
  <c r="R68" i="5"/>
  <c r="Q68" i="5"/>
  <c r="P68" i="5"/>
  <c r="O68" i="5"/>
  <c r="N68" i="5"/>
  <c r="I122" i="4"/>
  <c r="M121" i="4"/>
  <c r="L121" i="4"/>
  <c r="K121" i="4"/>
  <c r="J121" i="4"/>
  <c r="I121" i="4"/>
  <c r="M120" i="4"/>
  <c r="L120" i="4"/>
  <c r="K120" i="4"/>
  <c r="J120" i="4"/>
  <c r="I120" i="4"/>
  <c r="M119" i="4"/>
  <c r="L119" i="4"/>
  <c r="K119" i="4"/>
  <c r="J119" i="4"/>
  <c r="I119" i="4"/>
  <c r="M118" i="4"/>
  <c r="L118" i="4"/>
  <c r="K118" i="4"/>
  <c r="J118" i="4"/>
  <c r="I118" i="4"/>
  <c r="M117" i="4"/>
  <c r="L117" i="4"/>
  <c r="K117" i="4"/>
  <c r="J117" i="4"/>
  <c r="I117" i="4"/>
  <c r="M116" i="4"/>
  <c r="L116" i="4"/>
  <c r="K116" i="4"/>
  <c r="J116" i="4"/>
  <c r="I116" i="4"/>
  <c r="M115" i="4"/>
  <c r="L115" i="4"/>
  <c r="K115" i="4"/>
  <c r="J115" i="4"/>
  <c r="I115" i="4"/>
  <c r="M114" i="4"/>
  <c r="L114" i="4"/>
  <c r="K114" i="4"/>
  <c r="J114" i="4"/>
  <c r="I114" i="4"/>
  <c r="M113" i="4"/>
  <c r="L113" i="4"/>
  <c r="K113" i="4"/>
  <c r="J113" i="4"/>
  <c r="I113" i="4"/>
  <c r="M112" i="4"/>
  <c r="L112" i="4"/>
  <c r="K112" i="4"/>
  <c r="J112" i="4"/>
  <c r="I112" i="4"/>
  <c r="M111" i="4"/>
  <c r="L111" i="4"/>
  <c r="K111" i="4"/>
  <c r="J111" i="4"/>
  <c r="I111" i="4"/>
  <c r="M110" i="4"/>
  <c r="L110" i="4"/>
  <c r="K110" i="4"/>
  <c r="J110" i="4"/>
  <c r="I110" i="4"/>
  <c r="M109" i="4"/>
  <c r="L109" i="4"/>
  <c r="K109" i="4"/>
  <c r="J109" i="4"/>
  <c r="I109" i="4"/>
  <c r="M108" i="4"/>
  <c r="L108" i="4"/>
  <c r="K108" i="4"/>
  <c r="J108" i="4"/>
  <c r="I108" i="4"/>
  <c r="M107" i="4"/>
  <c r="L107" i="4"/>
  <c r="K107" i="4"/>
  <c r="J107" i="4"/>
  <c r="I107" i="4"/>
  <c r="M106" i="4"/>
  <c r="L106" i="4"/>
  <c r="K106" i="4"/>
  <c r="J106" i="4"/>
  <c r="I106" i="4"/>
  <c r="M105" i="4"/>
  <c r="L105" i="4"/>
  <c r="K105" i="4"/>
  <c r="J105" i="4"/>
  <c r="I105" i="4"/>
  <c r="M104" i="4"/>
  <c r="L104" i="4"/>
  <c r="K104" i="4"/>
  <c r="J104" i="4"/>
  <c r="I104" i="4"/>
  <c r="M103" i="4"/>
  <c r="L103" i="4"/>
  <c r="K103" i="4"/>
  <c r="J103" i="4"/>
  <c r="I103" i="4"/>
  <c r="M102" i="4"/>
  <c r="L102" i="4"/>
  <c r="K102" i="4"/>
  <c r="J102" i="4"/>
  <c r="I102" i="4"/>
  <c r="M101" i="4"/>
  <c r="L101" i="4"/>
  <c r="K101" i="4"/>
  <c r="J101" i="4"/>
  <c r="I101" i="4"/>
  <c r="M100" i="4"/>
  <c r="L100" i="4"/>
  <c r="K100" i="4"/>
  <c r="J100" i="4"/>
  <c r="I100" i="4"/>
  <c r="M99" i="4"/>
  <c r="L99" i="4"/>
  <c r="K99" i="4"/>
  <c r="J99" i="4"/>
  <c r="I99" i="4"/>
  <c r="M98" i="4"/>
  <c r="L98" i="4"/>
  <c r="K98" i="4"/>
  <c r="J98" i="4"/>
  <c r="I98" i="4"/>
  <c r="M97" i="4"/>
  <c r="L97" i="4"/>
  <c r="K97" i="4"/>
  <c r="J97" i="4"/>
  <c r="I97" i="4"/>
  <c r="M96" i="4"/>
  <c r="L96" i="4"/>
  <c r="K96" i="4"/>
  <c r="J96" i="4"/>
  <c r="I96" i="4"/>
  <c r="M95" i="4"/>
  <c r="L95" i="4"/>
  <c r="K95" i="4"/>
  <c r="J95" i="4"/>
  <c r="I95" i="4"/>
  <c r="M94" i="4"/>
  <c r="L94" i="4"/>
  <c r="K94" i="4"/>
  <c r="J94" i="4"/>
  <c r="I94" i="4"/>
  <c r="M93" i="4"/>
  <c r="L93" i="4"/>
  <c r="K93" i="4"/>
  <c r="J93" i="4"/>
  <c r="I93" i="4"/>
  <c r="M92" i="4"/>
  <c r="L92" i="4"/>
  <c r="K92" i="4"/>
  <c r="J92" i="4"/>
  <c r="I92" i="4"/>
  <c r="M91" i="4"/>
  <c r="L91" i="4"/>
  <c r="K91" i="4"/>
  <c r="J91" i="4"/>
  <c r="I91" i="4"/>
  <c r="M90" i="4"/>
  <c r="L90" i="4"/>
  <c r="K90" i="4"/>
  <c r="J90" i="4"/>
  <c r="I90" i="4"/>
  <c r="M89" i="4"/>
  <c r="L89" i="4"/>
  <c r="K89" i="4"/>
  <c r="J89" i="4"/>
  <c r="I89" i="4"/>
  <c r="M88" i="4"/>
  <c r="L88" i="4"/>
  <c r="K88" i="4"/>
  <c r="J88" i="4"/>
  <c r="I88" i="4"/>
  <c r="M87" i="4"/>
  <c r="L87" i="4"/>
  <c r="K87" i="4"/>
  <c r="J87" i="4"/>
  <c r="I87" i="4"/>
  <c r="M86" i="4"/>
  <c r="L86" i="4"/>
  <c r="K86" i="4"/>
  <c r="J86" i="4"/>
  <c r="I86" i="4"/>
  <c r="M85" i="4"/>
  <c r="L85" i="4"/>
  <c r="K85" i="4"/>
  <c r="J85" i="4"/>
  <c r="I85" i="4"/>
  <c r="M84" i="4"/>
  <c r="L84" i="4"/>
  <c r="K84" i="4"/>
  <c r="J84" i="4"/>
  <c r="I84" i="4"/>
  <c r="M83" i="4"/>
  <c r="L83" i="4"/>
  <c r="K83" i="4"/>
  <c r="J83" i="4"/>
  <c r="I83" i="4"/>
  <c r="M82" i="4"/>
  <c r="L82" i="4"/>
  <c r="K82" i="4"/>
  <c r="J82" i="4"/>
  <c r="I82" i="4"/>
  <c r="M81" i="4"/>
  <c r="L81" i="4"/>
  <c r="K81" i="4"/>
  <c r="J81" i="4"/>
  <c r="I81" i="4"/>
  <c r="M80" i="4"/>
  <c r="L80" i="4"/>
  <c r="K80" i="4"/>
  <c r="J80" i="4"/>
  <c r="I80" i="4"/>
  <c r="M79" i="4"/>
  <c r="L79" i="4"/>
  <c r="K79" i="4"/>
  <c r="J79" i="4"/>
  <c r="I79" i="4"/>
  <c r="M78" i="4"/>
  <c r="L78" i="4"/>
  <c r="K78" i="4"/>
  <c r="J78" i="4"/>
  <c r="I78" i="4"/>
  <c r="M77" i="4"/>
  <c r="L77" i="4"/>
  <c r="K77" i="4"/>
  <c r="J77" i="4"/>
  <c r="I77" i="4"/>
  <c r="M76" i="4"/>
  <c r="L76" i="4"/>
  <c r="K76" i="4"/>
  <c r="J76" i="4"/>
  <c r="I76" i="4"/>
  <c r="M75" i="4"/>
  <c r="L75" i="4"/>
  <c r="K75" i="4"/>
  <c r="J75" i="4"/>
  <c r="I75" i="4"/>
  <c r="M74" i="4"/>
  <c r="L74" i="4"/>
  <c r="K74" i="4"/>
  <c r="J74" i="4"/>
  <c r="I74" i="4"/>
  <c r="M73" i="4"/>
  <c r="L73" i="4"/>
  <c r="K73" i="4"/>
  <c r="J73" i="4"/>
  <c r="I73" i="4"/>
  <c r="M72" i="4"/>
  <c r="L72" i="4"/>
  <c r="K72" i="4"/>
  <c r="J72" i="4"/>
  <c r="I72" i="4"/>
  <c r="M71" i="4"/>
  <c r="L71" i="4"/>
  <c r="K71" i="4"/>
  <c r="J71" i="4"/>
  <c r="I71" i="4"/>
  <c r="M70" i="4"/>
  <c r="L70" i="4"/>
  <c r="K70" i="4"/>
  <c r="J70" i="4"/>
  <c r="I70" i="4"/>
  <c r="M69" i="4"/>
  <c r="L69" i="4"/>
  <c r="K69" i="4"/>
  <c r="J69" i="4"/>
  <c r="I69" i="4"/>
  <c r="M68" i="4"/>
  <c r="L68" i="4"/>
  <c r="K68" i="4"/>
  <c r="J68" i="4"/>
  <c r="I68" i="4"/>
  <c r="M67" i="4"/>
  <c r="L67" i="4"/>
  <c r="K67" i="4"/>
  <c r="J67" i="4"/>
  <c r="I67" i="4"/>
  <c r="M66" i="4"/>
  <c r="L66" i="4"/>
  <c r="K66" i="4"/>
  <c r="J66" i="4"/>
  <c r="I66" i="4"/>
  <c r="M89" i="13"/>
  <c r="L89" i="13"/>
  <c r="K89" i="13"/>
  <c r="J89" i="13"/>
  <c r="I89" i="13"/>
  <c r="H89" i="13"/>
  <c r="G89" i="13"/>
  <c r="F89" i="13"/>
  <c r="E89" i="13"/>
  <c r="D89" i="13"/>
  <c r="C89" i="13"/>
  <c r="B89" i="13"/>
  <c r="M88" i="13"/>
  <c r="M96" i="13" s="1"/>
  <c r="L88" i="13"/>
  <c r="L96" i="13" s="1"/>
  <c r="K88" i="13"/>
  <c r="K96" i="13" s="1"/>
  <c r="J88" i="13"/>
  <c r="J96" i="13" s="1"/>
  <c r="I88" i="13"/>
  <c r="I96" i="13" s="1"/>
  <c r="H88" i="13"/>
  <c r="H96" i="13" s="1"/>
  <c r="G88" i="13"/>
  <c r="G96" i="13" s="1"/>
  <c r="F88" i="13"/>
  <c r="F96" i="13" s="1"/>
  <c r="E88" i="13"/>
  <c r="E96" i="13" s="1"/>
  <c r="D88" i="13"/>
  <c r="D96" i="13" s="1"/>
  <c r="C88" i="13"/>
  <c r="C96" i="13" s="1"/>
  <c r="B88" i="13"/>
  <c r="B96" i="13" s="1"/>
  <c r="M87" i="13"/>
  <c r="M95" i="13" s="1"/>
  <c r="L87" i="13"/>
  <c r="L95" i="13" s="1"/>
  <c r="K87" i="13"/>
  <c r="K95" i="13" s="1"/>
  <c r="J87" i="13"/>
  <c r="J95" i="13" s="1"/>
  <c r="I87" i="13"/>
  <c r="I95" i="13" s="1"/>
  <c r="H87" i="13"/>
  <c r="H95" i="13" s="1"/>
  <c r="G87" i="13"/>
  <c r="G95" i="13" s="1"/>
  <c r="F87" i="13"/>
  <c r="F95" i="13" s="1"/>
  <c r="E87" i="13"/>
  <c r="E95" i="13" s="1"/>
  <c r="D87" i="13"/>
  <c r="D95" i="13" s="1"/>
  <c r="C87" i="13"/>
  <c r="C95" i="13" s="1"/>
  <c r="B87" i="13"/>
  <c r="B95" i="13" s="1"/>
  <c r="M86" i="13"/>
  <c r="M94" i="13" s="1"/>
  <c r="L86" i="13"/>
  <c r="L94" i="13" s="1"/>
  <c r="K86" i="13"/>
  <c r="K94" i="13" s="1"/>
  <c r="J86" i="13"/>
  <c r="J94" i="13" s="1"/>
  <c r="I86" i="13"/>
  <c r="I94" i="13" s="1"/>
  <c r="H86" i="13"/>
  <c r="H94" i="13" s="1"/>
  <c r="G86" i="13"/>
  <c r="G94" i="13" s="1"/>
  <c r="F86" i="13"/>
  <c r="F94" i="13" s="1"/>
  <c r="E86" i="13"/>
  <c r="E94" i="13" s="1"/>
  <c r="D86" i="13"/>
  <c r="D94" i="13" s="1"/>
  <c r="C86" i="13"/>
  <c r="C94" i="13" s="1"/>
  <c r="B86" i="13"/>
  <c r="B94" i="13" s="1"/>
  <c r="M85" i="13"/>
  <c r="M93" i="13" s="1"/>
  <c r="L85" i="13"/>
  <c r="L93" i="13" s="1"/>
  <c r="K85" i="13"/>
  <c r="K93" i="13" s="1"/>
  <c r="J85" i="13"/>
  <c r="J93" i="13" s="1"/>
  <c r="I85" i="13"/>
  <c r="I93" i="13" s="1"/>
  <c r="H85" i="13"/>
  <c r="H93" i="13" s="1"/>
  <c r="G85" i="13"/>
  <c r="G93" i="13" s="1"/>
  <c r="F85" i="13"/>
  <c r="F93" i="13" s="1"/>
  <c r="E85" i="13"/>
  <c r="E93" i="13" s="1"/>
  <c r="D85" i="13"/>
  <c r="D93" i="13" s="1"/>
  <c r="C85" i="13"/>
  <c r="C93" i="13" s="1"/>
  <c r="B85" i="13"/>
  <c r="B93" i="13" s="1"/>
  <c r="M84" i="13"/>
  <c r="M92" i="13" s="1"/>
  <c r="M97" i="13" s="1"/>
  <c r="L84" i="13"/>
  <c r="L92" i="13" s="1"/>
  <c r="L97" i="13" s="1"/>
  <c r="K84" i="13"/>
  <c r="K92" i="13" s="1"/>
  <c r="K97" i="13" s="1"/>
  <c r="J84" i="13"/>
  <c r="J92" i="13" s="1"/>
  <c r="J97" i="13" s="1"/>
  <c r="I84" i="13"/>
  <c r="I92" i="13" s="1"/>
  <c r="I97" i="13" s="1"/>
  <c r="H84" i="13"/>
  <c r="H92" i="13" s="1"/>
  <c r="H97" i="13" s="1"/>
  <c r="G84" i="13"/>
  <c r="G92" i="13" s="1"/>
  <c r="G97" i="13" s="1"/>
  <c r="F84" i="13"/>
  <c r="F92" i="13" s="1"/>
  <c r="F97" i="13" s="1"/>
  <c r="E84" i="13"/>
  <c r="E92" i="13" s="1"/>
  <c r="E97" i="13" s="1"/>
  <c r="D84" i="13"/>
  <c r="D92" i="13" s="1"/>
  <c r="D97" i="13" s="1"/>
  <c r="C84" i="13"/>
  <c r="C92" i="13" s="1"/>
  <c r="C97" i="13" s="1"/>
  <c r="B84" i="13"/>
  <c r="B92" i="13" s="1"/>
  <c r="B97" i="13" s="1"/>
  <c r="D8" i="12"/>
  <c r="D7" i="12"/>
  <c r="D6" i="12"/>
  <c r="D5" i="12"/>
  <c r="X62" i="11"/>
  <c r="W62" i="11"/>
  <c r="V62" i="11"/>
  <c r="U62" i="11"/>
  <c r="T62" i="11"/>
  <c r="S62" i="11"/>
  <c r="R62" i="11"/>
  <c r="Q62" i="11"/>
  <c r="P62" i="11"/>
  <c r="O62" i="11"/>
  <c r="N62" i="11"/>
  <c r="M62" i="11"/>
  <c r="L62" i="11"/>
  <c r="K62" i="11"/>
  <c r="J62" i="11"/>
  <c r="I62" i="11"/>
  <c r="H62" i="11"/>
  <c r="G62" i="11"/>
  <c r="F62" i="11"/>
  <c r="E62" i="11"/>
  <c r="D62" i="11"/>
  <c r="X61" i="11"/>
  <c r="W61" i="11"/>
  <c r="V61" i="11"/>
  <c r="U61" i="11"/>
  <c r="T61" i="11"/>
  <c r="S61" i="11"/>
  <c r="R61" i="11"/>
  <c r="Q61" i="11"/>
  <c r="P61" i="11"/>
  <c r="O61" i="11"/>
  <c r="N61" i="11"/>
  <c r="M61" i="11"/>
  <c r="L61" i="11"/>
  <c r="K61" i="11"/>
  <c r="J61" i="11"/>
  <c r="I61" i="11"/>
  <c r="H61" i="11"/>
  <c r="G61" i="11"/>
  <c r="F61" i="11"/>
  <c r="E61" i="11"/>
  <c r="D61" i="11"/>
  <c r="X60" i="11"/>
  <c r="W60" i="11"/>
  <c r="V60" i="11"/>
  <c r="U60" i="11"/>
  <c r="T60" i="11"/>
  <c r="S60" i="11"/>
  <c r="R60" i="11"/>
  <c r="Q60" i="11"/>
  <c r="P60" i="11"/>
  <c r="O60" i="11"/>
  <c r="N60" i="11"/>
  <c r="M60" i="11"/>
  <c r="L60" i="11"/>
  <c r="K60" i="11"/>
  <c r="J60" i="11"/>
  <c r="I60" i="11"/>
  <c r="H60" i="11"/>
  <c r="G60" i="11"/>
  <c r="F60" i="11"/>
  <c r="E60" i="11"/>
  <c r="D60" i="11"/>
  <c r="X59" i="11"/>
  <c r="W59" i="11"/>
  <c r="V59" i="11"/>
  <c r="U59" i="11"/>
  <c r="T59" i="11"/>
  <c r="S59" i="11"/>
  <c r="R59" i="11"/>
  <c r="Q59" i="11"/>
  <c r="P59" i="11"/>
  <c r="O59" i="11"/>
  <c r="N59" i="11"/>
  <c r="M59" i="11"/>
  <c r="L59" i="11"/>
  <c r="K59" i="11"/>
  <c r="J59" i="11"/>
  <c r="I59" i="11"/>
  <c r="H59" i="11"/>
  <c r="G59" i="11"/>
  <c r="F59" i="11"/>
  <c r="E59" i="11"/>
  <c r="D59" i="11"/>
  <c r="X58" i="11"/>
  <c r="W58" i="11"/>
  <c r="V58" i="11"/>
  <c r="U58" i="11"/>
  <c r="T58" i="11"/>
  <c r="S58" i="11"/>
  <c r="R58" i="11"/>
  <c r="Q58" i="11"/>
  <c r="P58" i="11"/>
  <c r="O58" i="11"/>
  <c r="N58" i="11"/>
  <c r="M58" i="11"/>
  <c r="L58" i="11"/>
  <c r="K58" i="11"/>
  <c r="J58" i="11"/>
  <c r="I58" i="11"/>
  <c r="H58" i="11"/>
  <c r="G58" i="11"/>
  <c r="F58" i="11"/>
  <c r="E58" i="11"/>
  <c r="D58" i="11"/>
  <c r="X57" i="11"/>
  <c r="W57" i="11"/>
  <c r="V57" i="11"/>
  <c r="U57" i="11"/>
  <c r="T57" i="11"/>
  <c r="S57" i="11"/>
  <c r="R57" i="11"/>
  <c r="Q57" i="11"/>
  <c r="P57" i="11"/>
  <c r="O57" i="11"/>
  <c r="N57" i="11"/>
  <c r="M57" i="11"/>
  <c r="L57" i="11"/>
  <c r="K57" i="11"/>
  <c r="J57" i="11"/>
  <c r="I57" i="11"/>
  <c r="H57" i="11"/>
  <c r="G57" i="11"/>
  <c r="F57" i="11"/>
  <c r="E57" i="11"/>
  <c r="D57" i="11"/>
  <c r="X56" i="11"/>
  <c r="X64" i="11" s="1"/>
  <c r="W56" i="11"/>
  <c r="W64" i="11" s="1"/>
  <c r="V56" i="11"/>
  <c r="V64" i="11" s="1"/>
  <c r="U56" i="11"/>
  <c r="U64" i="11" s="1"/>
  <c r="T56" i="11"/>
  <c r="T64" i="11" s="1"/>
  <c r="S56" i="11"/>
  <c r="S64" i="11" s="1"/>
  <c r="R56" i="11"/>
  <c r="R64" i="11" s="1"/>
  <c r="Q56" i="11"/>
  <c r="Q64" i="11" s="1"/>
  <c r="P56" i="11"/>
  <c r="P64" i="11" s="1"/>
  <c r="O56" i="11"/>
  <c r="O64" i="11" s="1"/>
  <c r="N56" i="11"/>
  <c r="N64" i="11" s="1"/>
  <c r="M56" i="11"/>
  <c r="M64" i="11" s="1"/>
  <c r="L56" i="11"/>
  <c r="L64" i="11" s="1"/>
  <c r="K56" i="11"/>
  <c r="K64" i="11" s="1"/>
  <c r="J56" i="11"/>
  <c r="J64" i="11" s="1"/>
  <c r="I56" i="11"/>
  <c r="I64" i="11" s="1"/>
  <c r="H56" i="11"/>
  <c r="H64" i="11" s="1"/>
  <c r="G56" i="11"/>
  <c r="G64" i="11" s="1"/>
  <c r="F56" i="11"/>
  <c r="F64" i="11" s="1"/>
  <c r="E56" i="11"/>
  <c r="E64" i="11" s="1"/>
  <c r="D56" i="11"/>
  <c r="D64" i="11" s="1"/>
  <c r="L34" i="10"/>
  <c r="O22" i="10"/>
  <c r="L22" i="10"/>
  <c r="G22" i="10"/>
  <c r="F22" i="10"/>
  <c r="E22" i="10"/>
  <c r="D22" i="10"/>
  <c r="H21" i="7"/>
  <c r="G21" i="7"/>
  <c r="F21" i="7"/>
  <c r="E21" i="7"/>
  <c r="E22" i="7" s="1"/>
  <c r="D21" i="7"/>
  <c r="H19" i="7"/>
  <c r="H22" i="7" s="1"/>
  <c r="G19" i="7"/>
  <c r="F19" i="7"/>
  <c r="E19" i="7"/>
  <c r="D19" i="7"/>
  <c r="K11" i="7"/>
  <c r="I11" i="7"/>
  <c r="K10" i="7"/>
  <c r="I10" i="7"/>
  <c r="K9" i="7"/>
  <c r="I9" i="7"/>
  <c r="K8" i="7"/>
  <c r="I8" i="7"/>
  <c r="I7" i="7"/>
  <c r="R14" i="6"/>
  <c r="Q14" i="6"/>
  <c r="P14" i="6"/>
  <c r="O14" i="6"/>
  <c r="N14" i="6"/>
  <c r="AC12" i="6"/>
  <c r="AB12" i="6"/>
  <c r="AA12" i="6"/>
  <c r="Z12" i="6"/>
  <c r="Z15" i="6" s="1"/>
  <c r="Y12" i="6"/>
  <c r="I10" i="6"/>
  <c r="H10" i="6"/>
  <c r="G10" i="6"/>
  <c r="F10" i="6"/>
  <c r="E10" i="6"/>
  <c r="AC9" i="6"/>
  <c r="AB9" i="6"/>
  <c r="AA9" i="6"/>
  <c r="Z9" i="6"/>
  <c r="Y9" i="6"/>
  <c r="R9" i="6"/>
  <c r="Q9" i="6"/>
  <c r="P9" i="6"/>
  <c r="O9" i="6"/>
  <c r="N9" i="6"/>
  <c r="R67" i="5"/>
  <c r="Q67" i="5"/>
  <c r="P67" i="5"/>
  <c r="O67" i="5"/>
  <c r="N67" i="5"/>
  <c r="R66" i="5"/>
  <c r="Q66" i="5"/>
  <c r="P66" i="5"/>
  <c r="O66" i="5"/>
  <c r="N66" i="5"/>
  <c r="R65" i="5"/>
  <c r="Q65" i="5"/>
  <c r="P65" i="5"/>
  <c r="O65" i="5"/>
  <c r="N65" i="5"/>
  <c r="R64" i="5"/>
  <c r="Q64" i="5"/>
  <c r="P64" i="5"/>
  <c r="O64" i="5"/>
  <c r="N64" i="5"/>
  <c r="R63" i="5"/>
  <c r="Q63" i="5"/>
  <c r="P63" i="5"/>
  <c r="O63" i="5"/>
  <c r="N63" i="5"/>
  <c r="R62" i="5"/>
  <c r="Q62" i="5"/>
  <c r="P62" i="5"/>
  <c r="O62" i="5"/>
  <c r="N62" i="5"/>
  <c r="R61" i="5"/>
  <c r="Q61" i="5"/>
  <c r="P61" i="5"/>
  <c r="O61" i="5"/>
  <c r="N61" i="5"/>
  <c r="R60" i="5"/>
  <c r="Q60" i="5"/>
  <c r="P60" i="5"/>
  <c r="O60" i="5"/>
  <c r="N60" i="5"/>
  <c r="R59" i="5"/>
  <c r="Q59" i="5"/>
  <c r="P59" i="5"/>
  <c r="O59" i="5"/>
  <c r="N59" i="5"/>
  <c r="N58" i="5"/>
  <c r="R58" i="5"/>
  <c r="Q58" i="5"/>
  <c r="P58" i="5"/>
  <c r="O58" i="5"/>
  <c r="R57" i="5"/>
  <c r="Q57" i="5"/>
  <c r="P57" i="5"/>
  <c r="O57" i="5"/>
  <c r="N57" i="5"/>
  <c r="R56" i="5"/>
  <c r="Q56" i="5"/>
  <c r="P56" i="5"/>
  <c r="O56" i="5"/>
  <c r="N56" i="5"/>
  <c r="R55" i="5"/>
  <c r="Q55" i="5"/>
  <c r="P55" i="5"/>
  <c r="O55" i="5"/>
  <c r="N55" i="5"/>
  <c r="R54" i="5"/>
  <c r="Q54" i="5"/>
  <c r="P54" i="5"/>
  <c r="O54" i="5"/>
  <c r="N54" i="5"/>
  <c r="R53" i="5"/>
  <c r="Q53" i="5"/>
  <c r="P53" i="5"/>
  <c r="O53" i="5"/>
  <c r="N53" i="5"/>
  <c r="R52" i="5"/>
  <c r="Q52" i="5"/>
  <c r="P52" i="5"/>
  <c r="O52" i="5"/>
  <c r="N52" i="5"/>
  <c r="R51" i="5"/>
  <c r="Q51" i="5"/>
  <c r="P51" i="5"/>
  <c r="O51" i="5"/>
  <c r="N51" i="5"/>
  <c r="R50" i="5"/>
  <c r="Q50" i="5"/>
  <c r="P50" i="5"/>
  <c r="O50" i="5"/>
  <c r="N50" i="5"/>
  <c r="R49" i="5"/>
  <c r="Q49" i="5"/>
  <c r="P49" i="5"/>
  <c r="O49" i="5"/>
  <c r="N49" i="5"/>
  <c r="R48" i="5"/>
  <c r="Q48" i="5"/>
  <c r="P48" i="5"/>
  <c r="O48" i="5"/>
  <c r="N48" i="5"/>
  <c r="R47" i="5"/>
  <c r="Q47" i="5"/>
  <c r="P47" i="5"/>
  <c r="O47" i="5"/>
  <c r="N47" i="5"/>
  <c r="R46" i="5"/>
  <c r="Q46" i="5"/>
  <c r="P46" i="5"/>
  <c r="O46" i="5"/>
  <c r="N46" i="5"/>
  <c r="R45" i="5"/>
  <c r="Q45" i="5"/>
  <c r="P45" i="5"/>
  <c r="O45" i="5"/>
  <c r="N45" i="5"/>
  <c r="R44" i="5"/>
  <c r="Q44" i="5"/>
  <c r="P44" i="5"/>
  <c r="O44" i="5"/>
  <c r="N44" i="5"/>
  <c r="R43" i="5"/>
  <c r="Q43" i="5"/>
  <c r="P43" i="5"/>
  <c r="O43" i="5"/>
  <c r="N43" i="5"/>
  <c r="R42" i="5"/>
  <c r="Q42" i="5"/>
  <c r="P42" i="5"/>
  <c r="O42" i="5"/>
  <c r="N42" i="5"/>
  <c r="R41" i="5"/>
  <c r="Q41" i="5"/>
  <c r="P41" i="5"/>
  <c r="O41" i="5"/>
  <c r="N41" i="5"/>
  <c r="R40" i="5"/>
  <c r="Q40" i="5"/>
  <c r="P40" i="5"/>
  <c r="O40" i="5"/>
  <c r="N40" i="5"/>
  <c r="R39" i="5"/>
  <c r="Q39" i="5"/>
  <c r="P39" i="5"/>
  <c r="O39" i="5"/>
  <c r="N39" i="5"/>
  <c r="R38" i="5"/>
  <c r="Q38" i="5"/>
  <c r="P38" i="5"/>
  <c r="O38" i="5"/>
  <c r="N38" i="5"/>
  <c r="R37" i="5"/>
  <c r="Q37" i="5"/>
  <c r="P37" i="5"/>
  <c r="O37" i="5"/>
  <c r="N37" i="5"/>
  <c r="R36" i="5"/>
  <c r="Q36" i="5"/>
  <c r="P36" i="5"/>
  <c r="O36" i="5"/>
  <c r="N36" i="5"/>
  <c r="R35" i="5"/>
  <c r="Q35" i="5"/>
  <c r="P35" i="5"/>
  <c r="O35" i="5"/>
  <c r="N35" i="5"/>
  <c r="R34" i="5"/>
  <c r="Q34" i="5"/>
  <c r="P34" i="5"/>
  <c r="O34" i="5"/>
  <c r="N34" i="5"/>
  <c r="R33" i="5"/>
  <c r="Q33" i="5"/>
  <c r="P33" i="5"/>
  <c r="O33" i="5"/>
  <c r="N33" i="5"/>
  <c r="R32" i="5"/>
  <c r="Q32" i="5"/>
  <c r="P32" i="5"/>
  <c r="O32" i="5"/>
  <c r="N32" i="5"/>
  <c r="R31" i="5"/>
  <c r="Q31" i="5"/>
  <c r="P31" i="5"/>
  <c r="O31" i="5"/>
  <c r="N31" i="5"/>
  <c r="R30" i="5"/>
  <c r="Q30" i="5"/>
  <c r="P30" i="5"/>
  <c r="O30" i="5"/>
  <c r="N30" i="5"/>
  <c r="R29" i="5"/>
  <c r="Q29" i="5"/>
  <c r="P29" i="5"/>
  <c r="O29" i="5"/>
  <c r="N29" i="5"/>
  <c r="R28" i="5"/>
  <c r="Q28" i="5"/>
  <c r="P28" i="5"/>
  <c r="O28" i="5"/>
  <c r="N28" i="5"/>
  <c r="R27" i="5"/>
  <c r="Q27" i="5"/>
  <c r="P27" i="5"/>
  <c r="O27" i="5"/>
  <c r="N27" i="5"/>
  <c r="R26" i="5"/>
  <c r="Q26" i="5"/>
  <c r="P26" i="5"/>
  <c r="O26" i="5"/>
  <c r="N26" i="5"/>
  <c r="R25" i="5"/>
  <c r="Q25" i="5"/>
  <c r="P25" i="5"/>
  <c r="O25" i="5"/>
  <c r="N25" i="5"/>
  <c r="R24" i="5"/>
  <c r="Q24" i="5"/>
  <c r="P24" i="5"/>
  <c r="O24" i="5"/>
  <c r="N24" i="5"/>
  <c r="R23" i="5"/>
  <c r="Q23" i="5"/>
  <c r="P23" i="5"/>
  <c r="O23" i="5"/>
  <c r="N23" i="5"/>
  <c r="R22" i="5"/>
  <c r="Q22" i="5"/>
  <c r="P22" i="5"/>
  <c r="O22" i="5"/>
  <c r="N22" i="5"/>
  <c r="R21" i="5"/>
  <c r="Q21" i="5"/>
  <c r="P21" i="5"/>
  <c r="O21" i="5"/>
  <c r="N21" i="5"/>
  <c r="R20" i="5"/>
  <c r="Q20" i="5"/>
  <c r="P20" i="5"/>
  <c r="O20" i="5"/>
  <c r="N20" i="5"/>
  <c r="R19" i="5"/>
  <c r="Q19" i="5"/>
  <c r="P19" i="5"/>
  <c r="O19" i="5"/>
  <c r="N19" i="5"/>
  <c r="R18" i="5"/>
  <c r="Q18" i="5"/>
  <c r="P18" i="5"/>
  <c r="O18" i="5"/>
  <c r="N18" i="5"/>
  <c r="R17" i="5"/>
  <c r="Q17" i="5"/>
  <c r="P17" i="5"/>
  <c r="O17" i="5"/>
  <c r="N17" i="5"/>
  <c r="R16" i="5"/>
  <c r="Q16" i="5"/>
  <c r="P16" i="5"/>
  <c r="O16" i="5"/>
  <c r="N16" i="5"/>
  <c r="R15" i="5"/>
  <c r="Q15" i="5"/>
  <c r="P15" i="5"/>
  <c r="O15" i="5"/>
  <c r="N15" i="5"/>
  <c r="R14" i="5"/>
  <c r="Q14" i="5"/>
  <c r="P14" i="5"/>
  <c r="O14" i="5"/>
  <c r="N14" i="5"/>
  <c r="R13" i="5"/>
  <c r="Q13" i="5"/>
  <c r="P13" i="5"/>
  <c r="O13" i="5"/>
  <c r="N13" i="5"/>
  <c r="R12" i="5"/>
  <c r="Q12" i="5"/>
  <c r="P12" i="5"/>
  <c r="O12" i="5"/>
  <c r="N12" i="5"/>
  <c r="R11" i="5"/>
  <c r="Q11" i="5"/>
  <c r="P11" i="5"/>
  <c r="O11" i="5"/>
  <c r="N11" i="5"/>
  <c r="M65" i="4"/>
  <c r="L65" i="4"/>
  <c r="K65" i="4"/>
  <c r="J65" i="4"/>
  <c r="I65" i="4"/>
  <c r="M64" i="4"/>
  <c r="L64" i="4"/>
  <c r="K64" i="4"/>
  <c r="J64" i="4"/>
  <c r="I64" i="4"/>
  <c r="M63" i="4"/>
  <c r="L63" i="4"/>
  <c r="K63" i="4"/>
  <c r="J63" i="4"/>
  <c r="I63" i="4"/>
  <c r="M62" i="4"/>
  <c r="L62" i="4"/>
  <c r="K62" i="4"/>
  <c r="J62" i="4"/>
  <c r="I62" i="4"/>
  <c r="M61" i="4"/>
  <c r="L61" i="4"/>
  <c r="K61" i="4"/>
  <c r="J61" i="4"/>
  <c r="I61" i="4"/>
  <c r="M60" i="4"/>
  <c r="L60" i="4"/>
  <c r="K60" i="4"/>
  <c r="J60" i="4"/>
  <c r="I60" i="4"/>
  <c r="M59" i="4"/>
  <c r="L59" i="4"/>
  <c r="K59" i="4"/>
  <c r="J59" i="4"/>
  <c r="I59" i="4"/>
  <c r="M58" i="4"/>
  <c r="L58" i="4"/>
  <c r="K58" i="4"/>
  <c r="J58" i="4"/>
  <c r="I58" i="4"/>
  <c r="M57" i="4"/>
  <c r="L57" i="4"/>
  <c r="K57" i="4"/>
  <c r="J57" i="4"/>
  <c r="I57" i="4"/>
  <c r="M56" i="4"/>
  <c r="L56" i="4"/>
  <c r="K56" i="4"/>
  <c r="J56" i="4"/>
  <c r="I56" i="4"/>
  <c r="M55" i="4"/>
  <c r="L55" i="4"/>
  <c r="K55" i="4"/>
  <c r="J55" i="4"/>
  <c r="I55" i="4"/>
  <c r="M54" i="4"/>
  <c r="L54" i="4"/>
  <c r="K54" i="4"/>
  <c r="J54" i="4"/>
  <c r="I54" i="4"/>
  <c r="M53" i="4"/>
  <c r="L53" i="4"/>
  <c r="K53" i="4"/>
  <c r="J53" i="4"/>
  <c r="I53" i="4"/>
  <c r="M52" i="4"/>
  <c r="L52" i="4"/>
  <c r="K52" i="4"/>
  <c r="J52" i="4"/>
  <c r="I52" i="4"/>
  <c r="M51" i="4"/>
  <c r="L51" i="4"/>
  <c r="K51" i="4"/>
  <c r="J51" i="4"/>
  <c r="I51" i="4"/>
  <c r="M50" i="4"/>
  <c r="L50" i="4"/>
  <c r="K50" i="4"/>
  <c r="J50" i="4"/>
  <c r="I50" i="4"/>
  <c r="M49" i="4"/>
  <c r="L49" i="4"/>
  <c r="K49" i="4"/>
  <c r="J49" i="4"/>
  <c r="I49" i="4"/>
  <c r="M48" i="4"/>
  <c r="L48" i="4"/>
  <c r="K48" i="4"/>
  <c r="J48" i="4"/>
  <c r="I48" i="4"/>
  <c r="M47" i="4"/>
  <c r="L47" i="4"/>
  <c r="K47" i="4"/>
  <c r="J47" i="4"/>
  <c r="I47" i="4"/>
  <c r="M46" i="4"/>
  <c r="L46" i="4"/>
  <c r="K46" i="4"/>
  <c r="J46" i="4"/>
  <c r="I46" i="4"/>
  <c r="M45" i="4"/>
  <c r="L45" i="4"/>
  <c r="K45" i="4"/>
  <c r="J45" i="4"/>
  <c r="I45" i="4"/>
  <c r="M44" i="4"/>
  <c r="L44" i="4"/>
  <c r="K44" i="4"/>
  <c r="J44" i="4"/>
  <c r="I44" i="4"/>
  <c r="M43" i="4"/>
  <c r="L43" i="4"/>
  <c r="K43" i="4"/>
  <c r="J43" i="4"/>
  <c r="I43" i="4"/>
  <c r="M42" i="4"/>
  <c r="L42" i="4"/>
  <c r="K42" i="4"/>
  <c r="J42" i="4"/>
  <c r="I42" i="4"/>
  <c r="M41" i="4"/>
  <c r="L41" i="4"/>
  <c r="K41" i="4"/>
  <c r="J41" i="4"/>
  <c r="I41" i="4"/>
  <c r="M40" i="4"/>
  <c r="L40" i="4"/>
  <c r="K40" i="4"/>
  <c r="J40" i="4"/>
  <c r="I40" i="4"/>
  <c r="M39" i="4"/>
  <c r="L39" i="4"/>
  <c r="K39" i="4"/>
  <c r="J39" i="4"/>
  <c r="I39" i="4"/>
  <c r="M38" i="4"/>
  <c r="L38" i="4"/>
  <c r="K38" i="4"/>
  <c r="J38" i="4"/>
  <c r="I38" i="4"/>
  <c r="M37" i="4"/>
  <c r="L37" i="4"/>
  <c r="K37" i="4"/>
  <c r="J37" i="4"/>
  <c r="I37" i="4"/>
  <c r="M36" i="4"/>
  <c r="L36" i="4"/>
  <c r="K36" i="4"/>
  <c r="J36" i="4"/>
  <c r="I36" i="4"/>
  <c r="M35" i="4"/>
  <c r="L35" i="4"/>
  <c r="K35" i="4"/>
  <c r="J35" i="4"/>
  <c r="I35" i="4"/>
  <c r="M34" i="4"/>
  <c r="L34" i="4"/>
  <c r="K34" i="4"/>
  <c r="J34" i="4"/>
  <c r="I34" i="4"/>
  <c r="M33" i="4"/>
  <c r="L33" i="4"/>
  <c r="K33" i="4"/>
  <c r="J33" i="4"/>
  <c r="I33" i="4"/>
  <c r="M32" i="4"/>
  <c r="L32" i="4"/>
  <c r="K32" i="4"/>
  <c r="J32" i="4"/>
  <c r="I32" i="4"/>
  <c r="M31" i="4"/>
  <c r="L31" i="4"/>
  <c r="K31" i="4"/>
  <c r="J31" i="4"/>
  <c r="I31" i="4"/>
  <c r="M30" i="4"/>
  <c r="L30" i="4"/>
  <c r="K30" i="4"/>
  <c r="J30" i="4"/>
  <c r="I30" i="4"/>
  <c r="M29" i="4"/>
  <c r="L29" i="4"/>
  <c r="K29" i="4"/>
  <c r="J29" i="4"/>
  <c r="I29" i="4"/>
  <c r="M28" i="4"/>
  <c r="L28" i="4"/>
  <c r="K28" i="4"/>
  <c r="J28" i="4"/>
  <c r="I28" i="4"/>
  <c r="M27" i="4"/>
  <c r="L27" i="4"/>
  <c r="K27" i="4"/>
  <c r="J27" i="4"/>
  <c r="I27" i="4"/>
  <c r="M26" i="4"/>
  <c r="L26" i="4"/>
  <c r="K26" i="4"/>
  <c r="J26" i="4"/>
  <c r="I26" i="4"/>
  <c r="M25" i="4"/>
  <c r="L25" i="4"/>
  <c r="K25" i="4"/>
  <c r="J25" i="4"/>
  <c r="I25" i="4"/>
  <c r="M24" i="4"/>
  <c r="L24" i="4"/>
  <c r="K24" i="4"/>
  <c r="J24" i="4"/>
  <c r="I24" i="4"/>
  <c r="M23" i="4"/>
  <c r="L23" i="4"/>
  <c r="K23" i="4"/>
  <c r="J23" i="4"/>
  <c r="I23" i="4"/>
  <c r="M22" i="4"/>
  <c r="L22" i="4"/>
  <c r="K22" i="4"/>
  <c r="J22" i="4"/>
  <c r="I22" i="4"/>
  <c r="M21" i="4"/>
  <c r="L21" i="4"/>
  <c r="K21" i="4"/>
  <c r="J21" i="4"/>
  <c r="I21" i="4"/>
  <c r="M20" i="4"/>
  <c r="L20" i="4"/>
  <c r="K20" i="4"/>
  <c r="J20" i="4"/>
  <c r="I20" i="4"/>
  <c r="M19" i="4"/>
  <c r="L19" i="4"/>
  <c r="K19" i="4"/>
  <c r="J19" i="4"/>
  <c r="I19" i="4"/>
  <c r="M18" i="4"/>
  <c r="L18" i="4"/>
  <c r="K18" i="4"/>
  <c r="J18" i="4"/>
  <c r="I18" i="4"/>
  <c r="M17" i="4"/>
  <c r="L17" i="4"/>
  <c r="K17" i="4"/>
  <c r="J17" i="4"/>
  <c r="I17" i="4"/>
  <c r="M16" i="4"/>
  <c r="L16" i="4"/>
  <c r="K16" i="4"/>
  <c r="J16" i="4"/>
  <c r="I16" i="4"/>
  <c r="M15" i="4"/>
  <c r="L15" i="4"/>
  <c r="K15" i="4"/>
  <c r="J15" i="4"/>
  <c r="I15" i="4"/>
  <c r="M14" i="4"/>
  <c r="L14" i="4"/>
  <c r="K14" i="4"/>
  <c r="J14" i="4"/>
  <c r="I14" i="4"/>
  <c r="M13" i="4"/>
  <c r="L13" i="4"/>
  <c r="K13" i="4"/>
  <c r="J13" i="4"/>
  <c r="I13" i="4"/>
  <c r="M12" i="4"/>
  <c r="L12" i="4"/>
  <c r="K12" i="4"/>
  <c r="J12" i="4"/>
  <c r="I12" i="4"/>
  <c r="M11" i="4"/>
  <c r="L11" i="4"/>
  <c r="K11" i="4"/>
  <c r="J11" i="4"/>
  <c r="I11" i="4"/>
  <c r="F34" i="10" l="1"/>
  <c r="V17" i="5"/>
  <c r="U17" i="5"/>
  <c r="W17" i="5"/>
  <c r="Y17" i="5"/>
  <c r="X17" i="5"/>
  <c r="G34" i="10"/>
  <c r="O34" i="10"/>
  <c r="M17" i="9"/>
  <c r="K17" i="9"/>
  <c r="O17" i="9"/>
  <c r="E34" i="10"/>
  <c r="N34" i="10"/>
  <c r="D34" i="10"/>
  <c r="D22" i="7"/>
  <c r="G22" i="7"/>
  <c r="F22" i="7"/>
  <c r="AC15" i="6"/>
  <c r="AA15" i="6"/>
  <c r="Y15" i="6"/>
  <c r="AB15" i="6"/>
</calcChain>
</file>

<file path=xl/sharedStrings.xml><?xml version="1.0" encoding="utf-8"?>
<sst xmlns="http://schemas.openxmlformats.org/spreadsheetml/2006/main" count="3120" uniqueCount="949">
  <si>
    <t>DIRECT ASSESSMENT METHOD</t>
  </si>
  <si>
    <t>The method explained is a sample,</t>
  </si>
  <si>
    <t>Enter test marks first question numberwise and then change it to CO wise/directly CO wise</t>
  </si>
  <si>
    <t>Enter assignment marks CO wise ( Max 5 marks : 5marks for each CO)</t>
  </si>
  <si>
    <t>SEE- Exam marks is same for all COs of that subject</t>
  </si>
  <si>
    <t>Target may be same or different for different CO</t>
  </si>
  <si>
    <t>Target may be different for different subjects, theritical/problematic subject, ex</t>
  </si>
  <si>
    <t>tough subject</t>
  </si>
  <si>
    <t>apply formula where ever applicable/contact your dept.expert in xl sheet</t>
  </si>
  <si>
    <t>easy subject</t>
  </si>
  <si>
    <t>FOR Any clarification contact ME HOD</t>
  </si>
  <si>
    <t>Sapthagiri College of Engineering</t>
  </si>
  <si>
    <t>Department of Electronics and Communication</t>
  </si>
  <si>
    <t>Operating Systems</t>
  </si>
  <si>
    <t>V Semester A Section Test marks for ODD Sem 2017-18</t>
  </si>
  <si>
    <t>Sl. No.</t>
  </si>
  <si>
    <t>Name of the student</t>
  </si>
  <si>
    <t>I INTERNALS</t>
  </si>
  <si>
    <t>II INTERNALS</t>
  </si>
  <si>
    <t>III INTERNALS</t>
  </si>
  <si>
    <t>Q1 or 2</t>
  </si>
  <si>
    <t>Q3 or4</t>
  </si>
  <si>
    <t>USN</t>
  </si>
  <si>
    <t>CO 1</t>
  </si>
  <si>
    <t>CO 2</t>
  </si>
  <si>
    <t>CO 4</t>
  </si>
  <si>
    <t>CO5</t>
  </si>
  <si>
    <t>CO 3</t>
  </si>
  <si>
    <t>CO3</t>
  </si>
  <si>
    <t>ABHISHEK K</t>
  </si>
  <si>
    <t>AISHWARYA G</t>
  </si>
  <si>
    <t>1SG15EC008</t>
  </si>
  <si>
    <t>1SG15EC012</t>
  </si>
  <si>
    <t>ARCHANA B S</t>
  </si>
  <si>
    <t>1SG15EC028</t>
  </si>
  <si>
    <t>1SG15EC032</t>
  </si>
  <si>
    <t>1SG15EC037</t>
  </si>
  <si>
    <t>HARISH C</t>
  </si>
  <si>
    <t>1SG15EC045</t>
  </si>
  <si>
    <t>1SG15EC047</t>
  </si>
  <si>
    <t>KIRAN R</t>
  </si>
  <si>
    <t>1SG15EC052</t>
  </si>
  <si>
    <t>1SG15EC053</t>
  </si>
  <si>
    <t>1SG16EC402</t>
  </si>
  <si>
    <t>1SG16EC411</t>
  </si>
  <si>
    <t>Operating systems (15EC553)</t>
  </si>
  <si>
    <t>5TH  Semester A Section Test marks for ODD Sem 2017-18</t>
  </si>
  <si>
    <t>TARGET: 70% OF STUDENTS TO SCORE 60% and ABOVE</t>
  </si>
  <si>
    <t>Name of the student</t>
  </si>
  <si>
    <t>ATTAINMENT (%)</t>
  </si>
  <si>
    <t>Y OR N</t>
  </si>
  <si>
    <t>I</t>
  </si>
  <si>
    <t>II</t>
  </si>
  <si>
    <t>III</t>
  </si>
  <si>
    <t>II &amp; III</t>
  </si>
  <si>
    <t>NO OF Y</t>
  </si>
  <si>
    <t>ATTAINMENT</t>
  </si>
  <si>
    <t>CO1</t>
  </si>
  <si>
    <t>CO2</t>
  </si>
  <si>
    <t>CO4</t>
  </si>
  <si>
    <t>IA MARKS ATTAINMENT</t>
  </si>
  <si>
    <t>TARGET: 90% OF STUDENTS TO SCORE 80% and ABOVE</t>
  </si>
  <si>
    <t>ASSIGNMENT ATTAINMENT (%)</t>
  </si>
  <si>
    <t>CO 5</t>
  </si>
  <si>
    <t>Y</t>
  </si>
  <si>
    <t>ASSIGNMEENT  MARKS ATTAINMENT</t>
  </si>
  <si>
    <t>5TH Semester B Section Test marks for ODD Sem 2017-18</t>
  </si>
  <si>
    <t>TARGET: 70% OF STUDENTS TO SCORE 40% and ABOVE</t>
  </si>
  <si>
    <t>EXAM MARKS OBTAINED(same for all COs)</t>
  </si>
  <si>
    <t>MAX. MARKS</t>
  </si>
  <si>
    <t>EXAM ATTAINMENT</t>
  </si>
  <si>
    <t>Equal weigtage to TEST, ASSIGNMENT &amp; EXAM MARKS</t>
  </si>
  <si>
    <t>OR</t>
  </si>
  <si>
    <t>50% Weightage each for CIE and SEE</t>
  </si>
  <si>
    <t>40% Weightage  for CIE and 60% for SEE</t>
  </si>
  <si>
    <t>TARGET: 70% ATTAINMENT</t>
  </si>
  <si>
    <t>Assignment ATTAINMENT</t>
  </si>
  <si>
    <t>CIE: AVG OF TEST &amp; ASSIGNMENT</t>
  </si>
  <si>
    <t>X BY0.4</t>
  </si>
  <si>
    <t>AVARAGE</t>
  </si>
  <si>
    <t>SEE</t>
  </si>
  <si>
    <t>CIE</t>
  </si>
  <si>
    <t>X BY 0.60</t>
  </si>
  <si>
    <t>ATTAINMENT of COs</t>
  </si>
  <si>
    <t>SAMPLE</t>
  </si>
  <si>
    <t>NEXT ACADEMIC YEAR TARGET CAN BE: 80%</t>
  </si>
  <si>
    <t>INDIRECT ASSESSMENT METHOD for CO- COURSE END SURVEY</t>
  </si>
  <si>
    <t>Sub Code: 15EC553</t>
  </si>
  <si>
    <t>Sub: Operating Systems</t>
  </si>
  <si>
    <t>Class: 5th  A</t>
  </si>
  <si>
    <r>
      <t xml:space="preserve">Ratings 0-5 by </t>
    </r>
    <r>
      <rPr>
        <b/>
        <sz val="11"/>
        <color rgb="FF800080"/>
        <rFont val="Arial"/>
        <family val="2"/>
        <charset val="1"/>
      </rPr>
      <t>Number of students</t>
    </r>
  </si>
  <si>
    <t>out of 5</t>
  </si>
  <si>
    <t>CO No</t>
  </si>
  <si>
    <t>CO Description</t>
  </si>
  <si>
    <t>Course Exit survey questions</t>
  </si>
  <si>
    <t>Total</t>
  </si>
  <si>
    <t>weightage avarage</t>
  </si>
  <si>
    <t>% attainment</t>
  </si>
  <si>
    <t>Explain the goals, structure, operation and types of operating systems.</t>
  </si>
  <si>
    <t>Are you able to explain the goals, structure, operation and types of operating systems</t>
  </si>
  <si>
    <t>1-Poor</t>
  </si>
  <si>
    <t>Apply scheduling techniques to find performance factors.</t>
  </si>
  <si>
    <t>Are you able to apply scheduling techniques to find performance factors</t>
  </si>
  <si>
    <t>2-Fair</t>
  </si>
  <si>
    <t>Explain organization of file systems and IOCS.</t>
  </si>
  <si>
    <t>Are you able to explain organization of file systems and IOCS.</t>
  </si>
  <si>
    <t>3-Good</t>
  </si>
  <si>
    <t>Apply suitable techniques for contiguous and non-contiguous memory allocation.</t>
  </si>
  <si>
    <t>Are you able to apply suitable techniques for contiguous and non-contiguous memory allocation.</t>
  </si>
  <si>
    <t>4-Very good</t>
  </si>
  <si>
    <t>Describe message passing, deadlock detection and prevention methods.</t>
  </si>
  <si>
    <t>Are you able to describe message passing, deadlock detection and prevention methods.</t>
  </si>
  <si>
    <t>5-Excellent</t>
  </si>
  <si>
    <t>CO Assessment method</t>
  </si>
  <si>
    <t>IA,Assignment, quiz,exam, etc</t>
  </si>
  <si>
    <t>Direct method</t>
  </si>
  <si>
    <t>Weightage 80%</t>
  </si>
  <si>
    <t>COURSE END SURVEY</t>
  </si>
  <si>
    <t>Indirect method</t>
  </si>
  <si>
    <t>Weightage 20%</t>
  </si>
  <si>
    <t>Final CO Attainment</t>
  </si>
  <si>
    <t>Attainment %</t>
  </si>
  <si>
    <t>target: 70%</t>
  </si>
  <si>
    <t>ALL CO ATTAINED</t>
  </si>
  <si>
    <t>Target for next academic year:80%</t>
  </si>
  <si>
    <t>Timestamp</t>
  </si>
  <si>
    <t>Username</t>
  </si>
  <si>
    <t>Name</t>
  </si>
  <si>
    <t>Sec</t>
  </si>
  <si>
    <t>Email ID</t>
  </si>
  <si>
    <t>1. Are you able to explain the goals, structure, operation and types of operating systems</t>
  </si>
  <si>
    <t>2.Are you able to apply scheduling techniques to find performance factors</t>
  </si>
  <si>
    <t>3. Are you able to explain organization of file systems and IOCS.</t>
  </si>
  <si>
    <t>4. Are you able to apply suitable techniques for contiguous and non-contiguous memory allocation.</t>
  </si>
  <si>
    <t>5. Are you able to describe message passing, deadlock detection and prevention methods.</t>
  </si>
  <si>
    <t>2018/06/12 2:10:10 PM GMT+5:30</t>
  </si>
  <si>
    <t>kumar.bipul101@gmail.com</t>
  </si>
  <si>
    <t>Bipul Kumar</t>
  </si>
  <si>
    <t>1sg15ec022</t>
  </si>
  <si>
    <t>A</t>
  </si>
  <si>
    <t>2018/06/12 2:11:37 PM GMT+5:30</t>
  </si>
  <si>
    <t>archanay1497@gmail.com</t>
  </si>
  <si>
    <t>Archana y</t>
  </si>
  <si>
    <t>1sg16ec403</t>
  </si>
  <si>
    <t>2018/06/12 2:20:14 PM GMT+5:30</t>
  </si>
  <si>
    <t>divyaryadav31@gmail.com</t>
  </si>
  <si>
    <t>Divya R</t>
  </si>
  <si>
    <t>1sg15ec033</t>
  </si>
  <si>
    <t>2018/06/12 2:31:12 PM GMT+5:30</t>
  </si>
  <si>
    <t>annnh1d@gmail.com</t>
  </si>
  <si>
    <t>Ann Nileena Henry C</t>
  </si>
  <si>
    <t>2018/06/12 2:31:26 PM GMT+5:30</t>
  </si>
  <si>
    <t>kiranr10k@gmail.com</t>
  </si>
  <si>
    <t>2018/06/12 2:32:06 PM GMT+5:30</t>
  </si>
  <si>
    <t>kousalyakd555@gmail.com</t>
  </si>
  <si>
    <t>Koushalya.d</t>
  </si>
  <si>
    <t>1sg15ec051</t>
  </si>
  <si>
    <t>kousalyakd555@gmail.com</t>
  </si>
  <si>
    <t>2018/06/12 2:41:32 PM GMT+5:30</t>
  </si>
  <si>
    <t>banadeshs@gmail.com</t>
  </si>
  <si>
    <t>Banadesh</t>
  </si>
  <si>
    <t>1sg16ec405</t>
  </si>
  <si>
    <t>2018/06/12 2:52:29 PM GMT+5:30</t>
  </si>
  <si>
    <t>1997ganu@gmail.com</t>
  </si>
  <si>
    <t>Ganesh G</t>
  </si>
  <si>
    <t>2018/06/12 2:53:22 PM GMT+5:30</t>
  </si>
  <si>
    <t>ht.himanshutiwari@gmail.com</t>
  </si>
  <si>
    <t>Himanshu Tiwari</t>
  </si>
  <si>
    <t>1sg15ec041</t>
  </si>
  <si>
    <t>2018/06/12 2:54:56 PM GMT+5:30</t>
  </si>
  <si>
    <t>anushauppar.aa@gmail.com</t>
  </si>
  <si>
    <t>Anusha s</t>
  </si>
  <si>
    <t>1sg16ec401</t>
  </si>
  <si>
    <t>2018/06/12 3:02:42 PM GMT+5:30</t>
  </si>
  <si>
    <t>abhia008@gmail.com</t>
  </si>
  <si>
    <t>1sg15ec002</t>
  </si>
  <si>
    <t>2018/06/12 3:07:36 PM GMT+5:30</t>
  </si>
  <si>
    <t>15anju1996@gmail.com</t>
  </si>
  <si>
    <t>Anjali V Jakati</t>
  </si>
  <si>
    <t>2018/06/12 3:12:15 PM GMT+5:30</t>
  </si>
  <si>
    <t>venkateshwara2harish@gmail.com</t>
  </si>
  <si>
    <t>2018/06/12 3:31:28 PM GMT+5:30</t>
  </si>
  <si>
    <t>somashekardk88@gmail.com</t>
  </si>
  <si>
    <t>Somashekar DK</t>
  </si>
  <si>
    <t>1sg16ec426</t>
  </si>
  <si>
    <t>Somashekardk88@gmail.com</t>
  </si>
  <si>
    <t>2018/06/12 3:39:52 PM GMT+5:30</t>
  </si>
  <si>
    <t>nabhijith115@gmail.com</t>
  </si>
  <si>
    <t>Abhijith N</t>
  </si>
  <si>
    <t>1sg15ec001</t>
  </si>
  <si>
    <t>nabhijith115@gamil.com</t>
  </si>
  <si>
    <t>2018/06/12 3:41:11 PM GMT+5:30</t>
  </si>
  <si>
    <t>kushi.hegde@gmail.com</t>
  </si>
  <si>
    <t>Kannika hegde</t>
  </si>
  <si>
    <t>1sg15ec044</t>
  </si>
  <si>
    <t>Kushi.hegde@gmail.com</t>
  </si>
  <si>
    <t>2018/06/12 4:10:25 PM GMT+5:30</t>
  </si>
  <si>
    <t>chandanadl61@gmail.com</t>
  </si>
  <si>
    <t>Chandana DL</t>
  </si>
  <si>
    <t>1sg15ec024</t>
  </si>
  <si>
    <t>2018/06/12 4:33:55 PM GMT+5:30</t>
  </si>
  <si>
    <t>anjanobalesh24@gmail.com</t>
  </si>
  <si>
    <t>Anjan.o</t>
  </si>
  <si>
    <t>1sg15ec009</t>
  </si>
  <si>
    <t>anjanobalesh24@hmaol.com</t>
  </si>
  <si>
    <t>2018/06/12 4:34:52 PM GMT+5:30</t>
  </si>
  <si>
    <t>anushavmurthy95@gmail.com</t>
  </si>
  <si>
    <t>ANUSHA V MURHY</t>
  </si>
  <si>
    <t>2018/06/12 5:38:30 PM GMT+5:30</t>
  </si>
  <si>
    <t>harshabomanna@gmail.com</t>
  </si>
  <si>
    <t>Harsha kb</t>
  </si>
  <si>
    <t>1sg15ec038</t>
  </si>
  <si>
    <t>2018/06/12 6:16:32 PM GMT+5:30</t>
  </si>
  <si>
    <t>bindu9590@gmail.com</t>
  </si>
  <si>
    <t>Bindu</t>
  </si>
  <si>
    <t>1sg15ec021</t>
  </si>
  <si>
    <t>Bindu9590@gmail.com</t>
  </si>
  <si>
    <t>2018/06/12 7:26:31 PM GMT+5:30</t>
  </si>
  <si>
    <t>chithrak189@gmail.com</t>
  </si>
  <si>
    <t>Chithra.k</t>
  </si>
  <si>
    <t>2018/06/12 8:22:53 PM GMT+5:30</t>
  </si>
  <si>
    <t>yoyoakhilsingh007@gmail.com</t>
  </si>
  <si>
    <t>Akhil singh</t>
  </si>
  <si>
    <t>1sg15ec007</t>
  </si>
  <si>
    <t>yoyoakhilsingh007@gmail.com</t>
  </si>
  <si>
    <t>2018/06/12 8:28:57 PM GMT+5:30</t>
  </si>
  <si>
    <t>Ankitshivhare2941@gmail.com</t>
  </si>
  <si>
    <t>Ankit shivhare</t>
  </si>
  <si>
    <t>1sg15ec011</t>
  </si>
  <si>
    <t>Ankitshivhare2941@gmail.com</t>
  </si>
  <si>
    <t>2018/06/12 8:29:25 PM GMT+5:30</t>
  </si>
  <si>
    <t>ashwanigupta777848@gmail.com</t>
  </si>
  <si>
    <t>ashwani gupta</t>
  </si>
  <si>
    <t>1sg15ec016</t>
  </si>
  <si>
    <t>2018/06/13 8:50:46 AM GMT+5:30</t>
  </si>
  <si>
    <t>nehashisodiya96@gmail.com</t>
  </si>
  <si>
    <t>Kumari Neha</t>
  </si>
  <si>
    <t>2018/06/13 9:54:07 AM GMT+5:30</t>
  </si>
  <si>
    <t>bhoomikajagadeesh1997@gmail.com</t>
  </si>
  <si>
    <t>Bhoomika</t>
  </si>
  <si>
    <t>1sg15ec020</t>
  </si>
  <si>
    <t>2018/06/13 12:45:03 PM GMT+5:30</t>
  </si>
  <si>
    <t>kanekarthik12345@gmail.com</t>
  </si>
  <si>
    <t>KARTHIK.K</t>
  </si>
  <si>
    <t>2018/06/13 2:01:08 PM GMT+5:30</t>
  </si>
  <si>
    <t>bhanupriyamunikrishna@gmail.com</t>
  </si>
  <si>
    <t>Bhanupriya</t>
  </si>
  <si>
    <t>1sg16ec406</t>
  </si>
  <si>
    <t>Bhanupriyamunikrishna@gmail.com</t>
  </si>
  <si>
    <t>2018/06/13 2:27:07 PM GMT+5:30</t>
  </si>
  <si>
    <t>divya11babu@gmail.com</t>
  </si>
  <si>
    <t>Divya B</t>
  </si>
  <si>
    <t>2018/06/13 2:30:59 PM GMT+5:30</t>
  </si>
  <si>
    <t>aishwaryag264@gmail.com</t>
  </si>
  <si>
    <t>Aishwarya G</t>
  </si>
  <si>
    <t>1sg15ec006</t>
  </si>
  <si>
    <t>aishwaryag264@gmail.com</t>
  </si>
  <si>
    <t>2018/06/13 3:41:23 PM GMT+5:30</t>
  </si>
  <si>
    <t>lochanaml997@gmail.com</t>
  </si>
  <si>
    <t>Lavanya M.L</t>
  </si>
  <si>
    <t>2018/06/13 8:08:24 PM GMT+5:30</t>
  </si>
  <si>
    <t>anathimeghana@gmail.com</t>
  </si>
  <si>
    <t>Meghana A.S</t>
  </si>
  <si>
    <t>1SG15EC059</t>
  </si>
  <si>
    <t>2018/06/14 4:18:49 PM GMT+5:30</t>
  </si>
  <si>
    <t>nikhil.cppr02@gmail.com</t>
  </si>
  <si>
    <t>B Nikhileswar Reddy</t>
  </si>
  <si>
    <t>1sg15ec018</t>
  </si>
  <si>
    <t>Bindela Nikhileswar Reddy</t>
  </si>
  <si>
    <t>2018/06/16 6:17:33 PM GMT+5:30</t>
  </si>
  <si>
    <t>lraju718@gmail.com</t>
  </si>
  <si>
    <t>Lingaraju L</t>
  </si>
  <si>
    <t>1sg15ec054</t>
  </si>
  <si>
    <t>2018/06/21 10:19:08 PM GMT+5:30</t>
  </si>
  <si>
    <t>Kavya.27n@gmail.com</t>
  </si>
  <si>
    <t>kavya shree. N</t>
  </si>
  <si>
    <t>1sg16ec412</t>
  </si>
  <si>
    <t>Kavya.27n@gmail.com</t>
  </si>
  <si>
    <t>2018/06/25 4:22:35 PM GMT+5:30</t>
  </si>
  <si>
    <t>girishs0797@gmail.com</t>
  </si>
  <si>
    <t>Girish S</t>
  </si>
  <si>
    <t>1sg15ec035</t>
  </si>
  <si>
    <t>2018/07/12 9:26:21 PM GMT+5:30</t>
  </si>
  <si>
    <t>archanabs87@gmail.com</t>
  </si>
  <si>
    <t>1sg15ec015</t>
  </si>
  <si>
    <t>archanabs97@gmail.con</t>
  </si>
  <si>
    <t>1=</t>
  </si>
  <si>
    <t>2=</t>
  </si>
  <si>
    <t>3=</t>
  </si>
  <si>
    <t>4=</t>
  </si>
  <si>
    <t>5=</t>
  </si>
  <si>
    <t>SAPTHAGIRI COLLEGE OF ENGINEERING, BENGALURU - 57.</t>
  </si>
  <si>
    <t>DEPARTMENT OF ELECTRONICS AND COMMUNICATION ENGINEERING</t>
  </si>
  <si>
    <t>CO-PO ATTAINMENT (ODD SEM. 2017-18)</t>
  </si>
  <si>
    <t>SEM &amp; SEC: 5th A</t>
  </si>
  <si>
    <t>Subject: Operating systems</t>
  </si>
  <si>
    <r>
      <t xml:space="preserve">Subject Code: </t>
    </r>
    <r>
      <rPr>
        <b/>
        <sz val="12"/>
        <color rgb="FF000000"/>
        <rFont val="Arial"/>
        <family val="2"/>
        <charset val="1"/>
      </rPr>
      <t>15EC553</t>
    </r>
  </si>
  <si>
    <t>NAME OF THE FACULTY : VINAY H C</t>
  </si>
  <si>
    <t>I  CO Attainment</t>
  </si>
  <si>
    <t>A: Direct assessment (80%)-Tests, Assignment, Examination</t>
  </si>
  <si>
    <t>B: Indirect assessment (20%)-Course end survey</t>
  </si>
  <si>
    <t>Subject: Operating Systems</t>
  </si>
  <si>
    <t>NAME OF THE FACULTY :VINAY H C</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</si>
  <si>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</si>
  <si>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</si>
  <si>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</si>
  <si>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</si>
  <si>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</si>
  <si>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Course outcomes</t>
  </si>
  <si>
    <t>Program Outcomes</t>
  </si>
  <si>
    <t>PSO</t>
  </si>
  <si>
    <t>PO1</t>
  </si>
  <si>
    <t>PO2</t>
  </si>
  <si>
    <t>PO3</t>
  </si>
  <si>
    <t>PO4</t>
  </si>
  <si>
    <t>PO5</t>
  </si>
  <si>
    <t>PO6</t>
  </si>
  <si>
    <t>PO7</t>
  </si>
  <si>
    <t>PO8</t>
  </si>
  <si>
    <t>PO9</t>
  </si>
  <si>
    <t>PO10</t>
  </si>
  <si>
    <t>PO11</t>
  </si>
  <si>
    <t>PO12</t>
  </si>
  <si>
    <t>POS1</t>
  </si>
  <si>
    <t>POS2</t>
  </si>
  <si>
    <t>POS3</t>
  </si>
  <si>
    <t>POS4</t>
  </si>
  <si>
    <t>CO-1</t>
  </si>
  <si>
    <t>-</t>
  </si>
  <si>
    <t>CO-2</t>
  </si>
  <si>
    <t>CO-3</t>
  </si>
  <si>
    <t>CO-4</t>
  </si>
  <si>
    <t>CO-5</t>
  </si>
  <si>
    <t>Average</t>
  </si>
  <si>
    <t>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t>
  </si>
  <si>
    <t>CO1:</t>
  </si>
  <si>
    <t>Acharya Institute of Technology</t>
  </si>
  <si>
    <t>Department of Computer Science and Engineering</t>
  </si>
  <si>
    <t>VI Semester C Section Test marks for Even Sem 2013-14</t>
  </si>
  <si>
    <t>PART A</t>
  </si>
  <si>
    <t>PART B</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</si>
  <si>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</si>
  <si>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</si>
  <si>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</si>
  <si>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</si>
  <si>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</si>
  <si>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</si>
  <si>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</si>
  <si>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</si>
  <si>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</si>
  <si>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</si>
  <si>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</si>
  <si>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</si>
  <si>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</si>
  <si>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</si>
  <si>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</si>
  <si>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</si>
  <si>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</si>
  <si>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</si>
  <si>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</si>
  <si>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</si>
  <si>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</si>
  <si>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</si>
  <si>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</si>
  <si>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</si>
  <si>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</si>
  <si>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</si>
  <si>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</si>
  <si>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</si>
  <si>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</si>
  <si>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</si>
  <si>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</si>
  <si>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</si>
  <si>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</si>
  <si>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</si>
  <si>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</si>
  <si>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</si>
  <si>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</si>
  <si>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</si>
  <si>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</si>
  <si>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</si>
  <si>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</si>
  <si>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</si>
  <si>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</si>
  <si>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</si>
  <si>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</si>
  <si>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</si>
  <si>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</si>
  <si>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</si>
  <si>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</si>
  <si>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</si>
  <si>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</si>
  <si>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</si>
  <si>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</si>
  <si>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</si>
  <si>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</si>
  <si>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</si>
  <si>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</si>
  <si>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</si>
  <si>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</si>
  <si>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</si>
  <si>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</si>
  <si>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</si>
  <si>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</si>
  <si>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</si>
  <si>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</si>
  <si>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</si>
  <si>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</si>
  <si>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</si>
  <si>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</si>
  <si>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</si>
  <si>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</si>
  <si>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</si>
  <si>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</si>
  <si>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</si>
  <si>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</si>
  <si>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</si>
  <si>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</si>
  <si>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</si>
  <si>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</si>
  <si>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</si>
  <si>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</si>
  <si>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</si>
  <si>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</si>
  <si>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</si>
  <si>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</si>
  <si>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</si>
  <si>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</si>
  <si>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</si>
  <si>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</si>
  <si>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</si>
  <si>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</si>
  <si>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</si>
  <si>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</si>
  <si>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</si>
  <si>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</si>
  <si>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</si>
  <si>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</si>
  <si>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</si>
  <si>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</si>
  <si>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</si>
  <si>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</si>
  <si>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</si>
  <si>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</si>
  <si>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</si>
  <si>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</si>
  <si>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</si>
  <si>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</si>
  <si>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</si>
  <si>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</si>
  <si>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</si>
  <si>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</si>
  <si>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</si>
  <si>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</si>
  <si>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</si>
  <si>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</si>
  <si>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</si>
  <si>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</si>
  <si>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</si>
  <si>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</si>
  <si>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</si>
  <si>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</si>
  <si>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</si>
  <si>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</si>
  <si>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</si>
  <si>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</si>
  <si>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</si>
  <si>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t>Title:</t>
    </r>
    <r>
      <rPr>
        <sz val="11"/>
        <color rgb="FF000000"/>
        <rFont val="Calibri"/>
        <family val="2"/>
        <charset val="1"/>
      </rPr>
      <t xml:space="preserve"> Finite Element Methods</t>
    </r>
  </si>
  <si>
    <t>Faculty Name:</t>
  </si>
  <si>
    <t>Manjunatha B.</t>
  </si>
  <si>
    <t>List of Course outcomes</t>
  </si>
  <si>
    <t>J</t>
  </si>
  <si>
    <t>CO-3</t>
  </si>
  <si>
    <t>co1</t>
  </si>
  <si>
    <t>co2</t>
  </si>
  <si>
    <t>co3</t>
  </si>
  <si>
    <t>co4</t>
  </si>
  <si>
    <t>co5</t>
  </si>
  <si>
    <t>1SG15EC066</t>
  </si>
  <si>
    <t>NIKHIL R A</t>
  </si>
  <si>
    <t>1SG15EC069</t>
  </si>
  <si>
    <t>1SG15EC070</t>
  </si>
  <si>
    <t>1SG15EC071</t>
  </si>
  <si>
    <t>1SG15EC083</t>
  </si>
  <si>
    <t>1SG15EC085</t>
  </si>
  <si>
    <t>1SG15EC086</t>
  </si>
  <si>
    <t>1SG15EC087</t>
  </si>
  <si>
    <t>1SG15EC102</t>
  </si>
  <si>
    <t>1SG15EC108</t>
  </si>
  <si>
    <t>1SG16EC416</t>
  </si>
  <si>
    <t>=</t>
  </si>
  <si>
    <t>2018/06/13 12:16:10 PM GMT+5:30</t>
  </si>
  <si>
    <t>ravirash70@gmail.com</t>
  </si>
  <si>
    <t>Ravi c</t>
  </si>
  <si>
    <t>1sg15ec090</t>
  </si>
  <si>
    <t>B</t>
  </si>
  <si>
    <t>Ravirash70@gmail.com</t>
  </si>
  <si>
    <t>2018/06/13 12:16:18 PM GMT+5:30</t>
  </si>
  <si>
    <t>a3125prashu@gmail.com</t>
  </si>
  <si>
    <t>Prashant srivastava</t>
  </si>
  <si>
    <t>1sg15ec079</t>
  </si>
  <si>
    <t>2018/06/13 12:16:46 PM GMT+5:30</t>
  </si>
  <si>
    <t>vermask30041996@gmail.com</t>
  </si>
  <si>
    <t>ShubhamKumar</t>
  </si>
  <si>
    <t>2018/06/13 12:17:38 PM GMT+5:30</t>
  </si>
  <si>
    <t>poojaraks20@gmail.com</t>
  </si>
  <si>
    <t>Pooja.R</t>
  </si>
  <si>
    <t>1sg15ec074</t>
  </si>
  <si>
    <t>2018/06/13 12:18:45 PM GMT+5:30</t>
  </si>
  <si>
    <t>nishantdotk@gmail.com</t>
  </si>
  <si>
    <t>Nishant Kumar</t>
  </si>
  <si>
    <t>2018/06/13 12:19:42 PM GMT+5:30</t>
  </si>
  <si>
    <t>ashwinirekhar@gmail.com</t>
  </si>
  <si>
    <t>R.Rekha</t>
  </si>
  <si>
    <t>2018/06/13 12:19:57 PM GMT+5:30</t>
  </si>
  <si>
    <t>shashank217s@gmail.com</t>
  </si>
  <si>
    <t>Shashank Shekhar</t>
  </si>
  <si>
    <t>1sg15ec099</t>
  </si>
  <si>
    <t>2018/06/13 12:20:53 PM GMT+5:30</t>
  </si>
  <si>
    <t>rajeshwariramya16@gmail.com</t>
  </si>
  <si>
    <t>Rajeshwari.R</t>
  </si>
  <si>
    <t>1sg16ec420</t>
  </si>
  <si>
    <t>Rajeshwariramya16@gmail.com</t>
  </si>
  <si>
    <t>2018/06/13 12:24:49 PM GMT+5:30</t>
  </si>
  <si>
    <t>siddharthsidhu1438@gmail.com</t>
  </si>
  <si>
    <t>Sai Siddharth m</t>
  </si>
  <si>
    <t>1sg15ec091</t>
  </si>
  <si>
    <t>2018/06/13 12:34:04 PM GMT+5:30</t>
  </si>
  <si>
    <t>rajrko619@gmail.com</t>
  </si>
  <si>
    <t>Raj Kumar</t>
  </si>
  <si>
    <t>2018/06/13 12:35:12 PM GMT+5:30</t>
  </si>
  <si>
    <t>nikhilra2931997@gmail.com</t>
  </si>
  <si>
    <t>1sg15ec067</t>
  </si>
  <si>
    <t>2018/06/13 12:35:19 PM GMT+5:30</t>
  </si>
  <si>
    <t>vaishnvai.shetty@gmail.com</t>
  </si>
  <si>
    <t>Vaishnavi Shetty</t>
  </si>
  <si>
    <t>1sg15ec112</t>
  </si>
  <si>
    <t>2018/06/13 12:35:23 PM GMT+5:30</t>
  </si>
  <si>
    <t>rpruthvireddy@gmail.com</t>
  </si>
  <si>
    <t>Pruthvi r</t>
  </si>
  <si>
    <t>1sg15ec084</t>
  </si>
  <si>
    <t>Rpruthvireddy@gmail.com</t>
  </si>
  <si>
    <t>2018/06/13 12:35:57 PM GMT+5:30</t>
  </si>
  <si>
    <t>shubalneeraj@rediffmail.com</t>
  </si>
  <si>
    <t>Shubham Shekher</t>
  </si>
  <si>
    <t>1sg15ec107</t>
  </si>
  <si>
    <t>Shubalneeraj@rediffmail.com</t>
  </si>
  <si>
    <t>2018/06/13 12:36:01 PM GMT+5:30</t>
  </si>
  <si>
    <t>sharmamohit150896@gmail.com</t>
  </si>
  <si>
    <t>Mohit</t>
  </si>
  <si>
    <t>1sg15ec062</t>
  </si>
  <si>
    <t>2018/06/13 12:38:04 PM GMT+5:30</t>
  </si>
  <si>
    <t>niveditha973952@gmail.com</t>
  </si>
  <si>
    <t>Niveditha.S</t>
  </si>
  <si>
    <t>2018/06/13 12:53:43 PM GMT+5:30</t>
  </si>
  <si>
    <t>ramyadip13@gmail.com</t>
  </si>
  <si>
    <t>Ramya.t.k</t>
  </si>
  <si>
    <t>1sg16ec421</t>
  </si>
  <si>
    <t>2018/06/13 12:54:09 PM GMT+5:30</t>
  </si>
  <si>
    <t>rakshagr1@gmail.com</t>
  </si>
  <si>
    <t>Raksha G R</t>
  </si>
  <si>
    <t>Raksha rakhu</t>
  </si>
  <si>
    <t>2018/06/13 1:10:01 PM GMT+5:30</t>
  </si>
  <si>
    <t>shivalion2@gmail.com</t>
  </si>
  <si>
    <t>Shiva.s</t>
  </si>
  <si>
    <t>1sg16ec425</t>
  </si>
  <si>
    <t>2018/06/13 1:10:22 PM GMT+5:30</t>
  </si>
  <si>
    <t>shubhamnke2@gmail.com</t>
  </si>
  <si>
    <t>Shubham Kumar Mishra</t>
  </si>
  <si>
    <t>1sg15ec104</t>
  </si>
  <si>
    <t>2018/06/13 1:27:29 PM GMT+5:30</t>
  </si>
  <si>
    <t>mvarma73@gmail.com</t>
  </si>
  <si>
    <t>Mohan varma k</t>
  </si>
  <si>
    <t>1sg15ec061</t>
  </si>
  <si>
    <t>2018/06/13 1:31:49 PM GMT+5:30</t>
  </si>
  <si>
    <t>priyadarshinic1997@gmail.com</t>
  </si>
  <si>
    <t>Priyadarshini C</t>
  </si>
  <si>
    <t>Priyadarshinic1997@gmail.com</t>
  </si>
  <si>
    <t>2018/06/13 1:41:14 PM GMT+5:30</t>
  </si>
  <si>
    <t>ns346403@gmail.com</t>
  </si>
  <si>
    <t>Neha S</t>
  </si>
  <si>
    <t>1sg15ec065</t>
  </si>
  <si>
    <t>2018/06/13 1:42:56 PM GMT+5:30</t>
  </si>
  <si>
    <t>veereshmadappa03@gmail.com</t>
  </si>
  <si>
    <t>Veeresh M</t>
  </si>
  <si>
    <t>1sg15ec114</t>
  </si>
  <si>
    <t>2018/06/13 1:52:17 PM GMT+5:30</t>
  </si>
  <si>
    <t>nidasulthana98@gmail.com</t>
  </si>
  <si>
    <t>Nida sulthana N</t>
  </si>
  <si>
    <t>2018/06/13 2:19:41 PM GMT+5:30</t>
  </si>
  <si>
    <t>varshini.n66@gmail.com</t>
  </si>
  <si>
    <t>Varshini</t>
  </si>
  <si>
    <t>1sg15ec113</t>
  </si>
  <si>
    <t>Varshini.n</t>
  </si>
  <si>
    <t>2018/06/13 2:43:19 PM GMT+5:30</t>
  </si>
  <si>
    <t>nayanahj6@gmail.com</t>
  </si>
  <si>
    <t>Nayana H J</t>
  </si>
  <si>
    <t>1sg15ec064</t>
  </si>
  <si>
    <t>nayanahj6</t>
  </si>
  <si>
    <t>2018/06/13 2:52:21 PM GMT+5:30</t>
  </si>
  <si>
    <t>nivedithamariraj13@gmail.com</t>
  </si>
  <si>
    <t>Niveditha M</t>
  </si>
  <si>
    <t>2018/06/13 3:18:55 PM GMT+5:30</t>
  </si>
  <si>
    <t>prathibhapreethu98@gmail.com</t>
  </si>
  <si>
    <t>Prathibha.k</t>
  </si>
  <si>
    <t>1sg15ec081</t>
  </si>
  <si>
    <t>Prathibhapreethu98@gmail.com</t>
  </si>
  <si>
    <t>2018/06/13 3:49:04 PM GMT+5:30</t>
  </si>
  <si>
    <t>ranjuranjitha127@gmail.com</t>
  </si>
  <si>
    <t>Ranjitha.R</t>
  </si>
  <si>
    <t>1Sg13EC088</t>
  </si>
  <si>
    <t>2018/06/13 4:09:05 PM GMT+5:30</t>
  </si>
  <si>
    <t>nehagumaste@gmail.com</t>
  </si>
  <si>
    <t>vaibhavi</t>
  </si>
  <si>
    <t>1sg16ec430</t>
  </si>
  <si>
    <t>2018/06/13 4:21:41 PM GMT+5:30</t>
  </si>
  <si>
    <t>sanjusiddu35@gmail.com</t>
  </si>
  <si>
    <t>Sanjana A S</t>
  </si>
  <si>
    <t>1sg15ec094</t>
  </si>
  <si>
    <t>2018/06/13 6:48:10 PM GMT+5:30</t>
  </si>
  <si>
    <t>llsuma.7ll@gmail.com</t>
  </si>
  <si>
    <t>Sumalatha.N</t>
  </si>
  <si>
    <t>1sg15ec110</t>
  </si>
  <si>
    <t>2018/06/13 11:47:11 PM GMT+5:30</t>
  </si>
  <si>
    <t>premaks597@gmail.com</t>
  </si>
  <si>
    <t>Prema KS</t>
  </si>
  <si>
    <t>1sg15ec082</t>
  </si>
  <si>
    <t>2018/06/14 10:00:32 AM GMT+5:30</t>
  </si>
  <si>
    <t>prateekthakurkv@gmail.com</t>
  </si>
  <si>
    <t>Prateek</t>
  </si>
  <si>
    <t>1sg15ec080</t>
  </si>
  <si>
    <t>Prateekthakurkv@gmail.com</t>
  </si>
  <si>
    <t>2018/06/15 9:42:33 AM GMT+5:30</t>
  </si>
  <si>
    <t>sandhyausha98@gmail.com</t>
  </si>
  <si>
    <t>Sandhya.Y.G</t>
  </si>
  <si>
    <t>1sg15ec093</t>
  </si>
  <si>
    <t>sandhyausha98</t>
  </si>
  <si>
    <t>2018/06/15 9:45:11 PM GMT+5:30</t>
  </si>
  <si>
    <t>Umaramya1997@gmail.com</t>
  </si>
  <si>
    <t>Uma r</t>
  </si>
  <si>
    <t>1sg16ec429</t>
  </si>
  <si>
    <t>2018/06/21 2:44:40 PM GMT+5:30</t>
  </si>
  <si>
    <t>prajwalmadhugiri123@gmail.com</t>
  </si>
  <si>
    <t>Prajwal R</t>
  </si>
  <si>
    <t>Prajwalmadhigiri123@gmail.com</t>
  </si>
  <si>
    <t>2018/06/30 10:42:01 AM GMT+5:30</t>
  </si>
  <si>
    <t>avengers.manju@gmail.com</t>
  </si>
  <si>
    <t>Manjunatha B</t>
  </si>
  <si>
    <t>1sg16ec413</t>
  </si>
  <si>
    <t>2018/06/30 12:01:58 PM GMT+5:30</t>
  </si>
  <si>
    <t>Ramya.Sk.jadav@gmail.com</t>
  </si>
  <si>
    <t>ramya sk jadav</t>
  </si>
  <si>
    <t>1sg13ec131</t>
  </si>
  <si>
    <t>ramya.Sk.jadav@gmail.com</t>
  </si>
  <si>
    <t>2018/07/03 8:46:22 AM GMT+5:30</t>
  </si>
  <si>
    <t>sukanyapoojari75@gmail.com</t>
  </si>
  <si>
    <t>Sukanya krishna poojari</t>
  </si>
  <si>
    <t>Sukanyapoojari75@gmail.com</t>
  </si>
  <si>
    <t>SEM &amp; SEC:5th A &amp; B</t>
  </si>
  <si>
    <r>
      <t>Note:</t>
    </r>
    <r>
      <rPr>
        <sz val="11"/>
        <color rgb="FF000000"/>
        <rFont val="Times New Roman"/>
        <family val="1"/>
        <charset val="1"/>
      </rPr>
      <t xml:space="preserve">  1 = Slight   2 = Moderate    3 = Good     </t>
    </r>
  </si>
  <si>
    <r>
      <t>Note:</t>
    </r>
    <r>
      <rPr>
        <sz val="11"/>
        <color rgb="FF000000"/>
        <rFont val="Times New Roman"/>
        <family val="1"/>
        <charset val="1"/>
      </rPr>
      <t xml:space="preserve">  1 = Slight   2 = Moderate    3 = Good      </t>
    </r>
  </si>
  <si>
    <t>Mapping of Course outcomes (COs) and Program Outcomes (POs)</t>
  </si>
  <si>
    <t>CO2:</t>
  </si>
  <si>
    <t xml:space="preserve"> Design a suitable network and simulate using a Network simulator tool.</t>
  </si>
  <si>
    <t>Simulate the networking concepts and protocols using C/C++ programming.</t>
  </si>
  <si>
    <t>Model the networks for different configurations and analyze the results</t>
  </si>
  <si>
    <t>Choose suitable tools to model a network and understand the protocols at various OSI reference levels</t>
  </si>
  <si>
    <t>1SG15EC017</t>
  </si>
  <si>
    <t>ASHWIN V</t>
  </si>
  <si>
    <t>1SG15EC056</t>
  </si>
  <si>
    <t>MANJUNATHA NAIK N</t>
  </si>
  <si>
    <t>1SG15EC060</t>
  </si>
  <si>
    <t>MOHAMMED SHAHID</t>
  </si>
  <si>
    <t>1SG15EC088</t>
  </si>
  <si>
    <t>RANJAN S</t>
  </si>
  <si>
    <t>1SG16EC001</t>
  </si>
  <si>
    <t>ABHAY SINGH</t>
  </si>
  <si>
    <t>1SG16EC002</t>
  </si>
  <si>
    <t>1SG16EC003</t>
  </si>
  <si>
    <t>AJAY KUMAR S</t>
  </si>
  <si>
    <t>1SG16EC004</t>
  </si>
  <si>
    <t>AJAY P S</t>
  </si>
  <si>
    <t>1SG16EC005</t>
  </si>
  <si>
    <t>ALOK KUMAR</t>
  </si>
  <si>
    <t>1SG16EC006</t>
  </si>
  <si>
    <t>ANANYA H R</t>
  </si>
  <si>
    <t>1SG16EC007</t>
  </si>
  <si>
    <t>ANKITHA C S</t>
  </si>
  <si>
    <t>1SG16EC008</t>
  </si>
  <si>
    <t>ANUSHA R</t>
  </si>
  <si>
    <t>1SG16EC009</t>
  </si>
  <si>
    <t>ANUSHA SHETTY</t>
  </si>
  <si>
    <t>1SG16EC010</t>
  </si>
  <si>
    <t>ARUNISH KUMAR</t>
  </si>
  <si>
    <t>1SG16EC012</t>
  </si>
  <si>
    <t>ASHWINI S</t>
  </si>
  <si>
    <t>1SG16EC013</t>
  </si>
  <si>
    <t>ASWINI D</t>
  </si>
  <si>
    <t>1SG16EC014</t>
  </si>
  <si>
    <t xml:space="preserve">BHANU RAJ </t>
  </si>
  <si>
    <t>1SG16EC015</t>
  </si>
  <si>
    <t xml:space="preserve">BHOOMIKA N </t>
  </si>
  <si>
    <t>1SG16EC017</t>
  </si>
  <si>
    <t>BINDU B S</t>
  </si>
  <si>
    <t>1SG16EC018</t>
  </si>
  <si>
    <t>BUMIKA.N</t>
  </si>
  <si>
    <t>1SG16EC019</t>
  </si>
  <si>
    <t>CHANDANA V</t>
  </si>
  <si>
    <t>1SG16EC020</t>
  </si>
  <si>
    <t>CHILUKURI MADHU VAMSI KRISHNA</t>
  </si>
  <si>
    <t>1SG16EC022</t>
  </si>
  <si>
    <t>DEEPAK B S</t>
  </si>
  <si>
    <t>1SG16EC023</t>
  </si>
  <si>
    <t>DEEPIKA V</t>
  </si>
  <si>
    <t>1SG16EC024</t>
  </si>
  <si>
    <t>DEEPTHI M</t>
  </si>
  <si>
    <t>1SG16EC025</t>
  </si>
  <si>
    <t>DIKSHITHA R</t>
  </si>
  <si>
    <t>1SG16EC026</t>
  </si>
  <si>
    <t>DIMPLE BHATT</t>
  </si>
  <si>
    <t>1SG16EC027</t>
  </si>
  <si>
    <t>DISHANTH R</t>
  </si>
  <si>
    <t>1SG16EC029</t>
  </si>
  <si>
    <t>DIVYASHREE L</t>
  </si>
  <si>
    <t>1SG16EC030</t>
  </si>
  <si>
    <t>G VIGNESH</t>
  </si>
  <si>
    <t>1SG16EC031</t>
  </si>
  <si>
    <t>GARIMA SINGH</t>
  </si>
  <si>
    <t>1SG16EC033</t>
  </si>
  <si>
    <t>HARSHA S</t>
  </si>
  <si>
    <t>1SG16EC034</t>
  </si>
  <si>
    <t>HARSHITHA B M</t>
  </si>
  <si>
    <t>1SG16EC035</t>
  </si>
  <si>
    <t>HARSHITHA K</t>
  </si>
  <si>
    <t>1SG16EC036</t>
  </si>
  <si>
    <t>HEMANTH T B</t>
  </si>
  <si>
    <t>1SG16EC037</t>
  </si>
  <si>
    <t>JAYANTH S</t>
  </si>
  <si>
    <t>1SG16EC038</t>
  </si>
  <si>
    <t>KARTIK PRANESH KULKARNI</t>
  </si>
  <si>
    <t>1SG16EC039</t>
  </si>
  <si>
    <t>KAVYA M</t>
  </si>
  <si>
    <t>1SG16EC040</t>
  </si>
  <si>
    <t>KAVYA R</t>
  </si>
  <si>
    <t>1SG16EC041</t>
  </si>
  <si>
    <t>KESHAV KUMAR BHANDARI</t>
  </si>
  <si>
    <t>1SG16EC042</t>
  </si>
  <si>
    <t>KIRAN B N</t>
  </si>
  <si>
    <t>1SG16EC043</t>
  </si>
  <si>
    <t>KISHORE KUMAR</t>
  </si>
  <si>
    <t>1SG16EC044</t>
  </si>
  <si>
    <t>KRITHIKA L</t>
  </si>
  <si>
    <t>1SG16EC045</t>
  </si>
  <si>
    <t>KUMARI PARUL</t>
  </si>
  <si>
    <t>1SG16EC047</t>
  </si>
  <si>
    <t>LAVANYA K V</t>
  </si>
  <si>
    <t>1SG16EC048</t>
  </si>
  <si>
    <t>LAVANYA P</t>
  </si>
  <si>
    <t>1SG16EC049</t>
  </si>
  <si>
    <t>LEKHANA B S</t>
  </si>
  <si>
    <t>1SG16EC050</t>
  </si>
  <si>
    <t>LIKHITHA B S</t>
  </si>
  <si>
    <t>1SG16EC051</t>
  </si>
  <si>
    <t>LIKITHA MS</t>
  </si>
  <si>
    <t>1SG16EC052</t>
  </si>
  <si>
    <t>MADEPPA</t>
  </si>
  <si>
    <t>1SG16EC053</t>
  </si>
  <si>
    <t>MADHUCHANDRA D</t>
  </si>
  <si>
    <t>1SG16EC054</t>
  </si>
  <si>
    <t>MADHUKESH N M</t>
  </si>
  <si>
    <t>1SG16EC055</t>
  </si>
  <si>
    <t>MADHURA MADHUKAR  HEGDE</t>
  </si>
  <si>
    <t>1SG16EC056</t>
  </si>
  <si>
    <t>MOHAMMAD ANIS</t>
  </si>
  <si>
    <t>1SG16EC057</t>
  </si>
  <si>
    <t>NA NITHYA SHREE</t>
  </si>
  <si>
    <t>1SG16EC059</t>
  </si>
  <si>
    <t xml:space="preserve">NAVEED BAIG </t>
  </si>
  <si>
    <t>1SG16EC060</t>
  </si>
  <si>
    <t>NAVEEN T</t>
  </si>
  <si>
    <t>1SG16EC062</t>
  </si>
  <si>
    <t>NAYANA T R</t>
  </si>
  <si>
    <t>1SG16EC064</t>
  </si>
  <si>
    <t>NIDHI S</t>
  </si>
  <si>
    <t>1SG16EC125</t>
  </si>
  <si>
    <t>YASHAVANTH J</t>
  </si>
  <si>
    <t>1SG16EC127</t>
  </si>
  <si>
    <t>KUSHAL M P</t>
  </si>
  <si>
    <t>1SG16EC400</t>
  </si>
  <si>
    <t>1SG16EC407</t>
  </si>
  <si>
    <t>BHARATHI V</t>
  </si>
  <si>
    <t>1SG16EC414</t>
  </si>
  <si>
    <t>PAVAN RAJ</t>
  </si>
  <si>
    <t>1SG16EC419</t>
  </si>
  <si>
    <t>RAHUL SINGH</t>
  </si>
  <si>
    <t>1SG16EC422</t>
  </si>
  <si>
    <t>SAMITHA M</t>
  </si>
  <si>
    <t>1SG16EC424</t>
  </si>
  <si>
    <t>SHARATH P</t>
  </si>
  <si>
    <t>1SG16EC427</t>
  </si>
  <si>
    <t>STEVEN MENEGES</t>
  </si>
  <si>
    <t>1SG16EC433</t>
  </si>
  <si>
    <t>VINAY R</t>
  </si>
  <si>
    <t>1SG17EC400</t>
  </si>
  <si>
    <t>AKSHATHA O H</t>
  </si>
  <si>
    <t>1SG17EC401</t>
  </si>
  <si>
    <t>ANVITHA S M</t>
  </si>
  <si>
    <t>1SG17EC407</t>
  </si>
  <si>
    <t>HARSHINI P</t>
  </si>
  <si>
    <t>1SG17EC411</t>
  </si>
  <si>
    <t>LOKESH KUMAR S</t>
  </si>
  <si>
    <t>1SG17EC413</t>
  </si>
  <si>
    <t>MAMATHASHREE V</t>
  </si>
  <si>
    <t>1SG15EC050</t>
  </si>
  <si>
    <t>KOWSALYA S</t>
  </si>
  <si>
    <t>RANJITH GOWDA B</t>
  </si>
  <si>
    <t>1SG15EC092</t>
  </si>
  <si>
    <t>SANDHYA V</t>
  </si>
  <si>
    <t>1SG15EC095</t>
  </si>
  <si>
    <t>SANJAY KUMAR B N</t>
  </si>
  <si>
    <t>1SG15EC100</t>
  </si>
  <si>
    <t>SHASHIKANT KUMAR</t>
  </si>
  <si>
    <t>1SG15EC111</t>
  </si>
  <si>
    <t>USHA KIRAN S</t>
  </si>
  <si>
    <t>1SG15EC117</t>
  </si>
  <si>
    <t>MANU N M</t>
  </si>
  <si>
    <t>1SG15EC118</t>
  </si>
  <si>
    <t>ASHWIN JAYAN</t>
  </si>
  <si>
    <t>1SG15EC124</t>
  </si>
  <si>
    <t>SHASHANK B.S.</t>
  </si>
  <si>
    <t>1SG16EC063</t>
  </si>
  <si>
    <t>NESAR GAONKAR</t>
  </si>
  <si>
    <t>1SG16EC065</t>
  </si>
  <si>
    <t>NIKHIL S BHARADWAJ</t>
  </si>
  <si>
    <t>1SG16EC066</t>
  </si>
  <si>
    <t>NIKITHA G</t>
  </si>
  <si>
    <t>1SG16EC068</t>
  </si>
  <si>
    <t>NIVEDITA MALIPATIL</t>
  </si>
  <si>
    <t>1SG16EC070</t>
  </si>
  <si>
    <t>PAVITHRA R</t>
  </si>
  <si>
    <t>1SG16EC071</t>
  </si>
  <si>
    <t>POOJA BASAVARAJ MORKI</t>
  </si>
  <si>
    <t>1SG16EC072</t>
  </si>
  <si>
    <t>PRAHALAD Y R</t>
  </si>
  <si>
    <t>1SG16EC073</t>
  </si>
  <si>
    <t>PRAMILA K S</t>
  </si>
  <si>
    <t>1SG16EC074</t>
  </si>
  <si>
    <t>PRATEEK M K</t>
  </si>
  <si>
    <t>1SG16EC075</t>
  </si>
  <si>
    <t>PRAVESH THAKUR</t>
  </si>
  <si>
    <t>1SG16EC076</t>
  </si>
  <si>
    <t>PRIYA SHARMA</t>
  </si>
  <si>
    <t>1SG16EC077</t>
  </si>
  <si>
    <t>PRIYANKA R</t>
  </si>
  <si>
    <t>1SG16EC078</t>
  </si>
  <si>
    <t>PUNIT RANJAN VERMA</t>
  </si>
  <si>
    <t>1SG16EC080</t>
  </si>
  <si>
    <t>RAHUL J</t>
  </si>
  <si>
    <t>1SG16EC081</t>
  </si>
  <si>
    <t>RAIGOND VIJAYLAKSHMI P</t>
  </si>
  <si>
    <t>1SG16EC082</t>
  </si>
  <si>
    <t>RAKESH N</t>
  </si>
  <si>
    <t>1SG16EC084</t>
  </si>
  <si>
    <t>RAKSHITH B</t>
  </si>
  <si>
    <t>1SG16EC085</t>
  </si>
  <si>
    <t>RAKSHITHA G</t>
  </si>
  <si>
    <t>1SG16EC088</t>
  </si>
  <si>
    <t>RIMA</t>
  </si>
  <si>
    <t>1SG16EC089</t>
  </si>
  <si>
    <t>ROHINI S</t>
  </si>
  <si>
    <t>1SG16EC090</t>
  </si>
  <si>
    <t>ROHITH N</t>
  </si>
  <si>
    <t>1SG16EC091</t>
  </si>
  <si>
    <t>ROOPASHREE V</t>
  </si>
  <si>
    <t>1SG16EC093</t>
  </si>
  <si>
    <t>SADIYA ANJUM</t>
  </si>
  <si>
    <t>1SG16EC094</t>
  </si>
  <si>
    <t>SAI MANGALA M V</t>
  </si>
  <si>
    <t>1SG16EC095</t>
  </si>
  <si>
    <t>SAMIR GARAG</t>
  </si>
  <si>
    <t>1SG16EC096</t>
  </si>
  <si>
    <t>SANGEETHA V</t>
  </si>
  <si>
    <t>1SG16EC097</t>
  </si>
  <si>
    <t>SANJANA GOWDA R H</t>
  </si>
  <si>
    <t>1SG16EC098</t>
  </si>
  <si>
    <t>SHARATH GOWDA R N</t>
  </si>
  <si>
    <t>1SG16EC099</t>
  </si>
  <si>
    <t>SHOBHA M R</t>
  </si>
  <si>
    <t>1SG16EC100</t>
  </si>
  <si>
    <t>SHRUTI C TIGANIBIDARI</t>
  </si>
  <si>
    <t>1SG16EC101</t>
  </si>
  <si>
    <t>SHUBHAM JAISWAL</t>
  </si>
  <si>
    <t>1SG16EC102</t>
  </si>
  <si>
    <t>SHUBHAM KHOSLA</t>
  </si>
  <si>
    <t>1SG16EC103</t>
  </si>
  <si>
    <t>SHUBHAM SINGH</t>
  </si>
  <si>
    <t>1SG16EC104</t>
  </si>
  <si>
    <t>SINDHU C</t>
  </si>
  <si>
    <t>1SG16EC105</t>
  </si>
  <si>
    <t>SIRISHA C K</t>
  </si>
  <si>
    <t>1SG16EC106</t>
  </si>
  <si>
    <t>SNEHA SUNIL VAIDYA</t>
  </si>
  <si>
    <t>1SG16EC107</t>
  </si>
  <si>
    <t>SNEHIL SARKAR</t>
  </si>
  <si>
    <t>1SG16EC109</t>
  </si>
  <si>
    <t>SOUMYA GURURAJ</t>
  </si>
  <si>
    <t>1SG16EC111</t>
  </si>
  <si>
    <t>SPOORTHY G</t>
  </si>
  <si>
    <t>1SG16EC112</t>
  </si>
  <si>
    <t>SREEKEERTHI S</t>
  </si>
  <si>
    <t>1SG16EC113</t>
  </si>
  <si>
    <t>SRINIVAS V</t>
  </si>
  <si>
    <t>1SG16EC114</t>
  </si>
  <si>
    <t>SUFIYAN ASHRAF</t>
  </si>
  <si>
    <t>1SG16EC115</t>
  </si>
  <si>
    <t>SUHAS B M</t>
  </si>
  <si>
    <t>1SG16EC118</t>
  </si>
  <si>
    <t>USHA Y G</t>
  </si>
  <si>
    <t>1SG16EC119</t>
  </si>
  <si>
    <t>VASANTHA M</t>
  </si>
  <si>
    <t>1SG16EC120</t>
  </si>
  <si>
    <t>1SG16EC122</t>
  </si>
  <si>
    <t>YASHODHARE K</t>
  </si>
  <si>
    <t>1SG16EC123</t>
  </si>
  <si>
    <t>ZENKAR R</t>
  </si>
  <si>
    <t>1SG16EC124</t>
  </si>
  <si>
    <t>SRINIVAS PRASAD V</t>
  </si>
  <si>
    <t>1SG16EC126</t>
  </si>
  <si>
    <t>VARNA SHETTY</t>
  </si>
  <si>
    <t>1SG16EC129</t>
  </si>
  <si>
    <t>MAHESH K</t>
  </si>
  <si>
    <t>1SG16EC130</t>
  </si>
  <si>
    <t>NITHIN G</t>
  </si>
  <si>
    <t>1SG16EC131</t>
  </si>
  <si>
    <t>SANTHOSHGAGAN T</t>
  </si>
  <si>
    <t>1SG17EC408</t>
  </si>
  <si>
    <t>HEMANTH KUMAR</t>
  </si>
  <si>
    <t>1SG17EC409</t>
  </si>
  <si>
    <t>HITESH K</t>
  </si>
  <si>
    <t>1SG17EC412</t>
  </si>
  <si>
    <t>MAHESH N</t>
  </si>
  <si>
    <t>1SG17EC418</t>
  </si>
  <si>
    <t>PUSHPALATHA P H</t>
  </si>
  <si>
    <t>1SG17EC420</t>
  </si>
  <si>
    <t>REKHA T B</t>
  </si>
  <si>
    <t>1SG17EC422</t>
  </si>
  <si>
    <t>SANTHOSH GOWDA B R</t>
  </si>
  <si>
    <t>exam marks</t>
  </si>
  <si>
    <t>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</si>
</sst>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0" x14ac:knownFonts="1">
    <font>
      <sz val="10"/>
      <color rgb="FF000000"/>
      <name val="Arial"/>
      <family val="2"/>
      <charset val="1"/>
    </font>
    <font>
      <sz val="12"/>
      <color rgb="FF000000"/>
      <name val="Arial"/>
      <family val="2"/>
      <charset val="1"/>
    </font>
    <font>
      <sz val="12"/>
      <color rgb="FF000000"/>
      <name val="Cambria"/>
      <family val="1"/>
      <charset val="1"/>
    </font>
    <font>
      <b/>
      <sz val="24"/>
      <color rgb="FF000000"/>
      <name val="Cambria"/>
      <family val="1"/>
      <charset val="1"/>
    </font>
    <font>
      <b/>
      <sz val="16"/>
      <color rgb="FF000000"/>
      <name val="Cambria"/>
      <family val="1"/>
      <charset val="1"/>
    </font>
    <font>
      <b/>
      <sz val="18"/>
      <color rgb="FF000000"/>
      <name val="Cambria"/>
      <family val="1"/>
      <charset val="1"/>
    </font>
    <font>
      <b/>
      <sz val="14"/>
      <color rgb="FF000000"/>
      <name val="Cambria"/>
      <family val="1"/>
      <charset val="1"/>
    </font>
    <font>
      <b/>
      <sz val="12"/>
      <color rgb="FF000000"/>
      <name val="Cambria"/>
      <family val="1"/>
      <charset val="1"/>
    </font>
    <font>
      <sz val="12"/>
      <color rgb="FFFFFF00"/>
      <name val="Cambria"/>
      <family val="1"/>
      <charset val="1"/>
    </font>
    <font>
      <sz val="16"/>
      <color rgb="FF000000"/>
      <name val="Cambria"/>
      <family val="1"/>
      <charset val="1"/>
    </font>
    <font>
      <b/>
      <sz val="16"/>
      <color rgb="FF000000"/>
      <name val="Arial"/>
      <family val="2"/>
      <charset val="1"/>
    </font>
    <font>
      <sz val="16"/>
      <color rgb="FF000000"/>
      <name val="Arial"/>
      <family val="2"/>
      <charset val="1"/>
    </font>
    <font>
      <b/>
      <sz val="14"/>
      <color rgb="FF000000"/>
      <name val="Arial"/>
      <family val="2"/>
      <charset val="1"/>
    </font>
    <font>
      <b/>
      <sz val="18"/>
      <color rgb="FF000000"/>
      <name val="Arial"/>
      <family val="2"/>
      <charset val="1"/>
    </font>
    <font>
      <b/>
      <sz val="12"/>
      <color rgb="FF000000"/>
      <name val="Arial"/>
      <family val="2"/>
      <charset val="1"/>
    </font>
    <font>
      <b/>
      <sz val="10"/>
      <color rgb="FF000000"/>
      <name val="Arial"/>
      <family val="2"/>
      <charset val="1"/>
    </font>
    <font>
      <b/>
      <sz val="11"/>
      <color rgb="FF000000"/>
      <name val="Arial"/>
      <family val="2"/>
      <charset val="1"/>
    </font>
    <font>
      <b/>
      <sz val="11"/>
      <color rgb="FF800080"/>
      <name val="Arial"/>
      <family val="2"/>
      <charset val="1"/>
    </font>
    <font>
      <sz val="10"/>
      <color rgb="FF000000"/>
      <name val="Cambria"/>
      <family val="1"/>
      <charset val="1"/>
    </font>
    <font>
      <sz val="10"/>
      <color rgb="FF7030A0"/>
      <name val="Cambria"/>
      <family val="1"/>
      <charset val="1"/>
    </font>
    <font>
      <sz val="12"/>
      <color rgb="FF000000"/>
      <name val="Times New Roman"/>
      <family val="1"/>
      <charset val="1"/>
    </font>
    <font>
      <b/>
      <sz val="10"/>
      <color rgb="FFFF0000"/>
      <name val="Arial"/>
      <family val="2"/>
      <charset val="1"/>
    </font>
    <font>
      <sz val="10"/>
      <color rgb="FFFF0000"/>
      <name val="Arial"/>
      <family val="2"/>
      <charset val="1"/>
    </font>
    <font>
      <b/>
      <sz val="11"/>
      <color rgb="FF000000"/>
      <name val="Times New Roman"/>
      <family val="1"/>
      <charset val="1"/>
    </font>
    <font>
      <b/>
      <u/>
      <sz val="12"/>
      <color rgb="FF000000"/>
      <name val="Arial"/>
      <family val="2"/>
      <charset val="1"/>
    </font>
    <font>
      <sz val="14"/>
      <color rgb="FF000000"/>
      <name val="Arial"/>
      <family val="2"/>
      <charset val="1"/>
    </font>
    <font>
      <b/>
      <sz val="14"/>
      <color rgb="FF000000"/>
      <name val="Calibri"/>
      <family val="2"/>
      <charset val="1"/>
    </font>
    <font>
      <b/>
      <sz val="12"/>
      <color rgb="FF000000"/>
      <name val="Calibri"/>
      <family val="2"/>
      <charset val="1"/>
    </font>
    <font>
      <sz val="11"/>
      <color rgb="FF000000"/>
      <name val="Times New Roman"/>
      <family val="1"/>
      <charset val="1"/>
    </font>
    <font>
      <sz val="11"/>
      <color rgb="FF000000"/>
      <name val="Calibri"/>
      <family val="2"/>
      <charset val="1"/>
    </font>
    <font>
      <b/>
      <sz val="11"/>
      <color rgb="FF000000"/>
      <name val="Calibri"/>
      <family val="2"/>
      <charset val="1"/>
    </font>
    <font>
      <sz val="9"/>
      <color rgb="FF000000"/>
      <name val="Calibri"/>
      <family val="2"/>
      <charset val="1"/>
    </font>
    <font>
      <b/>
      <sz val="11"/>
      <color rgb="FFFF0000"/>
      <name val="Calibri"/>
      <family val="2"/>
      <charset val="1"/>
    </font>
    <font>
      <b/>
      <sz val="9"/>
      <color rgb="FF000000"/>
      <name val="Calibri"/>
      <family val="2"/>
      <charset val="1"/>
    </font>
    <font>
      <b/>
      <sz val="12"/>
      <color rgb="FF000000"/>
      <name val="Times New Roman"/>
      <family val="1"/>
      <charset val="1"/>
    </font>
    <font>
      <sz val="10"/>
      <color rgb="FF000000"/>
      <name val="Arial"/>
      <family val="2"/>
      <charset val="1"/>
    </font>
    <font>
      <sz val="12"/>
      <color rgb="FF000000"/>
      <name val="Calibri"/>
    </font>
    <font>
      <sz val="10"/>
      <color rgb="FF000000"/>
      <name val="Calibri"/>
    </font>
    <font>
      <b/>
      <sz val="10"/>
      <color rgb="FF000000"/>
      <name val="Calibri"/>
    </font>
    <font>
      <b/>
      <sz val="11"/>
      <color rgb="FF000000"/>
      <name val="Calibri"/>
    </font>
  </fonts>
  <fills count="16">
    <fill>
      <patternFill patternType="none"/>
    </fill>
    <fill>
      <patternFill patternType="gray125"/>
    </fill>
    <fill>
      <patternFill patternType="solid">
        <fgColor rgb="FFFFFF00"/>
        <bgColor rgb="FFFFFF00"/>
      </patternFill>
    </fill>
    <fill>
      <patternFill patternType="solid">
        <fgColor rgb="FF9BBB59"/>
        <bgColor rgb="FF92D050"/>
      </patternFill>
    </fill>
    <fill>
      <patternFill patternType="solid">
        <fgColor rgb="FF00B0F0"/>
        <bgColor rgb="FF33CCCC"/>
      </patternFill>
    </fill>
    <fill>
      <patternFill patternType="solid">
        <fgColor rgb="FFD99694"/>
        <bgColor rgb="FFFF99CC"/>
      </patternFill>
    </fill>
    <fill>
      <patternFill patternType="solid">
        <fgColor rgb="FF00B050"/>
        <bgColor rgb="FF008080"/>
      </patternFill>
    </fill>
    <fill>
      <patternFill patternType="solid">
        <fgColor rgb="FF948A54"/>
        <bgColor rgb="FF878787"/>
      </patternFill>
    </fill>
    <fill>
      <patternFill patternType="solid">
        <fgColor rgb="FFFFC000"/>
        <bgColor rgb="FFFF9900"/>
      </patternFill>
    </fill>
    <fill>
      <patternFill patternType="solid">
        <fgColor rgb="FFFFFFFF"/>
        <bgColor rgb="FFF2F2F2"/>
      </patternFill>
    </fill>
    <fill>
      <patternFill patternType="solid">
        <fgColor rgb="FF0070C0"/>
        <bgColor rgb="FF008080"/>
      </patternFill>
    </fill>
    <fill>
      <patternFill patternType="solid">
        <fgColor rgb="FF92D050"/>
        <bgColor rgb="FF9BBB59"/>
      </patternFill>
    </fill>
    <fill>
      <patternFill patternType="solid">
        <fgColor rgb="FF7030A0"/>
        <bgColor rgb="FF993366"/>
      </patternFill>
    </fill>
    <fill>
      <patternFill patternType="solid">
        <fgColor rgb="FFF2F2F2"/>
        <bgColor rgb="FFFFFFFF"/>
      </patternFill>
    </fill>
    <fill>
      <patternFill patternType="solid">
        <fgColor rgb="FFFFFFFF"/>
        <bgColor rgb="FFFFFFFF"/>
      </patternFill>
    </fill>
    <fill>
      <patternFill patternType="solid">
        <fgColor rgb="FFFF9900"/>
        <bgColor rgb="FFFF9900"/>
      </patternFill>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thin">
        <color auto="1"/>
      </left>
      <right/>
      <top/>
      <bottom style="thin">
        <color auto="1"/>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diagonal/>
    </border>
    <border>
      <left style="medium">
        <color auto="1"/>
      </left>
      <right style="thin">
        <color auto="1"/>
      </right>
      <top/>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thin">
        <color auto="1"/>
      </bottom>
      <diagonal/>
    </border>
    <border>
      <left/>
      <right style="medium">
        <color auto="1"/>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bottom style="medium">
        <color rgb="FF000000"/>
      </bottom>
      <diagonal/>
    </border>
    <border>
      <left/>
      <right/>
      <top/>
      <bottom style="medium">
        <color rgb="FF000000"/>
      </bottom>
      <diagonal/>
    </border>
    <border>
      <left style="thin">
        <color rgb="FF000000"/>
      </left>
      <right/>
      <top style="thin">
        <color rgb="FF000000"/>
      </top>
      <bottom style="thin">
        <color rgb="FF000000"/>
      </bottom>
      <diagonal/>
    </border>
    <border>
      <left/>
      <right style="thin">
        <color rgb="FF000000"/>
      </right>
      <top/>
      <bottom/>
      <diagonal/>
    </border>
    <border>
      <left style="medium">
        <color rgb="FFC0C0C0"/>
      </left>
      <right style="medium">
        <color rgb="FF000000"/>
      </right>
      <top/>
      <bottom style="medium">
        <color rgb="FFC0C0C0"/>
      </bottom>
      <diagonal/>
    </border>
    <border>
      <left style="medium">
        <color rgb="FFC0C0C0"/>
      </left>
      <right style="medium">
        <color rgb="FF000000"/>
      </right>
      <top/>
      <bottom style="medium">
        <color rgb="FF000000"/>
      </bottom>
      <diagonal/>
    </border>
    <border>
      <left style="medium">
        <color rgb="FFC0C0C0"/>
      </left>
      <right style="medium">
        <color rgb="FF000000"/>
      </right>
      <top/>
      <bottom/>
      <diagonal/>
    </border>
    <border>
      <left style="medium">
        <color rgb="FFC0C0C0"/>
      </left>
      <right style="medium">
        <color rgb="FF000000"/>
      </right>
      <top style="medium">
        <color rgb="FFC0C0C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style="thin">
        <color rgb="FF000000"/>
      </top>
      <bottom style="medium">
        <color rgb="FF000000"/>
      </bottom>
      <diagonal/>
    </border>
    <border>
      <left style="medium">
        <color rgb="FFC0C0C0"/>
      </left>
      <right style="medium">
        <color rgb="FFC0C0C0"/>
      </right>
      <top style="medium">
        <color rgb="FF000000"/>
      </top>
      <bottom style="medium">
        <color rgb="FFC0C0C0"/>
      </bottom>
      <diagonal/>
    </border>
    <border>
      <left style="medium">
        <color rgb="FFC0C0C0"/>
      </left>
      <right style="medium">
        <color rgb="FFC0C0C0"/>
      </right>
      <top/>
      <bottom style="medium">
        <color rgb="FF000000"/>
      </bottom>
      <diagonal/>
    </border>
    <border>
      <left style="medium">
        <color rgb="FFC0C0C0"/>
      </left>
      <right style="medium">
        <color rgb="FFC0C0C0"/>
      </right>
      <top/>
      <bottom/>
      <diagonal/>
    </border>
    <border>
      <left style="medium">
        <color rgb="FFC0C0C0"/>
      </left>
      <right style="medium">
        <color rgb="FFC0C0C0"/>
      </right>
      <top style="medium">
        <color rgb="FFC0C0C0"/>
      </top>
      <bottom style="medium">
        <color rgb="FF000000"/>
      </bottom>
      <diagonal/>
    </border>
    <border>
      <left style="medium">
        <color rgb="FFC0C0C0"/>
      </left>
      <right style="medium">
        <color rgb="FFC0C0C0"/>
      </right>
      <top style="medium">
        <color rgb="FFC0C0C0"/>
      </top>
      <bottom style="medium">
        <color rgb="FFC0C0C0"/>
      </bottom>
      <diagonal/>
    </border>
  </borders>
  <cellStyleXfs count="2">
    <xf numFmtId="0" fontId="0" fillId="0" borderId="0"/>
    <xf numFmtId="0" fontId="35" fillId="0" borderId="0"/>
  </cellStyleXfs>
  <cellXfs count="228">
    <xf numFmtId="0" fontId="0" fillId="0" borderId="0" xfId="0"/>
    <xf numFmtId="0" fontId="1" fillId="2" borderId="0" xfId="0" applyFont="1" applyFill="1" applyAlignment="1">
      <alignment wrapText="1"/>
    </xf>
    <xf numFmtId="0" fontId="1" fillId="0" borderId="0" xfId="0" applyFont="1" applyAlignment="1">
      <alignment horizontal="center" wrapText="1"/>
    </xf>
    <xf numFmtId="0" fontId="1" fillId="0" borderId="0" xfId="0" applyFont="1" applyAlignment="1">
      <alignment wrapText="1"/>
    </xf>
    <xf numFmtId="0" fontId="1" fillId="0" borderId="0" xfId="0" applyFont="1" applyAlignment="1"/>
    <xf numFmtId="9" fontId="1" fillId="0" borderId="0" xfId="0" applyNumberFormat="1" applyFont="1" applyAlignment="1">
      <alignment wrapText="1"/>
    </xf>
    <xf numFmtId="0" fontId="0" fillId="2" borderId="0" xfId="0" applyFont="1" applyFill="1" applyAlignment="1">
      <alignment wrapText="1"/>
    </xf>
    <xf numFmtId="0" fontId="2" fillId="0" borderId="0" xfId="0" applyFont="1" applyAlignment="1">
      <alignment horizontal="center" wrapText="1"/>
    </xf>
    <xf numFmtId="0" fontId="2" fillId="0" borderId="0" xfId="0" applyFont="1" applyAlignment="1">
      <alignment wrapText="1"/>
    </xf>
    <xf numFmtId="0" fontId="2" fillId="0" borderId="0" xfId="0" applyFont="1" applyAlignment="1">
      <alignment horizontal="center" wrapText="1"/>
    </xf>
    <xf numFmtId="0" fontId="4" fillId="0" borderId="0" xfId="0" applyFont="1" applyAlignment="1">
      <alignment horizontal="center" wrapText="1"/>
    </xf>
    <xf numFmtId="0" fontId="7" fillId="0" borderId="2" xfId="0" applyFont="1" applyBorder="1" applyAlignment="1">
      <alignment horizontal="center" wrapText="1"/>
    </xf>
    <xf numFmtId="0" fontId="7" fillId="3" borderId="3" xfId="0" applyFont="1" applyFill="1" applyBorder="1" applyAlignment="1">
      <alignment horizontal="center" wrapText="1"/>
    </xf>
    <xf numFmtId="0" fontId="7" fillId="4" borderId="2" xfId="0" applyFont="1" applyFill="1" applyBorder="1" applyAlignment="1">
      <alignment horizontal="center" wrapText="1"/>
    </xf>
    <xf numFmtId="0" fontId="7" fillId="5" borderId="3" xfId="0" applyFont="1" applyFill="1" applyBorder="1" applyAlignment="1">
      <alignment horizontal="center" wrapText="1"/>
    </xf>
    <xf numFmtId="0" fontId="7" fillId="6" borderId="3" xfId="0" applyFont="1" applyFill="1" applyBorder="1" applyAlignment="1">
      <alignment horizontal="center" wrapText="1"/>
    </xf>
    <xf numFmtId="0" fontId="7" fillId="7" borderId="3" xfId="0" applyFont="1" applyFill="1" applyBorder="1" applyAlignment="1">
      <alignment horizontal="center" wrapText="1"/>
    </xf>
    <xf numFmtId="0" fontId="7" fillId="8" borderId="3" xfId="0" applyFont="1" applyFill="1" applyBorder="1" applyAlignment="1">
      <alignment horizontal="center" wrapText="1"/>
    </xf>
    <xf numFmtId="0" fontId="7" fillId="0" borderId="4" xfId="0" applyFont="1" applyBorder="1" applyAlignment="1">
      <alignment horizontal="center" wrapText="1"/>
    </xf>
    <xf numFmtId="0" fontId="7" fillId="0" borderId="4" xfId="0" applyFont="1" applyBorder="1" applyAlignment="1">
      <alignment horizontal="center" wrapText="1"/>
    </xf>
    <xf numFmtId="0" fontId="7" fillId="0" borderId="2" xfId="0" applyFont="1" applyBorder="1" applyAlignment="1">
      <alignment horizontal="center" wrapText="1"/>
    </xf>
    <xf numFmtId="0" fontId="7" fillId="0" borderId="3" xfId="0" applyFont="1" applyBorder="1" applyAlignment="1">
      <alignment horizontal="center" wrapText="1"/>
    </xf>
    <xf numFmtId="0" fontId="2" fillId="0" borderId="2" xfId="0" applyFont="1" applyBorder="1" applyAlignment="1">
      <alignment horizontal="center" wrapText="1"/>
    </xf>
    <xf numFmtId="0" fontId="2" fillId="9" borderId="2" xfId="0" applyFont="1" applyFill="1" applyBorder="1" applyAlignment="1">
      <alignment horizontal="center" vertical="center" wrapText="1"/>
    </xf>
    <xf numFmtId="0" fontId="2" fillId="9" borderId="0" xfId="0" applyFont="1" applyFill="1" applyAlignment="1"/>
    <xf numFmtId="0" fontId="8" fillId="2" borderId="2" xfId="0" applyFont="1" applyFill="1" applyBorder="1" applyAlignment="1">
      <alignment horizontal="center" vertical="center" wrapText="1"/>
    </xf>
    <xf numFmtId="0" fontId="2" fillId="9" borderId="0" xfId="0" applyFont="1" applyFill="1" applyAlignment="1">
      <alignment horizontal="center" wrapText="1"/>
    </xf>
    <xf numFmtId="0" fontId="2" fillId="2" borderId="2" xfId="0" applyFont="1" applyFill="1" applyBorder="1" applyAlignment="1">
      <alignment horizontal="center" vertical="center" wrapText="1"/>
    </xf>
    <xf numFmtId="0" fontId="2" fillId="2" borderId="0" xfId="0" applyFont="1" applyFill="1" applyAlignment="1">
      <alignment horizontal="center" wrapText="1"/>
    </xf>
    <xf numFmtId="0" fontId="2" fillId="0" borderId="0" xfId="0" applyFont="1" applyBorder="1" applyAlignment="1">
      <alignment wrapText="1"/>
    </xf>
    <xf numFmtId="0" fontId="2" fillId="9" borderId="2" xfId="0" applyFont="1" applyFill="1" applyBorder="1" applyAlignment="1">
      <alignment horizontal="center" wrapText="1"/>
    </xf>
    <xf numFmtId="0" fontId="0" fillId="0" borderId="0" xfId="0" applyAlignment="1">
      <alignment horizontal="center" wrapText="1"/>
    </xf>
    <xf numFmtId="1" fontId="2" fillId="0" borderId="0" xfId="0" applyNumberFormat="1" applyFont="1" applyAlignment="1">
      <alignment horizontal="center" wrapText="1"/>
    </xf>
    <xf numFmtId="0" fontId="7" fillId="0" borderId="0" xfId="0" applyFont="1" applyAlignment="1">
      <alignment horizontal="center" wrapText="1"/>
    </xf>
    <xf numFmtId="9" fontId="4" fillId="0" borderId="0" xfId="0" applyNumberFormat="1" applyFont="1" applyAlignment="1">
      <alignment horizontal="center" wrapText="1"/>
    </xf>
    <xf numFmtId="0" fontId="7" fillId="11" borderId="0" xfId="0" applyFont="1" applyFill="1" applyAlignment="1">
      <alignment horizontal="center" wrapText="1"/>
    </xf>
    <xf numFmtId="1" fontId="4" fillId="11" borderId="0" xfId="0" applyNumberFormat="1" applyFont="1" applyFill="1" applyAlignment="1">
      <alignment horizontal="center" wrapText="1"/>
    </xf>
    <xf numFmtId="0" fontId="2" fillId="0" borderId="2" xfId="0" applyFont="1" applyBorder="1" applyAlignment="1">
      <alignment horizontal="center" vertical="center" wrapText="1"/>
    </xf>
    <xf numFmtId="1" fontId="4" fillId="0" borderId="0" xfId="0" applyNumberFormat="1" applyFont="1" applyAlignment="1">
      <alignment horizontal="center" wrapText="1"/>
    </xf>
    <xf numFmtId="0" fontId="7" fillId="8" borderId="0" xfId="0" applyFont="1" applyFill="1" applyAlignment="1">
      <alignment horizontal="center" wrapText="1"/>
    </xf>
    <xf numFmtId="1" fontId="4" fillId="8" borderId="0" xfId="0" applyNumberFormat="1" applyFont="1" applyFill="1" applyAlignment="1">
      <alignment horizontal="center" wrapText="1"/>
    </xf>
    <xf numFmtId="0" fontId="3" fillId="0" borderId="0" xfId="0" applyFont="1" applyAlignment="1">
      <alignment horizontal="center" wrapText="1"/>
    </xf>
    <xf numFmtId="0" fontId="7" fillId="0" borderId="0" xfId="0" applyFont="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Border="1" applyAlignment="1">
      <alignment horizontal="center" wrapText="1"/>
    </xf>
    <xf numFmtId="0" fontId="7" fillId="4" borderId="0" xfId="0" applyFont="1" applyFill="1" applyAlignment="1">
      <alignment horizontal="center" wrapText="1"/>
    </xf>
    <xf numFmtId="1" fontId="4" fillId="4" borderId="0" xfId="0" applyNumberFormat="1" applyFont="1" applyFill="1" applyAlignment="1">
      <alignment horizontal="center" wrapText="1"/>
    </xf>
    <xf numFmtId="0" fontId="0" fillId="2" borderId="0" xfId="0" applyFill="1" applyAlignment="1">
      <alignment wrapText="1"/>
    </xf>
    <xf numFmtId="0" fontId="1" fillId="12" borderId="0" xfId="0" applyFont="1" applyFill="1" applyAlignment="1"/>
    <xf numFmtId="0" fontId="1" fillId="12" borderId="0" xfId="0" applyFont="1" applyFill="1" applyAlignment="1">
      <alignment wrapText="1"/>
    </xf>
    <xf numFmtId="0" fontId="0" fillId="12" borderId="0" xfId="0" applyFill="1" applyAlignment="1">
      <alignment wrapText="1"/>
    </xf>
    <xf numFmtId="0" fontId="10" fillId="2" borderId="0" xfId="0" applyFont="1" applyFill="1" applyAlignment="1">
      <alignment wrapText="1"/>
    </xf>
    <xf numFmtId="0" fontId="11" fillId="0" borderId="0" xfId="0" applyFont="1" applyAlignment="1">
      <alignment wrapText="1"/>
    </xf>
    <xf numFmtId="0" fontId="11" fillId="12" borderId="0" xfId="0" applyFont="1" applyFill="1" applyAlignment="1"/>
    <xf numFmtId="0" fontId="11" fillId="12" borderId="0" xfId="0" applyFont="1" applyFill="1" applyAlignment="1">
      <alignment wrapText="1"/>
    </xf>
    <xf numFmtId="0" fontId="12" fillId="2" borderId="0" xfId="0" applyFont="1" applyFill="1" applyAlignment="1">
      <alignment horizontal="center" wrapText="1"/>
    </xf>
    <xf numFmtId="1" fontId="6" fillId="11" borderId="0" xfId="0" applyNumberFormat="1" applyFont="1" applyFill="1" applyAlignment="1">
      <alignment horizontal="center" wrapText="1"/>
    </xf>
    <xf numFmtId="0" fontId="6" fillId="11" borderId="0" xfId="0" applyFont="1" applyFill="1" applyAlignment="1">
      <alignment horizontal="center" wrapText="1"/>
    </xf>
    <xf numFmtId="1" fontId="6" fillId="8" borderId="0" xfId="0" applyNumberFormat="1" applyFont="1" applyFill="1" applyAlignment="1">
      <alignment horizontal="center" wrapText="1"/>
    </xf>
    <xf numFmtId="1" fontId="6" fillId="4" borderId="0" xfId="0" applyNumberFormat="1" applyFont="1" applyFill="1" applyAlignment="1">
      <alignment horizontal="center" wrapText="1"/>
    </xf>
    <xf numFmtId="0" fontId="0" fillId="0" borderId="0" xfId="0" applyFont="1" applyAlignment="1">
      <alignment wrapText="1"/>
    </xf>
    <xf numFmtId="1" fontId="0" fillId="4" borderId="0" xfId="0" applyNumberFormat="1" applyFill="1" applyAlignment="1">
      <alignment horizontal="center" wrapText="1"/>
    </xf>
    <xf numFmtId="1" fontId="13" fillId="0" borderId="0" xfId="0" applyNumberFormat="1" applyFont="1" applyAlignment="1">
      <alignment horizontal="center" wrapText="1"/>
    </xf>
    <xf numFmtId="0" fontId="7" fillId="0" borderId="0" xfId="0" applyFont="1" applyAlignment="1">
      <alignment horizontal="center" wrapText="1"/>
    </xf>
    <xf numFmtId="1" fontId="7" fillId="0" borderId="0" xfId="0" applyNumberFormat="1" applyFont="1" applyAlignment="1">
      <alignment horizontal="center" wrapText="1"/>
    </xf>
    <xf numFmtId="0" fontId="14" fillId="0" borderId="0" xfId="0" applyFont="1" applyAlignment="1">
      <alignment horizontal="center" wrapText="1"/>
    </xf>
    <xf numFmtId="0" fontId="0" fillId="4" borderId="0" xfId="0" applyFill="1" applyAlignment="1">
      <alignment horizontal="center" wrapText="1"/>
    </xf>
    <xf numFmtId="1" fontId="7" fillId="4" borderId="0" xfId="0" applyNumberFormat="1" applyFont="1" applyFill="1" applyAlignment="1">
      <alignment horizontal="center" wrapText="1"/>
    </xf>
    <xf numFmtId="1" fontId="14" fillId="0" borderId="0" xfId="0" applyNumberFormat="1" applyFont="1" applyAlignment="1">
      <alignment horizontal="center" wrapText="1"/>
    </xf>
    <xf numFmtId="0" fontId="14" fillId="0" borderId="0" xfId="0" applyFont="1" applyAlignment="1">
      <alignment wrapText="1"/>
    </xf>
    <xf numFmtId="1" fontId="12" fillId="0" borderId="0" xfId="0" applyNumberFormat="1" applyFont="1" applyAlignment="1">
      <alignment wrapText="1"/>
    </xf>
    <xf numFmtId="0" fontId="0" fillId="10" borderId="0" xfId="0" applyFont="1" applyFill="1" applyAlignment="1"/>
    <xf numFmtId="0" fontId="0" fillId="10" borderId="0" xfId="0" applyFill="1" applyAlignment="1">
      <alignment wrapText="1"/>
    </xf>
    <xf numFmtId="0" fontId="12" fillId="0" borderId="2" xfId="0" applyFont="1" applyBorder="1" applyAlignment="1">
      <alignment horizontal="center" wrapText="1"/>
    </xf>
    <xf numFmtId="0" fontId="12" fillId="0" borderId="0" xfId="0" applyFont="1" applyAlignment="1">
      <alignment horizontal="center" wrapText="1"/>
    </xf>
    <xf numFmtId="0" fontId="15" fillId="0" borderId="0" xfId="0" applyFont="1" applyAlignment="1">
      <alignment wrapText="1"/>
    </xf>
    <xf numFmtId="0" fontId="0" fillId="0" borderId="0" xfId="0" applyFont="1" applyAlignment="1">
      <alignment horizontal="center" wrapText="1"/>
    </xf>
    <xf numFmtId="0" fontId="18" fillId="0" borderId="2" xfId="0" applyFont="1" applyBorder="1" applyAlignment="1">
      <alignment wrapText="1"/>
    </xf>
    <xf numFmtId="0" fontId="18" fillId="0" borderId="2" xfId="0" applyFont="1" applyBorder="1" applyAlignment="1">
      <alignment horizontal="center" vertical="center" wrapText="1"/>
    </xf>
    <xf numFmtId="0" fontId="18" fillId="0" borderId="0" xfId="0" applyFont="1" applyAlignment="1">
      <alignment wrapText="1"/>
    </xf>
    <xf numFmtId="0" fontId="18" fillId="0" borderId="2" xfId="0" applyFont="1" applyBorder="1" applyAlignment="1">
      <alignment horizontal="left" vertical="center" wrapText="1"/>
    </xf>
    <xf numFmtId="0" fontId="19" fillId="0" borderId="2" xfId="0" applyFont="1" applyBorder="1" applyAlignment="1">
      <alignment horizontal="center" wrapText="1"/>
    </xf>
    <xf numFmtId="2" fontId="18" fillId="0" borderId="2" xfId="0" applyNumberFormat="1" applyFont="1" applyBorder="1" applyAlignment="1">
      <alignment horizontal="center" wrapText="1"/>
    </xf>
    <xf numFmtId="1" fontId="7" fillId="0" borderId="2" xfId="0" applyNumberFormat="1" applyFont="1" applyBorder="1" applyAlignment="1">
      <alignment horizontal="center" vertical="center" wrapText="1"/>
    </xf>
    <xf numFmtId="0" fontId="20" fillId="0" borderId="6" xfId="0" applyFont="1" applyBorder="1" applyAlignment="1">
      <alignment vertical="center" wrapText="1"/>
    </xf>
    <xf numFmtId="0" fontId="18" fillId="0" borderId="10" xfId="0" applyFont="1" applyBorder="1" applyAlignment="1">
      <alignment horizontal="left" vertical="center" wrapText="1"/>
    </xf>
    <xf numFmtId="0" fontId="0" fillId="0" borderId="2" xfId="0" applyFont="1" applyBorder="1" applyAlignment="1">
      <alignment horizontal="center" wrapText="1"/>
    </xf>
    <xf numFmtId="0" fontId="21" fillId="0" borderId="2" xfId="0" applyFont="1" applyBorder="1" applyAlignment="1">
      <alignment horizontal="center" wrapText="1"/>
    </xf>
    <xf numFmtId="0" fontId="22" fillId="0" borderId="2" xfId="0" applyFont="1" applyBorder="1" applyAlignment="1">
      <alignment horizontal="center" wrapText="1"/>
    </xf>
    <xf numFmtId="9" fontId="22" fillId="0" borderId="2" xfId="0" applyNumberFormat="1" applyFont="1" applyBorder="1" applyAlignment="1">
      <alignment horizontal="center" wrapText="1"/>
    </xf>
    <xf numFmtId="0" fontId="15" fillId="0" borderId="2" xfId="0" applyFont="1" applyBorder="1" applyAlignment="1">
      <alignment horizontal="center" wrapText="1"/>
    </xf>
    <xf numFmtId="9" fontId="0" fillId="0" borderId="2" xfId="0" applyNumberFormat="1" applyFont="1" applyBorder="1" applyAlignment="1">
      <alignment horizontal="center" wrapText="1"/>
    </xf>
    <xf numFmtId="0" fontId="14" fillId="0" borderId="2" xfId="0" applyFont="1" applyBorder="1" applyAlignment="1">
      <alignment horizontal="center" wrapText="1"/>
    </xf>
    <xf numFmtId="0" fontId="23" fillId="0" borderId="5" xfId="0" applyFont="1" applyBorder="1" applyAlignment="1">
      <alignment horizontal="center" vertical="center" wrapText="1"/>
    </xf>
    <xf numFmtId="0" fontId="0" fillId="0" borderId="0" xfId="0" applyFont="1"/>
    <xf numFmtId="0" fontId="1" fillId="0" borderId="0" xfId="0" applyFont="1" applyAlignment="1">
      <alignment vertical="center"/>
    </xf>
    <xf numFmtId="0" fontId="25" fillId="0" borderId="0" xfId="0" applyFont="1" applyAlignment="1">
      <alignment wrapText="1"/>
    </xf>
    <xf numFmtId="0" fontId="0" fillId="0" borderId="0" xfId="0" applyAlignment="1"/>
    <xf numFmtId="0" fontId="25" fillId="0" borderId="0" xfId="0" applyFont="1" applyAlignment="1">
      <alignment vertical="center"/>
    </xf>
    <xf numFmtId="0" fontId="26" fillId="0" borderId="0" xfId="0" applyFont="1" applyAlignment="1">
      <alignment horizontal="left" vertical="center"/>
    </xf>
    <xf numFmtId="0" fontId="30" fillId="0" borderId="4" xfId="0" applyFont="1" applyBorder="1" applyAlignment="1">
      <alignment horizontal="center" vertical="center" wrapText="1"/>
    </xf>
    <xf numFmtId="0" fontId="30" fillId="0" borderId="2" xfId="0" applyFont="1" applyBorder="1" applyAlignment="1">
      <alignment horizontal="center" vertical="center" wrapText="1"/>
    </xf>
    <xf numFmtId="0" fontId="31" fillId="0" borderId="2" xfId="0" applyFont="1" applyBorder="1" applyAlignment="1">
      <alignment horizontal="center" vertical="center" wrapText="1"/>
    </xf>
    <xf numFmtId="0" fontId="29" fillId="0" borderId="2" xfId="0" applyFont="1" applyBorder="1" applyAlignment="1">
      <alignment horizontal="center" vertical="center" wrapText="1"/>
    </xf>
    <xf numFmtId="0" fontId="0" fillId="0" borderId="2" xfId="0" applyBorder="1" applyAlignment="1">
      <alignment wrapText="1"/>
    </xf>
    <xf numFmtId="0" fontId="30" fillId="0" borderId="0" xfId="0" applyFont="1" applyBorder="1" applyAlignment="1">
      <alignment horizontal="center" vertical="center" wrapText="1"/>
    </xf>
    <xf numFmtId="0" fontId="29" fillId="0" borderId="0" xfId="0" applyFont="1" applyBorder="1" applyAlignment="1">
      <alignment horizontal="center" vertical="center" wrapText="1"/>
    </xf>
    <xf numFmtId="0" fontId="0" fillId="0" borderId="0" xfId="0" applyBorder="1" applyAlignment="1">
      <alignment wrapText="1"/>
    </xf>
    <xf numFmtId="0" fontId="32" fillId="0" borderId="2" xfId="0" applyFont="1" applyBorder="1" applyAlignment="1">
      <alignment horizontal="center" vertical="center" wrapText="1"/>
    </xf>
    <xf numFmtId="1" fontId="31" fillId="0" borderId="2" xfId="0" applyNumberFormat="1" applyFont="1" applyBorder="1" applyAlignment="1">
      <alignment horizontal="center" vertical="center" wrapText="1"/>
    </xf>
    <xf numFmtId="1" fontId="33" fillId="0" borderId="2" xfId="0" applyNumberFormat="1" applyFont="1" applyBorder="1" applyAlignment="1">
      <alignment horizontal="center" vertical="center" wrapText="1"/>
    </xf>
    <xf numFmtId="0" fontId="33"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0" fillId="0" borderId="0" xfId="0" applyFont="1" applyAlignment="1">
      <alignment horizontal="left" vertical="top" wrapText="1"/>
    </xf>
    <xf numFmtId="0" fontId="0" fillId="0" borderId="0" xfId="0" applyAlignment="1">
      <alignment vertical="top" wrapText="1"/>
    </xf>
    <xf numFmtId="0" fontId="34" fillId="0" borderId="2" xfId="0" applyFont="1" applyBorder="1" applyAlignment="1">
      <alignment horizontal="left" vertical="center" wrapText="1"/>
    </xf>
    <xf numFmtId="0" fontId="20" fillId="0" borderId="2" xfId="0" applyFont="1" applyBorder="1" applyAlignment="1">
      <alignment horizontal="left" vertical="center" wrapText="1"/>
    </xf>
    <xf numFmtId="0" fontId="7" fillId="0" borderId="3" xfId="0" applyFont="1" applyBorder="1" applyAlignment="1">
      <alignment horizontal="center" wrapText="1"/>
    </xf>
    <xf numFmtId="0" fontId="2" fillId="0" borderId="2" xfId="0" applyFont="1" applyBorder="1" applyAlignment="1">
      <alignment wrapText="1"/>
    </xf>
    <xf numFmtId="0" fontId="2" fillId="0" borderId="2" xfId="0" applyFont="1" applyBorder="1" applyAlignment="1">
      <alignment horizontal="center" vertical="center" wrapText="1"/>
    </xf>
    <xf numFmtId="0" fontId="2" fillId="0" borderId="0" xfId="0" applyFont="1" applyAlignment="1">
      <alignment horizontal="right" vertical="center" wrapText="1"/>
    </xf>
    <xf numFmtId="2" fontId="12" fillId="0" borderId="0" xfId="0" applyNumberFormat="1" applyFont="1" applyAlignment="1">
      <alignment horizontal="center" wrapText="1"/>
    </xf>
    <xf numFmtId="0" fontId="34" fillId="0" borderId="0" xfId="0" applyFont="1" applyAlignment="1">
      <alignment wrapText="1"/>
    </xf>
    <xf numFmtId="0" fontId="23" fillId="0" borderId="14" xfId="0" applyFont="1" applyBorder="1" applyAlignment="1">
      <alignment vertical="top" wrapText="1"/>
    </xf>
    <xf numFmtId="0" fontId="34" fillId="0" borderId="17" xfId="0" applyFont="1" applyBorder="1" applyAlignment="1">
      <alignment vertical="top" wrapText="1"/>
    </xf>
    <xf numFmtId="0" fontId="34" fillId="0" borderId="17" xfId="0" applyFont="1" applyBorder="1" applyAlignment="1">
      <alignment horizontal="center" vertical="top" wrapText="1"/>
    </xf>
    <xf numFmtId="0" fontId="23" fillId="0" borderId="17" xfId="0" applyFont="1" applyBorder="1" applyAlignment="1">
      <alignment vertical="top" wrapText="1"/>
    </xf>
    <xf numFmtId="0" fontId="0" fillId="0" borderId="2" xfId="0" applyFont="1" applyBorder="1" applyAlignment="1">
      <alignment wrapText="1"/>
    </xf>
    <xf numFmtId="0" fontId="23" fillId="0" borderId="6" xfId="0" applyFont="1" applyBorder="1" applyAlignment="1">
      <alignment horizontal="center" vertical="top" wrapText="1"/>
    </xf>
    <xf numFmtId="0" fontId="34" fillId="0" borderId="5" xfId="0" applyFont="1" applyBorder="1" applyAlignment="1">
      <alignment vertical="top" wrapText="1"/>
    </xf>
    <xf numFmtId="0" fontId="20" fillId="0" borderId="6" xfId="0" applyFont="1" applyBorder="1" applyAlignment="1">
      <alignment vertical="top" wrapText="1"/>
    </xf>
    <xf numFmtId="0" fontId="34" fillId="0" borderId="6" xfId="0" applyFont="1" applyBorder="1" applyAlignment="1">
      <alignment vertical="top" wrapText="1"/>
    </xf>
    <xf numFmtId="0" fontId="20" fillId="0" borderId="0" xfId="0" applyFont="1" applyAlignment="1">
      <alignment wrapText="1"/>
    </xf>
    <xf numFmtId="0" fontId="30" fillId="13" borderId="7" xfId="0" applyFont="1" applyFill="1" applyBorder="1" applyAlignment="1">
      <alignment vertical="top" wrapText="1"/>
    </xf>
    <xf numFmtId="0" fontId="29" fillId="0" borderId="8" xfId="0" applyFont="1" applyBorder="1" applyAlignment="1">
      <alignment vertical="top" wrapText="1"/>
    </xf>
    <xf numFmtId="0" fontId="29" fillId="0" borderId="6" xfId="0" applyFont="1" applyBorder="1" applyAlignment="1">
      <alignment horizontal="center" vertical="top" wrapText="1"/>
    </xf>
    <xf numFmtId="0" fontId="0" fillId="0" borderId="2" xfId="0" applyBorder="1" applyAlignment="1">
      <alignment horizontal="center" vertical="center" wrapText="1"/>
    </xf>
    <xf numFmtId="0" fontId="0" fillId="0" borderId="10" xfId="0" applyFont="1" applyBorder="1" applyAlignment="1">
      <alignment horizontal="center" vertical="center" wrapText="1"/>
    </xf>
    <xf numFmtId="0" fontId="0" fillId="0" borderId="3" xfId="0" applyFont="1" applyBorder="1" applyAlignment="1">
      <alignment horizontal="center" vertical="center" wrapText="1"/>
    </xf>
    <xf numFmtId="0" fontId="29" fillId="0" borderId="2" xfId="0" applyFont="1" applyBorder="1" applyAlignment="1">
      <alignment horizontal="center" vertical="top" wrapText="1"/>
    </xf>
    <xf numFmtId="0" fontId="0" fillId="0" borderId="0" xfId="0" applyAlignment="1">
      <alignment horizontal="center" vertical="center" wrapText="1"/>
    </xf>
    <xf numFmtId="0" fontId="30" fillId="0" borderId="2" xfId="0" applyFont="1" applyBorder="1" applyAlignment="1">
      <alignment horizontal="center" vertical="top" wrapText="1"/>
    </xf>
    <xf numFmtId="2" fontId="29" fillId="0" borderId="2" xfId="0" applyNumberFormat="1" applyFont="1" applyBorder="1" applyAlignment="1">
      <alignment horizontal="center" vertical="top" wrapText="1"/>
    </xf>
    <xf numFmtId="164" fontId="29" fillId="0" borderId="2" xfId="0" applyNumberFormat="1" applyFont="1" applyBorder="1" applyAlignment="1">
      <alignment horizontal="center" vertical="top" wrapText="1"/>
    </xf>
    <xf numFmtId="164" fontId="30" fillId="0" borderId="2" xfId="0" applyNumberFormat="1" applyFont="1" applyBorder="1" applyAlignment="1">
      <alignment horizontal="center" vertical="top" wrapText="1"/>
    </xf>
    <xf numFmtId="0" fontId="2" fillId="0" borderId="12" xfId="0" applyFont="1" applyFill="1" applyBorder="1" applyAlignment="1">
      <alignment horizontal="center" vertical="center" wrapText="1"/>
    </xf>
    <xf numFmtId="0" fontId="7" fillId="0" borderId="2" xfId="0" applyFont="1" applyBorder="1" applyAlignment="1">
      <alignment horizontal="center" wrapText="1"/>
    </xf>
    <xf numFmtId="0" fontId="3" fillId="0" borderId="0" xfId="0" applyFont="1" applyBorder="1" applyAlignment="1">
      <alignment horizontal="center" wrapText="1"/>
    </xf>
    <xf numFmtId="0" fontId="4" fillId="0" borderId="0" xfId="0" applyFont="1" applyBorder="1" applyAlignment="1">
      <alignment horizontal="center" wrapText="1"/>
    </xf>
    <xf numFmtId="0" fontId="5" fillId="0" borderId="0" xfId="0" applyFont="1" applyBorder="1" applyAlignment="1">
      <alignment horizontal="center" wrapText="1"/>
    </xf>
    <xf numFmtId="0" fontId="6" fillId="0" borderId="1" xfId="0" applyFont="1" applyBorder="1" applyAlignment="1">
      <alignment horizontal="center" wrapText="1"/>
    </xf>
    <xf numFmtId="0" fontId="7" fillId="0" borderId="2" xfId="0" applyFont="1" applyBorder="1" applyAlignment="1">
      <alignment horizont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2" fillId="0" borderId="1" xfId="0" applyFont="1" applyBorder="1" applyAlignment="1">
      <alignment horizontal="center" wrapText="1"/>
    </xf>
    <xf numFmtId="0" fontId="9" fillId="10" borderId="0" xfId="0" applyFont="1" applyFill="1" applyBorder="1" applyAlignment="1">
      <alignment horizontal="center" wrapText="1"/>
    </xf>
    <xf numFmtId="0" fontId="7" fillId="0" borderId="1" xfId="0" applyFont="1" applyBorder="1" applyAlignment="1">
      <alignment horizontal="center" vertical="center" wrapText="1"/>
    </xf>
    <xf numFmtId="0" fontId="2" fillId="0" borderId="0" xfId="0" applyFont="1" applyBorder="1" applyAlignment="1">
      <alignment horizontal="center" wrapText="1"/>
    </xf>
    <xf numFmtId="0" fontId="23" fillId="0" borderId="7" xfId="0" applyFont="1" applyBorder="1" applyAlignment="1">
      <alignment horizontal="center" vertical="center" wrapText="1"/>
    </xf>
    <xf numFmtId="0" fontId="20" fillId="0" borderId="7" xfId="0" applyFont="1" applyBorder="1" applyAlignment="1">
      <alignment vertical="center" wrapText="1"/>
    </xf>
    <xf numFmtId="0" fontId="12" fillId="0" borderId="0" xfId="0" applyFont="1" applyBorder="1" applyAlignment="1">
      <alignment horizontal="center" wrapText="1"/>
    </xf>
    <xf numFmtId="0" fontId="12" fillId="0" borderId="2" xfId="0" applyFont="1" applyBorder="1" applyAlignment="1">
      <alignment horizontal="center" wrapText="1"/>
    </xf>
    <xf numFmtId="0" fontId="16" fillId="0" borderId="1" xfId="0" applyFont="1" applyBorder="1" applyAlignment="1">
      <alignment horizontal="center" wrapText="1"/>
    </xf>
    <xf numFmtId="0" fontId="0" fillId="0" borderId="11" xfId="0" applyFont="1" applyBorder="1" applyAlignment="1">
      <alignment horizontal="center" vertical="center" wrapText="1"/>
    </xf>
    <xf numFmtId="0" fontId="26" fillId="0" borderId="0" xfId="0" applyFont="1" applyBorder="1" applyAlignment="1">
      <alignment horizontal="center" vertical="center" wrapText="1"/>
    </xf>
    <xf numFmtId="0" fontId="26" fillId="0" borderId="0" xfId="0" applyFont="1" applyBorder="1" applyAlignment="1">
      <alignment horizontal="center" vertical="center"/>
    </xf>
    <xf numFmtId="0" fontId="11" fillId="0" borderId="0" xfId="0" applyFont="1" applyBorder="1" applyAlignment="1">
      <alignment horizontal="center" vertical="center"/>
    </xf>
    <xf numFmtId="0" fontId="24" fillId="0" borderId="0" xfId="0" applyFont="1" applyBorder="1" applyAlignment="1">
      <alignment horizontal="center" vertical="center"/>
    </xf>
    <xf numFmtId="0" fontId="20" fillId="0" borderId="0" xfId="0" applyFont="1" applyBorder="1" applyAlignment="1">
      <alignment vertical="center" wrapText="1"/>
    </xf>
    <xf numFmtId="0" fontId="0" fillId="0" borderId="0" xfId="0" applyFont="1" applyBorder="1" applyAlignment="1">
      <alignment horizontal="left" vertical="top" wrapText="1"/>
    </xf>
    <xf numFmtId="0" fontId="20" fillId="0" borderId="13" xfId="0" applyFont="1" applyBorder="1" applyAlignment="1">
      <alignment horizontal="left" vertical="center" wrapText="1"/>
    </xf>
    <xf numFmtId="0" fontId="20" fillId="0" borderId="11" xfId="0" applyFont="1" applyBorder="1" applyAlignment="1">
      <alignment vertical="center" wrapText="1"/>
    </xf>
    <xf numFmtId="0" fontId="27" fillId="13" borderId="10" xfId="0" applyFont="1" applyFill="1" applyBorder="1" applyAlignment="1">
      <alignment horizontal="center" vertical="center" wrapText="1"/>
    </xf>
    <xf numFmtId="0" fontId="23" fillId="13" borderId="12" xfId="0" applyFont="1" applyFill="1" applyBorder="1" applyAlignment="1">
      <alignment horizontal="center" vertical="center" wrapText="1"/>
    </xf>
    <xf numFmtId="0" fontId="29" fillId="13" borderId="4" xfId="0" applyFont="1" applyFill="1" applyBorder="1" applyAlignment="1">
      <alignment horizontal="center" vertical="center" wrapText="1"/>
    </xf>
    <xf numFmtId="0" fontId="30" fillId="0" borderId="2" xfId="0" applyFont="1" applyBorder="1" applyAlignment="1">
      <alignment horizontal="center" vertical="center" wrapText="1"/>
    </xf>
    <xf numFmtId="0" fontId="30" fillId="0" borderId="4" xfId="0" applyFont="1" applyBorder="1" applyAlignment="1">
      <alignment horizontal="center" vertical="center" wrapText="1"/>
    </xf>
    <xf numFmtId="0" fontId="2" fillId="0" borderId="0" xfId="0" applyFont="1" applyBorder="1" applyAlignment="1">
      <alignment horizontal="right" vertical="center" wrapText="1"/>
    </xf>
    <xf numFmtId="2" fontId="6" fillId="0" borderId="0" xfId="0" applyNumberFormat="1" applyFont="1" applyBorder="1" applyAlignment="1">
      <alignment horizontal="right" vertical="center" wrapText="1"/>
    </xf>
    <xf numFmtId="0" fontId="34" fillId="0" borderId="7" xfId="0" applyFont="1" applyBorder="1" applyAlignment="1">
      <alignment vertical="top" wrapText="1"/>
    </xf>
    <xf numFmtId="0" fontId="34" fillId="0" borderId="7" xfId="0" applyFont="1" applyBorder="1" applyAlignment="1">
      <alignment horizontal="center" vertical="top" wrapText="1"/>
    </xf>
    <xf numFmtId="0" fontId="23" fillId="0" borderId="7" xfId="0" applyFont="1" applyBorder="1" applyAlignment="1">
      <alignment horizontal="center" vertical="top" wrapText="1"/>
    </xf>
    <xf numFmtId="0" fontId="34" fillId="0" borderId="15" xfId="0" applyFont="1" applyBorder="1" applyAlignment="1">
      <alignment horizontal="center" vertical="top" wrapText="1"/>
    </xf>
    <xf numFmtId="0" fontId="34" fillId="0" borderId="16" xfId="0" applyFont="1" applyBorder="1" applyAlignment="1">
      <alignment horizontal="center" vertical="top" wrapText="1"/>
    </xf>
    <xf numFmtId="0" fontId="30" fillId="0" borderId="7" xfId="0" applyFont="1" applyBorder="1" applyAlignment="1">
      <alignment vertical="top" wrapText="1"/>
    </xf>
    <xf numFmtId="0" fontId="29" fillId="0" borderId="7" xfId="0" applyFont="1" applyBorder="1" applyAlignment="1">
      <alignment horizontal="center" vertical="top" wrapText="1"/>
    </xf>
    <xf numFmtId="0" fontId="30" fillId="0" borderId="7" xfId="0" applyFont="1" applyBorder="1" applyAlignment="1">
      <alignment horizontal="right" vertical="top" wrapText="1"/>
    </xf>
    <xf numFmtId="0" fontId="30" fillId="13" borderId="7" xfId="0" applyFont="1" applyFill="1" applyBorder="1" applyAlignment="1">
      <alignment vertical="top" wrapText="1"/>
    </xf>
    <xf numFmtId="0" fontId="30" fillId="0" borderId="7" xfId="0" applyFont="1" applyBorder="1" applyAlignment="1">
      <alignment horizontal="center" vertical="top" wrapText="1"/>
    </xf>
    <xf numFmtId="0" fontId="36" fillId="0" borderId="18" xfId="0" applyFont="1" applyBorder="1" applyAlignment="1">
      <alignment horizontal="center"/>
    </xf>
    <xf numFmtId="0" fontId="37" fillId="0" borderId="19" xfId="0" applyFont="1" applyBorder="1" applyAlignment="1">
      <alignment wrapText="1"/>
    </xf>
    <xf numFmtId="0" fontId="37" fillId="0" borderId="20" xfId="0" applyFont="1" applyBorder="1" applyAlignment="1">
      <alignment wrapText="1"/>
    </xf>
    <xf numFmtId="0" fontId="37" fillId="0" borderId="21" xfId="0" applyFont="1" applyBorder="1" applyAlignment="1">
      <alignment wrapText="1"/>
    </xf>
    <xf numFmtId="0" fontId="37" fillId="0" borderId="22" xfId="0" applyFont="1" applyBorder="1" applyAlignment="1">
      <alignment wrapText="1"/>
    </xf>
    <xf numFmtId="0" fontId="37" fillId="0" borderId="21" xfId="0" applyFont="1" applyBorder="1" applyAlignment="1">
      <alignment vertical="top" wrapText="1"/>
    </xf>
    <xf numFmtId="0" fontId="37" fillId="0" borderId="22" xfId="0" applyFont="1" applyBorder="1" applyAlignment="1">
      <alignment vertical="top" wrapText="1"/>
    </xf>
    <xf numFmtId="0" fontId="37" fillId="0" borderId="18" xfId="0" applyFont="1" applyBorder="1" applyAlignment="1">
      <alignment horizontal="center"/>
    </xf>
    <xf numFmtId="0" fontId="37" fillId="0" borderId="23" xfId="0" applyFont="1" applyBorder="1"/>
    <xf numFmtId="0" fontId="37" fillId="14" borderId="18" xfId="0" applyFont="1" applyFill="1" applyBorder="1" applyAlignment="1">
      <alignment horizontal="center"/>
    </xf>
    <xf numFmtId="0" fontId="37" fillId="14" borderId="23" xfId="0" applyFont="1" applyFill="1" applyBorder="1"/>
    <xf numFmtId="0" fontId="37" fillId="2" borderId="23" xfId="0" applyFont="1" applyFill="1" applyBorder="1"/>
    <xf numFmtId="0" fontId="0" fillId="0" borderId="0" xfId="0" applyFont="1" applyAlignment="1"/>
    <xf numFmtId="0" fontId="0" fillId="0" borderId="0" xfId="0" applyFont="1" applyFill="1" applyBorder="1" applyAlignment="1"/>
    <xf numFmtId="0" fontId="0" fillId="0" borderId="18" xfId="0" applyFont="1" applyBorder="1" applyAlignment="1"/>
    <xf numFmtId="0" fontId="0" fillId="0" borderId="24" xfId="0" applyFont="1" applyBorder="1" applyAlignment="1"/>
    <xf numFmtId="0" fontId="0" fillId="0" borderId="25" xfId="0" applyFont="1" applyBorder="1" applyAlignment="1">
      <alignment wrapText="1"/>
    </xf>
    <xf numFmtId="0" fontId="0" fillId="0" borderId="26" xfId="0" applyFont="1" applyBorder="1" applyAlignment="1">
      <alignment wrapText="1"/>
    </xf>
    <xf numFmtId="0" fontId="0" fillId="0" borderId="27" xfId="0" applyFont="1" applyBorder="1" applyAlignment="1">
      <alignment wrapText="1"/>
    </xf>
    <xf numFmtId="0" fontId="0" fillId="0" borderId="28" xfId="0" applyFont="1" applyBorder="1" applyAlignment="1">
      <alignment wrapText="1"/>
    </xf>
    <xf numFmtId="0" fontId="0" fillId="0" borderId="18" xfId="0" applyFont="1" applyBorder="1" applyAlignment="1">
      <alignment wrapText="1"/>
    </xf>
    <xf numFmtId="0" fontId="0" fillId="0" borderId="29" xfId="0" applyFont="1" applyBorder="1" applyAlignment="1"/>
    <xf numFmtId="0" fontId="0" fillId="14" borderId="29" xfId="0" applyFont="1" applyFill="1" applyBorder="1" applyAlignment="1"/>
    <xf numFmtId="0" fontId="0" fillId="0" borderId="30" xfId="0" applyFont="1" applyBorder="1" applyAlignment="1"/>
    <xf numFmtId="0" fontId="0" fillId="0" borderId="31" xfId="0" applyFont="1" applyBorder="1" applyAlignment="1"/>
    <xf numFmtId="0" fontId="0" fillId="0" borderId="18" xfId="0" applyFont="1" applyBorder="1"/>
    <xf numFmtId="0" fontId="0" fillId="0" borderId="32" xfId="0" applyFont="1" applyBorder="1" applyAlignment="1"/>
    <xf numFmtId="0" fontId="38" fillId="14" borderId="33" xfId="0" applyFont="1" applyFill="1" applyBorder="1" applyAlignment="1">
      <alignment horizontal="center" vertical="center"/>
    </xf>
    <xf numFmtId="0" fontId="37" fillId="14" borderId="34" xfId="0" applyFont="1" applyFill="1" applyBorder="1" applyAlignment="1">
      <alignment horizontal="center"/>
    </xf>
    <xf numFmtId="0" fontId="0" fillId="0" borderId="35" xfId="0" applyFont="1" applyBorder="1" applyAlignment="1">
      <alignment wrapText="1"/>
    </xf>
    <xf numFmtId="0" fontId="0" fillId="2" borderId="36" xfId="0" applyFont="1" applyFill="1" applyBorder="1" applyAlignment="1">
      <alignment wrapText="1"/>
    </xf>
    <xf numFmtId="0" fontId="0" fillId="0" borderId="37" xfId="0" applyFont="1" applyBorder="1" applyAlignment="1">
      <alignment wrapText="1"/>
    </xf>
    <xf numFmtId="0" fontId="0" fillId="0" borderId="38" xfId="0" applyFont="1" applyBorder="1" applyAlignment="1">
      <alignment wrapText="1"/>
    </xf>
    <xf numFmtId="0" fontId="0" fillId="15" borderId="39" xfId="0" applyFont="1" applyFill="1" applyBorder="1" applyAlignment="1">
      <alignment wrapText="1"/>
    </xf>
    <xf numFmtId="0" fontId="0" fillId="0" borderId="39" xfId="0" applyFont="1" applyBorder="1" applyAlignment="1">
      <alignment wrapText="1"/>
    </xf>
    <xf numFmtId="0" fontId="39" fillId="0" borderId="39" xfId="0" applyFont="1" applyBorder="1" applyAlignment="1">
      <alignment wrapText="1"/>
    </xf>
    <xf numFmtId="0" fontId="37" fillId="14" borderId="18" xfId="0" applyFont="1" applyFill="1" applyBorder="1" applyAlignment="1">
      <alignment horizontal="right" vertical="center"/>
    </xf>
    <xf numFmtId="0" fontId="37" fillId="14" borderId="18" xfId="0" applyFont="1" applyFill="1" applyBorder="1" applyAlignment="1">
      <alignment horizontal="right"/>
    </xf>
  </cellXfs>
  <cellStyles count="2">
    <cellStyle name="Normal" xfId="0" builtinId="0"/>
    <cellStyle name="TableStyleLight1" xfId="1"/>
  </cellStyles>
  <dxfs count="5">
    <dxf>
      <font>
        <sz val="10"/>
        <color rgb="FF9C0006"/>
        <name val="Arial"/>
      </font>
      <fill>
        <patternFill>
          <bgColor rgb="FFFFC7CE"/>
        </patternFill>
      </fill>
    </dxf>
    <dxf>
      <font>
        <sz val="10"/>
        <color rgb="FF9C0006"/>
        <name val="Arial"/>
      </font>
      <fill>
        <patternFill>
          <bgColor rgb="FFFFC7CE"/>
        </patternFill>
      </fill>
    </dxf>
    <dxf>
      <font>
        <sz val="10"/>
        <color rgb="FF9C0006"/>
        <name val="Arial"/>
      </font>
      <fill>
        <patternFill>
          <bgColor rgb="FFFFC7CE"/>
        </patternFill>
      </fill>
    </dxf>
    <dxf>
      <font>
        <sz val="10"/>
        <color rgb="FF9C0006"/>
        <name val="Arial"/>
      </font>
      <fill>
        <patternFill>
          <bgColor rgb="FFFFC7CE"/>
        </patternFill>
      </fill>
    </dxf>
    <dxf>
      <font>
        <sz val="10"/>
        <color rgb="FF9C0006"/>
        <name val="Arial"/>
      </font>
      <fill>
        <patternFill>
          <bgColor rgb="FFFFC7CE"/>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9C0006"/>
      <rgbColor rgb="FF008000"/>
      <rgbColor rgb="FF000080"/>
      <rgbColor rgb="FF808000"/>
      <rgbColor rgb="FF800080"/>
      <rgbColor rgb="FF008080"/>
      <rgbColor rgb="FF9BBB59"/>
      <rgbColor rgb="FF878787"/>
      <rgbColor rgb="FF9999FF"/>
      <rgbColor rgb="FF7030A0"/>
      <rgbColor rgb="FFF2F2F2"/>
      <rgbColor rgb="FFCCFFFF"/>
      <rgbColor rgb="FF660066"/>
      <rgbColor rgb="FFD99694"/>
      <rgbColor rgb="FF0070C0"/>
      <rgbColor rgb="FFCCCCFF"/>
      <rgbColor rgb="FF000080"/>
      <rgbColor rgb="FFFF00FF"/>
      <rgbColor rgb="FFFFFF00"/>
      <rgbColor rgb="FF00FFFF"/>
      <rgbColor rgb="FF800080"/>
      <rgbColor rgb="FF800000"/>
      <rgbColor rgb="FF008080"/>
      <rgbColor rgb="FF0000FF"/>
      <rgbColor rgb="FF00B0F0"/>
      <rgbColor rgb="FFCCFFFF"/>
      <rgbColor rgb="FFCCFFCC"/>
      <rgbColor rgb="FFFFFF99"/>
      <rgbColor rgb="FF99CCFF"/>
      <rgbColor rgb="FFFF99CC"/>
      <rgbColor rgb="FFCC99FF"/>
      <rgbColor rgb="FFFFC7CE"/>
      <rgbColor rgb="FF3366FF"/>
      <rgbColor rgb="FF33CCCC"/>
      <rgbColor rgb="FF92D050"/>
      <rgbColor rgb="FFFFC000"/>
      <rgbColor rgb="FFFF9900"/>
      <rgbColor rgb="FFFF6600"/>
      <rgbColor rgb="FF4F81BD"/>
      <rgbColor rgb="FF948A54"/>
      <rgbColor rgb="FF003366"/>
      <rgbColor rgb="FF00B050"/>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IN" b="1">
                <a:solidFill>
                  <a:srgbClr val="000000"/>
                </a:solidFill>
                <a:latin typeface="Calibri"/>
              </a:rPr>
              <a:t>IA MARKS ATTAINMENT</a:t>
            </a:r>
          </a:p>
        </c:rich>
      </c:tx>
      <c:layout/>
      <c:overlay val="1"/>
    </c:title>
    <c:autoTitleDeleted val="0"/>
    <c:plotArea>
      <c:layout/>
      <c:barChart>
        <c:barDir val="col"/>
        <c:grouping val="clustered"/>
        <c:varyColors val="1"/>
        <c:ser>
          <c:idx val="0"/>
          <c:order val="0"/>
          <c:tx>
            <c:strRef>
              <c:f>'TEST -CO '!$V$101</c:f>
              <c:strCache>
                <c:ptCount val="1"/>
                <c:pt idx="0">
                  <c:v>IA MARKS ATTAINMENT</c:v>
                </c:pt>
              </c:strCache>
            </c:strRef>
          </c:tx>
          <c:spPr>
            <a:solidFill>
              <a:srgbClr val="4F81BD"/>
            </a:solidFill>
            <a:ln>
              <a:noFill/>
            </a:ln>
          </c:spPr>
          <c:invertIfNegative val="1"/>
          <c:cat>
            <c:strRef>
              <c:f>'TEST -CO '!$W$100:$AA$100</c:f>
              <c:strCache>
                <c:ptCount val="5"/>
                <c:pt idx="0">
                  <c:v>CO1</c:v>
                </c:pt>
                <c:pt idx="1">
                  <c:v>CO2</c:v>
                </c:pt>
                <c:pt idx="2">
                  <c:v>CO3</c:v>
                </c:pt>
                <c:pt idx="3">
                  <c:v>CO4</c:v>
                </c:pt>
                <c:pt idx="4">
                  <c:v>CO5</c:v>
                </c:pt>
              </c:strCache>
            </c:strRef>
          </c:cat>
          <c:val>
            <c:numRef>
              <c:f>'TEST -CO '!$W$101:$AA$101</c:f>
              <c:numCache>
                <c:formatCode>0</c:formatCode>
                <c:ptCount val="5"/>
                <c:pt idx="0">
                  <c:v>64</c:v>
                </c:pt>
                <c:pt idx="1">
                  <c:v>64</c:v>
                </c:pt>
                <c:pt idx="2">
                  <c:v>64</c:v>
                </c:pt>
                <c:pt idx="3">
                  <c:v>64</c:v>
                </c:pt>
                <c:pt idx="4">
                  <c:v>64</c:v>
                </c:pt>
              </c:numCache>
            </c:numRef>
          </c:val>
          <c:extLst>
            <c:ext xmlns:c14="http://schemas.microsoft.com/office/drawing/2007/8/2/chart" uri="{6F2FDCE9-48DA-4B69-8628-5D25D57E5C99}">
              <c14:invertSolidFillFmt>
                <c14:spPr xmlns:c14="http://schemas.microsoft.com/office/drawing/2007/8/2/chart">
                  <a:solidFill>
                    <a:srgbClr val="FFFFFF"/>
                  </a:solidFill>
                  <a:ln>
                    <a:noFill/>
                  </a:ln>
                </c14:spPr>
              </c14:invertSolidFillFmt>
            </c:ext>
            <c:ext xmlns:c16="http://schemas.microsoft.com/office/drawing/2014/chart" uri="{C3380CC4-5D6E-409C-BE32-E72D297353CC}">
              <c16:uniqueId val="{00000000-54FE-4A41-8F1D-6F5E34728434}"/>
            </c:ext>
          </c:extLst>
        </c:ser>
        <c:dLbls>
          <c:showLegendKey val="0"/>
          <c:showVal val="0"/>
          <c:showCatName val="0"/>
          <c:showSerName val="0"/>
          <c:showPercent val="0"/>
          <c:showBubbleSize val="0"/>
        </c:dLbls>
        <c:gapWidth val="150"/>
        <c:axId val="33796480"/>
        <c:axId val="33804288"/>
      </c:barChart>
      <c:catAx>
        <c:axId val="33796480"/>
        <c:scaling>
          <c:orientation val="minMax"/>
        </c:scaling>
        <c:delete val="0"/>
        <c:axPos val="b"/>
        <c:numFmt formatCode="General" sourceLinked="0"/>
        <c:majorTickMark val="out"/>
        <c:minorTickMark val="none"/>
        <c:tickLblPos val="nextTo"/>
        <c:spPr>
          <a:ln w="9360">
            <a:solidFill>
              <a:srgbClr val="878787"/>
            </a:solidFill>
            <a:round/>
          </a:ln>
        </c:spPr>
        <c:crossAx val="33804288"/>
        <c:crosses val="autoZero"/>
        <c:auto val="1"/>
        <c:lblAlgn val="ctr"/>
        <c:lblOffset val="100"/>
        <c:noMultiLvlLbl val="1"/>
      </c:catAx>
      <c:valAx>
        <c:axId val="33804288"/>
        <c:scaling>
          <c:orientation val="minMax"/>
        </c:scaling>
        <c:delete val="0"/>
        <c:axPos val="l"/>
        <c:majorGridlines>
          <c:spPr>
            <a:ln w="9360">
              <a:solidFill>
                <a:srgbClr val="878787"/>
              </a:solidFill>
              <a:round/>
            </a:ln>
          </c:spPr>
        </c:majorGridlines>
        <c:numFmt formatCode="0" sourceLinked="1"/>
        <c:majorTickMark val="out"/>
        <c:minorTickMark val="none"/>
        <c:tickLblPos val="nextTo"/>
        <c:spPr>
          <a:ln w="9360">
            <a:solidFill>
              <a:srgbClr val="878787"/>
            </a:solidFill>
            <a:round/>
          </a:ln>
        </c:spPr>
        <c:crossAx val="33796480"/>
        <c:crossesAt val="0"/>
        <c:crossBetween val="between"/>
      </c:valAx>
      <c:spPr>
        <a:solidFill>
          <a:srgbClr val="FFFFFF"/>
        </a:solidFill>
        <a:ln>
          <a:noFill/>
        </a:ln>
      </c:spPr>
    </c:plotArea>
    <c:legend>
      <c:legendPos val="r"/>
      <c:layout/>
      <c:overlay val="0"/>
      <c:spPr>
        <a:noFill/>
        <a:ln>
          <a:noFill/>
        </a:ln>
      </c:spPr>
    </c:legend>
    <c:plotVisOnly val="1"/>
    <c:dispBlanksAs val="zero"/>
    <c:showDLblsOverMax val="1"/>
  </c:chart>
  <c:spPr>
    <a:noFill/>
    <a:ln>
      <a:noFill/>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a:defRPr/>
            </a:pPr>
            <a:r>
              <a:rPr lang="en-IN" b="1">
                <a:solidFill>
                  <a:srgbClr val="000000"/>
                </a:solidFill>
                <a:latin typeface="Calibri"/>
              </a:rPr>
              <a:t>ASSIGNMEENT  MARKS CO ATTAINMENT</a:t>
            </a:r>
          </a:p>
        </c:rich>
      </c:tx>
      <c:layout/>
      <c:overlay val="1"/>
    </c:title>
    <c:autoTitleDeleted val="0"/>
    <c:plotArea>
      <c:layout/>
      <c:barChart>
        <c:barDir val="col"/>
        <c:grouping val="clustered"/>
        <c:varyColors val="1"/>
        <c:ser>
          <c:idx val="0"/>
          <c:order val="0"/>
          <c:tx>
            <c:strRef>
              <c:f>'Assignment CO '!$T$59</c:f>
              <c:strCache>
                <c:ptCount val="1"/>
                <c:pt idx="0">
                  <c:v>ASSIGNMEENT  MARKS ATTAINMENT</c:v>
                </c:pt>
              </c:strCache>
            </c:strRef>
          </c:tx>
          <c:spPr>
            <a:solidFill>
              <a:srgbClr val="4F81BD"/>
            </a:solidFill>
            <a:ln>
              <a:noFill/>
            </a:ln>
          </c:spPr>
          <c:invertIfNegative val="1"/>
          <c:cat>
            <c:strRef>
              <c:f>'Assignment CO '!$U$58:$Y$58</c:f>
              <c:strCache>
                <c:ptCount val="5"/>
                <c:pt idx="0">
                  <c:v>CO1</c:v>
                </c:pt>
                <c:pt idx="1">
                  <c:v>CO2</c:v>
                </c:pt>
                <c:pt idx="2">
                  <c:v>CO3</c:v>
                </c:pt>
                <c:pt idx="3">
                  <c:v>CO4</c:v>
                </c:pt>
                <c:pt idx="4">
                  <c:v>CO5</c:v>
                </c:pt>
              </c:strCache>
            </c:strRef>
          </c:cat>
          <c:val>
            <c:numRef>
              <c:f>'Assignment CO '!$U$59:$Y$59</c:f>
              <c:numCache>
                <c:formatCode>0</c:formatCode>
                <c:ptCount val="5"/>
                <c:pt idx="0">
                  <c:v>100</c:v>
                </c:pt>
                <c:pt idx="1">
                  <c:v>100</c:v>
                </c:pt>
                <c:pt idx="2">
                  <c:v>100</c:v>
                </c:pt>
                <c:pt idx="3">
                  <c:v>100</c:v>
                </c:pt>
                <c:pt idx="4">
                  <c:v>100</c:v>
                </c:pt>
              </c:numCache>
            </c:numRef>
          </c:val>
          <c:extLst>
            <c:ext xmlns:c14="http://schemas.microsoft.com/office/drawing/2007/8/2/chart" uri="{6F2FDCE9-48DA-4B69-8628-5D25D57E5C99}">
              <c14:invertSolidFillFmt>
                <c14:spPr xmlns:c14="http://schemas.microsoft.com/office/drawing/2007/8/2/chart">
                  <a:solidFill>
                    <a:srgbClr val="FFFFFF"/>
                  </a:solidFill>
                  <a:ln>
                    <a:noFill/>
                  </a:ln>
                </c14:spPr>
              </c14:invertSolidFillFmt>
            </c:ext>
            <c:ext xmlns:c16="http://schemas.microsoft.com/office/drawing/2014/chart" uri="{C3380CC4-5D6E-409C-BE32-E72D297353CC}">
              <c16:uniqueId val="{00000000-AAD2-4DB8-B782-A288B41AC153}"/>
            </c:ext>
          </c:extLst>
        </c:ser>
        <c:dLbls>
          <c:showLegendKey val="0"/>
          <c:showVal val="0"/>
          <c:showCatName val="0"/>
          <c:showSerName val="0"/>
          <c:showPercent val="0"/>
          <c:showBubbleSize val="0"/>
        </c:dLbls>
        <c:gapWidth val="150"/>
        <c:axId val="96772096"/>
        <c:axId val="96774016"/>
      </c:barChart>
      <c:catAx>
        <c:axId val="96772096"/>
        <c:scaling>
          <c:orientation val="minMax"/>
        </c:scaling>
        <c:delete val="0"/>
        <c:axPos val="b"/>
        <c:title>
          <c:tx>
            <c:rich>
              <a:bodyPr/>
              <a:lstStyle/>
              <a:p>
                <a:pPr>
                  <a:defRPr/>
                </a:pPr>
                <a:r>
                  <a:rPr lang="en-IN" sz="1100" b="1">
                    <a:solidFill>
                      <a:srgbClr val="000000"/>
                    </a:solidFill>
                    <a:latin typeface="Calibri"/>
                  </a:rPr>
                  <a:t>COs</a:t>
                </a:r>
              </a:p>
            </c:rich>
          </c:tx>
          <c:layout/>
          <c:overlay val="1"/>
        </c:title>
        <c:numFmt formatCode="General" sourceLinked="0"/>
        <c:majorTickMark val="none"/>
        <c:minorTickMark val="none"/>
        <c:tickLblPos val="nextTo"/>
        <c:spPr>
          <a:ln w="9360">
            <a:solidFill>
              <a:srgbClr val="878787"/>
            </a:solidFill>
            <a:round/>
          </a:ln>
        </c:spPr>
        <c:crossAx val="96774016"/>
        <c:crosses val="autoZero"/>
        <c:auto val="1"/>
        <c:lblAlgn val="ctr"/>
        <c:lblOffset val="100"/>
        <c:noMultiLvlLbl val="1"/>
      </c:catAx>
      <c:valAx>
        <c:axId val="96774016"/>
        <c:scaling>
          <c:orientation val="minMax"/>
        </c:scaling>
        <c:delete val="0"/>
        <c:axPos val="l"/>
        <c:majorGridlines>
          <c:spPr>
            <a:ln w="9360">
              <a:solidFill>
                <a:srgbClr val="878787"/>
              </a:solidFill>
              <a:round/>
            </a:ln>
          </c:spPr>
        </c:majorGridlines>
        <c:title>
          <c:tx>
            <c:rich>
              <a:bodyPr/>
              <a:lstStyle/>
              <a:p>
                <a:pPr>
                  <a:defRPr/>
                </a:pPr>
                <a:r>
                  <a:rPr lang="en-IN" sz="1100" b="1">
                    <a:solidFill>
                      <a:srgbClr val="000000"/>
                    </a:solidFill>
                    <a:latin typeface="Calibri"/>
                  </a:rPr>
                  <a:t>% attainment</a:t>
                </a:r>
              </a:p>
            </c:rich>
          </c:tx>
          <c:layout/>
          <c:overlay val="1"/>
        </c:title>
        <c:numFmt formatCode="0" sourceLinked="1"/>
        <c:majorTickMark val="out"/>
        <c:minorTickMark val="none"/>
        <c:tickLblPos val="nextTo"/>
        <c:spPr>
          <a:ln w="9360">
            <a:solidFill>
              <a:srgbClr val="878787"/>
            </a:solidFill>
            <a:round/>
          </a:ln>
        </c:spPr>
        <c:crossAx val="96772096"/>
        <c:crossesAt val="0"/>
        <c:crossBetween val="between"/>
      </c:valAx>
      <c:spPr>
        <a:solidFill>
          <a:srgbClr val="FFFFFF"/>
        </a:solidFill>
        <a:ln>
          <a:noFill/>
        </a:ln>
      </c:spPr>
    </c:plotArea>
    <c:plotVisOnly val="1"/>
    <c:dispBlanksAs val="zero"/>
    <c:showDLblsOverMax val="1"/>
  </c:chart>
  <c:spPr>
    <a:noFill/>
    <a:ln>
      <a:noFill/>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IN" b="1">
                <a:solidFill>
                  <a:srgbClr val="000000"/>
                </a:solidFill>
                <a:latin typeface="Calibri"/>
              </a:rPr>
              <a:t>EXAM CO ATTAINMENT</a:t>
            </a:r>
          </a:p>
        </c:rich>
      </c:tx>
      <c:layout/>
      <c:overlay val="1"/>
    </c:title>
    <c:autoTitleDeleted val="0"/>
    <c:plotArea>
      <c:layout/>
      <c:barChart>
        <c:barDir val="col"/>
        <c:grouping val="clustered"/>
        <c:varyColors val="1"/>
        <c:ser>
          <c:idx val="0"/>
          <c:order val="0"/>
          <c:tx>
            <c:strRef>
              <c:f>'SEE-final exam CO'!$T$23</c:f>
              <c:strCache>
                <c:ptCount val="1"/>
                <c:pt idx="0">
                  <c:v>EXAM ATTAINMENT</c:v>
                </c:pt>
              </c:strCache>
            </c:strRef>
          </c:tx>
          <c:spPr>
            <a:solidFill>
              <a:srgbClr val="4F81BD"/>
            </a:solidFill>
            <a:ln>
              <a:noFill/>
            </a:ln>
          </c:spPr>
          <c:invertIfNegative val="1"/>
          <c:cat>
            <c:strRef>
              <c:f>'SEE-final exam CO'!$U$22:$Y$22</c:f>
              <c:strCache>
                <c:ptCount val="5"/>
                <c:pt idx="0">
                  <c:v>CO1</c:v>
                </c:pt>
                <c:pt idx="1">
                  <c:v>CO2</c:v>
                </c:pt>
                <c:pt idx="2">
                  <c:v>CO3</c:v>
                </c:pt>
                <c:pt idx="3">
                  <c:v>CO4</c:v>
                </c:pt>
                <c:pt idx="4">
                  <c:v>CO5</c:v>
                </c:pt>
              </c:strCache>
            </c:strRef>
          </c:cat>
          <c:val>
            <c:numRef>
              <c:f>'SEE-final exam CO'!$U$23:$Y$23</c:f>
              <c:numCache>
                <c:formatCode>0</c:formatCode>
                <c:ptCount val="5"/>
                <c:pt idx="0">
                  <c:v>99</c:v>
                </c:pt>
                <c:pt idx="1">
                  <c:v>99</c:v>
                </c:pt>
                <c:pt idx="2">
                  <c:v>99</c:v>
                </c:pt>
                <c:pt idx="3">
                  <c:v>99</c:v>
                </c:pt>
                <c:pt idx="4">
                  <c:v>99</c:v>
                </c:pt>
              </c:numCache>
            </c:numRef>
          </c:val>
          <c:extLst>
            <c:ext xmlns:c14="http://schemas.microsoft.com/office/drawing/2007/8/2/chart" uri="{6F2FDCE9-48DA-4B69-8628-5D25D57E5C99}">
              <c14:invertSolidFillFmt>
                <c14:spPr xmlns:c14="http://schemas.microsoft.com/office/drawing/2007/8/2/chart">
                  <a:solidFill>
                    <a:srgbClr val="FFFFFF"/>
                  </a:solidFill>
                  <a:ln>
                    <a:noFill/>
                  </a:ln>
                </c14:spPr>
              </c14:invertSolidFillFmt>
            </c:ext>
            <c:ext xmlns:c16="http://schemas.microsoft.com/office/drawing/2014/chart" uri="{C3380CC4-5D6E-409C-BE32-E72D297353CC}">
              <c16:uniqueId val="{00000000-77AF-4F19-9A67-7B5D39E92452}"/>
            </c:ext>
          </c:extLst>
        </c:ser>
        <c:dLbls>
          <c:showLegendKey val="0"/>
          <c:showVal val="0"/>
          <c:showCatName val="0"/>
          <c:showSerName val="0"/>
          <c:showPercent val="0"/>
          <c:showBubbleSize val="0"/>
        </c:dLbls>
        <c:gapWidth val="150"/>
        <c:axId val="54224384"/>
        <c:axId val="54226304"/>
      </c:barChart>
      <c:catAx>
        <c:axId val="54224384"/>
        <c:scaling>
          <c:orientation val="minMax"/>
        </c:scaling>
        <c:delete val="0"/>
        <c:axPos val="b"/>
        <c:title>
          <c:tx>
            <c:rich>
              <a:bodyPr/>
              <a:lstStyle/>
              <a:p>
                <a:pPr>
                  <a:defRPr/>
                </a:pPr>
                <a:r>
                  <a:rPr lang="en-IN" sz="1000" b="1">
                    <a:solidFill>
                      <a:srgbClr val="000000"/>
                    </a:solidFill>
                    <a:latin typeface="Calibri"/>
                  </a:rPr>
                  <a:t>COs</a:t>
                </a:r>
              </a:p>
            </c:rich>
          </c:tx>
          <c:layout/>
          <c:overlay val="1"/>
        </c:title>
        <c:numFmt formatCode="General" sourceLinked="0"/>
        <c:majorTickMark val="none"/>
        <c:minorTickMark val="none"/>
        <c:tickLblPos val="nextTo"/>
        <c:spPr>
          <a:ln w="9360">
            <a:solidFill>
              <a:srgbClr val="878787"/>
            </a:solidFill>
            <a:round/>
          </a:ln>
        </c:spPr>
        <c:crossAx val="54226304"/>
        <c:crosses val="autoZero"/>
        <c:auto val="1"/>
        <c:lblAlgn val="ctr"/>
        <c:lblOffset val="100"/>
        <c:noMultiLvlLbl val="1"/>
      </c:catAx>
      <c:valAx>
        <c:axId val="54226304"/>
        <c:scaling>
          <c:orientation val="minMax"/>
        </c:scaling>
        <c:delete val="0"/>
        <c:axPos val="l"/>
        <c:majorGridlines>
          <c:spPr>
            <a:ln w="9360">
              <a:solidFill>
                <a:srgbClr val="878787"/>
              </a:solidFill>
              <a:round/>
            </a:ln>
          </c:spPr>
        </c:majorGridlines>
        <c:title>
          <c:tx>
            <c:rich>
              <a:bodyPr/>
              <a:lstStyle/>
              <a:p>
                <a:pPr>
                  <a:defRPr/>
                </a:pPr>
                <a:r>
                  <a:rPr lang="en-IN" sz="1200" b="1">
                    <a:solidFill>
                      <a:srgbClr val="000000"/>
                    </a:solidFill>
                    <a:latin typeface="Calibri"/>
                  </a:rPr>
                  <a:t>% attainment</a:t>
                </a:r>
              </a:p>
            </c:rich>
          </c:tx>
          <c:layout/>
          <c:overlay val="1"/>
        </c:title>
        <c:numFmt formatCode="0" sourceLinked="1"/>
        <c:majorTickMark val="out"/>
        <c:minorTickMark val="none"/>
        <c:tickLblPos val="nextTo"/>
        <c:spPr>
          <a:ln w="9360">
            <a:solidFill>
              <a:srgbClr val="878787"/>
            </a:solidFill>
            <a:round/>
          </a:ln>
        </c:spPr>
        <c:crossAx val="54224384"/>
        <c:crossesAt val="0"/>
        <c:crossBetween val="between"/>
      </c:valAx>
      <c:spPr>
        <a:solidFill>
          <a:srgbClr val="FFFFFF"/>
        </a:solidFill>
        <a:ln>
          <a:noFill/>
        </a:ln>
      </c:spPr>
    </c:plotArea>
    <c:plotVisOnly val="1"/>
    <c:dispBlanksAs val="zero"/>
    <c:showDLblsOverMax val="1"/>
  </c:chart>
  <c:spPr>
    <a:noFill/>
    <a:ln>
      <a:noFill/>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'TOTAL CO '!$D$15</c:f>
              <c:strCache>
                <c:ptCount val="1"/>
                <c:pt idx="0">
                  <c:v>ATTAINMENT of COs</c:v>
                </c:pt>
              </c:strCache>
            </c:strRef>
          </c:tx>
          <c:spPr>
            <a:solidFill>
              <a:srgbClr val="4F81BD"/>
            </a:solidFill>
            <a:ln>
              <a:noFill/>
            </a:ln>
          </c:spPr>
          <c:invertIfNegative val="1"/>
          <c:cat>
            <c:strRef>
              <c:f>'TOTAL CO '!$E$14:$I$14</c:f>
              <c:strCache>
                <c:ptCount val="5"/>
                <c:pt idx="0">
                  <c:v>CO1</c:v>
                </c:pt>
                <c:pt idx="1">
                  <c:v>CO2</c:v>
                </c:pt>
                <c:pt idx="2">
                  <c:v>CO3</c:v>
                </c:pt>
                <c:pt idx="3">
                  <c:v>CO4</c:v>
                </c:pt>
                <c:pt idx="4">
                  <c:v>CO5</c:v>
                </c:pt>
              </c:strCache>
            </c:strRef>
          </c:cat>
          <c:val>
            <c:numRef>
              <c:f>'TOTAL CO '!$E$15:$I$15</c:f>
              <c:numCache>
                <c:formatCode>General</c:formatCode>
                <c:ptCount val="5"/>
                <c:pt idx="0">
                  <c:v>84</c:v>
                </c:pt>
                <c:pt idx="1">
                  <c:v>80</c:v>
                </c:pt>
                <c:pt idx="2" formatCode="0">
                  <c:v>87</c:v>
                </c:pt>
                <c:pt idx="3" formatCode="0">
                  <c:v>80</c:v>
                </c:pt>
                <c:pt idx="4" formatCode="0">
                  <c:v>80</c:v>
                </c:pt>
              </c:numCache>
            </c:numRef>
          </c:val>
          <c:extLst>
            <c:ext xmlns:c14="http://schemas.microsoft.com/office/drawing/2007/8/2/chart" uri="{6F2FDCE9-48DA-4B69-8628-5D25D57E5C99}">
              <c14:invertSolidFillFmt>
                <c14:spPr xmlns:c14="http://schemas.microsoft.com/office/drawing/2007/8/2/chart">
                  <a:solidFill>
                    <a:srgbClr val="FFFFFF"/>
                  </a:solidFill>
                  <a:ln>
                    <a:noFill/>
                  </a:ln>
                </c14:spPr>
              </c14:invertSolidFillFmt>
            </c:ext>
            <c:ext xmlns:c16="http://schemas.microsoft.com/office/drawing/2014/chart" uri="{C3380CC4-5D6E-409C-BE32-E72D297353CC}">
              <c16:uniqueId val="{00000000-2913-4A24-8EDA-D63A9553719F}"/>
            </c:ext>
          </c:extLst>
        </c:ser>
        <c:dLbls>
          <c:showLegendKey val="0"/>
          <c:showVal val="0"/>
          <c:showCatName val="0"/>
          <c:showSerName val="0"/>
          <c:showPercent val="0"/>
          <c:showBubbleSize val="0"/>
        </c:dLbls>
        <c:gapWidth val="300"/>
        <c:axId val="96852224"/>
        <c:axId val="96858496"/>
      </c:barChart>
      <c:catAx>
        <c:axId val="96852224"/>
        <c:scaling>
          <c:orientation val="minMax"/>
        </c:scaling>
        <c:delete val="0"/>
        <c:axPos val="b"/>
        <c:title>
          <c:tx>
            <c:rich>
              <a:bodyPr/>
              <a:lstStyle/>
              <a:p>
                <a:pPr>
                  <a:defRPr/>
                </a:pPr>
                <a:r>
                  <a:rPr lang="en-IN" sz="1000" b="1">
                    <a:solidFill>
                      <a:srgbClr val="000000"/>
                    </a:solidFill>
                    <a:latin typeface="Calibri"/>
                  </a:rPr>
                  <a:t>COS</a:t>
                </a:r>
              </a:p>
            </c:rich>
          </c:tx>
          <c:layout/>
          <c:overlay val="1"/>
        </c:title>
        <c:numFmt formatCode="General" sourceLinked="0"/>
        <c:majorTickMark val="none"/>
        <c:minorTickMark val="none"/>
        <c:tickLblPos val="nextTo"/>
        <c:spPr>
          <a:ln w="9360">
            <a:solidFill>
              <a:srgbClr val="878787"/>
            </a:solidFill>
            <a:round/>
          </a:ln>
        </c:spPr>
        <c:crossAx val="96858496"/>
        <c:crosses val="autoZero"/>
        <c:auto val="1"/>
        <c:lblAlgn val="ctr"/>
        <c:lblOffset val="100"/>
        <c:noMultiLvlLbl val="1"/>
      </c:catAx>
      <c:valAx>
        <c:axId val="96858496"/>
        <c:scaling>
          <c:orientation val="minMax"/>
          <c:min val="0"/>
        </c:scaling>
        <c:delete val="0"/>
        <c:axPos val="l"/>
        <c:majorGridlines>
          <c:spPr>
            <a:ln w="9360">
              <a:solidFill>
                <a:srgbClr val="878787"/>
              </a:solidFill>
              <a:round/>
            </a:ln>
          </c:spPr>
        </c:majorGridlines>
        <c:title>
          <c:tx>
            <c:rich>
              <a:bodyPr/>
              <a:lstStyle/>
              <a:p>
                <a:pPr>
                  <a:defRPr/>
                </a:pPr>
                <a:r>
                  <a:rPr lang="en-IN" sz="1000" b="1">
                    <a:solidFill>
                      <a:srgbClr val="000000"/>
                    </a:solidFill>
                    <a:latin typeface="Calibri"/>
                  </a:rPr>
                  <a:t>% Attainment</a:t>
                </a:r>
              </a:p>
            </c:rich>
          </c:tx>
          <c:layout/>
          <c:overlay val="1"/>
        </c:title>
        <c:numFmt formatCode="General" sourceLinked="1"/>
        <c:majorTickMark val="out"/>
        <c:minorTickMark val="none"/>
        <c:tickLblPos val="nextTo"/>
        <c:spPr>
          <a:ln w="9360">
            <a:solidFill>
              <a:srgbClr val="878787"/>
            </a:solidFill>
            <a:round/>
          </a:ln>
        </c:spPr>
        <c:crossAx val="96852224"/>
        <c:crossesAt val="0"/>
        <c:crossBetween val="between"/>
      </c:valAx>
      <c:spPr>
        <a:solidFill>
          <a:srgbClr val="FFFFFF"/>
        </a:solidFill>
        <a:ln>
          <a:noFill/>
        </a:ln>
      </c:spPr>
    </c:plotArea>
    <c:legend>
      <c:legendPos val="r"/>
      <c:layout/>
      <c:overlay val="0"/>
      <c:spPr>
        <a:noFill/>
        <a:ln>
          <a:noFill/>
        </a:ln>
      </c:spPr>
    </c:legend>
    <c:plotVisOnly val="1"/>
    <c:dispBlanksAs val="zero"/>
    <c:showDLblsOverMax val="1"/>
  </c:chart>
  <c:spPr>
    <a:noFill/>
    <a:ln>
      <a:noFill/>
    </a:ln>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title>
    <c:autoTitleDeleted val="0"/>
    <c:plotArea>
      <c:layout/>
      <c:barChart>
        <c:barDir val="col"/>
        <c:grouping val="stacked"/>
        <c:varyColors val="0"/>
        <c:ser>
          <c:idx val="0"/>
          <c:order val="0"/>
          <c:tx>
            <c:strRef>
              <c:f>CO_EXIT_SURVEY!$C$26</c:f>
              <c:strCache>
                <c:ptCount val="1"/>
                <c:pt idx="0">
                  <c:v>Attainment %</c:v>
                </c:pt>
              </c:strCache>
            </c:strRef>
          </c:tx>
          <c:invertIfNegative val="0"/>
          <c:cat>
            <c:strRef>
              <c:f>CO_EXIT_SURVEY!$D$25:$H$25</c:f>
              <c:strCache>
                <c:ptCount val="5"/>
                <c:pt idx="0">
                  <c:v>CO1</c:v>
                </c:pt>
                <c:pt idx="1">
                  <c:v>CO2</c:v>
                </c:pt>
                <c:pt idx="2">
                  <c:v>CO3</c:v>
                </c:pt>
                <c:pt idx="3">
                  <c:v>CO4</c:v>
                </c:pt>
                <c:pt idx="4">
                  <c:v>CO5</c:v>
                </c:pt>
              </c:strCache>
            </c:strRef>
          </c:cat>
          <c:val>
            <c:numRef>
              <c:f>CO_EXIT_SURVEY!$D$26:$H$26</c:f>
              <c:numCache>
                <c:formatCode>General</c:formatCode>
                <c:ptCount val="5"/>
                <c:pt idx="0">
                  <c:v>81</c:v>
                </c:pt>
                <c:pt idx="1">
                  <c:v>82</c:v>
                </c:pt>
                <c:pt idx="2">
                  <c:v>87</c:v>
                </c:pt>
                <c:pt idx="3">
                  <c:v>82</c:v>
                </c:pt>
                <c:pt idx="4">
                  <c:v>82</c:v>
                </c:pt>
              </c:numCache>
            </c:numRef>
          </c:val>
          <c:extLst>
            <c:ext xmlns:c16="http://schemas.microsoft.com/office/drawing/2014/chart" uri="{C3380CC4-5D6E-409C-BE32-E72D297353CC}">
              <c16:uniqueId val="{00000000-D135-42B3-A192-D776E2F72A40}"/>
            </c:ext>
          </c:extLst>
        </c:ser>
        <c:dLbls>
          <c:showLegendKey val="0"/>
          <c:showVal val="0"/>
          <c:showCatName val="0"/>
          <c:showSerName val="0"/>
          <c:showPercent val="0"/>
          <c:showBubbleSize val="0"/>
        </c:dLbls>
        <c:gapWidth val="150"/>
        <c:overlap val="100"/>
        <c:axId val="119120256"/>
        <c:axId val="136334720"/>
      </c:barChart>
      <c:catAx>
        <c:axId val="119120256"/>
        <c:scaling>
          <c:orientation val="minMax"/>
        </c:scaling>
        <c:delete val="0"/>
        <c:axPos val="b"/>
        <c:numFmt formatCode="General" sourceLinked="0"/>
        <c:majorTickMark val="out"/>
        <c:minorTickMark val="none"/>
        <c:tickLblPos val="nextTo"/>
        <c:crossAx val="136334720"/>
        <c:crosses val="autoZero"/>
        <c:auto val="1"/>
        <c:lblAlgn val="ctr"/>
        <c:lblOffset val="100"/>
        <c:noMultiLvlLbl val="0"/>
      </c:catAx>
      <c:valAx>
        <c:axId val="136334720"/>
        <c:scaling>
          <c:orientation val="minMax"/>
          <c:max val="100"/>
          <c:min val="0"/>
        </c:scaling>
        <c:delete val="0"/>
        <c:axPos val="l"/>
        <c:majorGridlines/>
        <c:numFmt formatCode="General" sourceLinked="1"/>
        <c:majorTickMark val="out"/>
        <c:minorTickMark val="none"/>
        <c:tickLblPos val="nextTo"/>
        <c:crossAx val="119120256"/>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editAs="oneCell">
    <xdr:from>
      <xdr:col>23</xdr:col>
      <xdr:colOff>558800</xdr:colOff>
      <xdr:row>107</xdr:row>
      <xdr:rowOff>114300</xdr:rowOff>
    </xdr:from>
    <xdr:to>
      <xdr:col>27</xdr:col>
      <xdr:colOff>590140</xdr:colOff>
      <xdr:row>123</xdr:row>
      <xdr:rowOff>129915</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324240</xdr:colOff>
      <xdr:row>66</xdr:row>
      <xdr:rowOff>116730</xdr:rowOff>
    </xdr:from>
    <xdr:to>
      <xdr:col>24</xdr:col>
      <xdr:colOff>499200</xdr:colOff>
      <xdr:row>85</xdr:row>
      <xdr:rowOff>89580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0</xdr:colOff>
      <xdr:row>37</xdr:row>
      <xdr:rowOff>0</xdr:rowOff>
    </xdr:from>
    <xdr:to>
      <xdr:col>24</xdr:col>
      <xdr:colOff>533160</xdr:colOff>
      <xdr:row>54</xdr:row>
      <xdr:rowOff>173955</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407880</xdr:colOff>
      <xdr:row>15</xdr:row>
      <xdr:rowOff>155520</xdr:rowOff>
    </xdr:from>
    <xdr:to>
      <xdr:col>9</xdr:col>
      <xdr:colOff>300960</xdr:colOff>
      <xdr:row>33</xdr:row>
      <xdr:rowOff>58320</xdr:rowOff>
    </xdr:to>
    <xdr:graphicFrame macro="">
      <xdr:nvGraphicFramePr>
        <xdr:cNvPr id="3"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10</xdr:col>
      <xdr:colOff>616323</xdr:colOff>
      <xdr:row>13</xdr:row>
      <xdr:rowOff>129988</xdr:rowOff>
    </xdr:from>
    <xdr:to>
      <xdr:col>18</xdr:col>
      <xdr:colOff>403412</xdr:colOff>
      <xdr:row>30</xdr:row>
      <xdr:rowOff>116541</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E5:I17"/>
  <sheetViews>
    <sheetView zoomScaleNormal="100" workbookViewId="0">
      <selection activeCell="F24" sqref="F24"/>
    </sheetView>
  </sheetViews>
  <sheetFormatPr defaultRowHeight="13.2" x14ac:dyDescent="0.25"/>
  <cols>
    <col min="1" max="5" width="8.6640625"/>
    <col min="6" max="6" width="95.88671875"/>
    <col min="7" max="1025" width="8.6640625"/>
  </cols>
  <sheetData>
    <row r="5" spans="5:9" ht="15" x14ac:dyDescent="0.25">
      <c r="F5" s="1" t="s">
        <v>0</v>
      </c>
    </row>
    <row r="7" spans="5:9" ht="15" x14ac:dyDescent="0.25">
      <c r="E7" s="2">
        <v>1</v>
      </c>
      <c r="F7" s="3" t="s">
        <v>1</v>
      </c>
      <c r="G7" s="3"/>
      <c r="H7" s="3"/>
      <c r="I7" s="3"/>
    </row>
    <row r="8" spans="5:9" ht="15" x14ac:dyDescent="0.25">
      <c r="E8" s="2">
        <v>2</v>
      </c>
      <c r="F8" s="3" t="s">
        <v>2</v>
      </c>
      <c r="G8" s="3"/>
      <c r="H8" s="3"/>
      <c r="I8" s="3"/>
    </row>
    <row r="9" spans="5:9" ht="14.25" customHeight="1" x14ac:dyDescent="0.25">
      <c r="E9" s="2">
        <v>3</v>
      </c>
      <c r="F9" s="3" t="s">
        <v>3</v>
      </c>
      <c r="G9" s="3"/>
      <c r="H9" s="3"/>
      <c r="I9" s="3"/>
    </row>
    <row r="10" spans="5:9" ht="15" x14ac:dyDescent="0.25">
      <c r="E10" s="2">
        <v>4</v>
      </c>
      <c r="F10" s="3" t="s">
        <v>4</v>
      </c>
      <c r="G10" s="3"/>
      <c r="H10" s="3"/>
      <c r="I10" s="3"/>
    </row>
    <row r="11" spans="5:9" ht="15" x14ac:dyDescent="0.25">
      <c r="E11" s="2">
        <v>5</v>
      </c>
      <c r="F11" s="3" t="s">
        <v>5</v>
      </c>
      <c r="G11" s="3"/>
      <c r="H11" s="3"/>
      <c r="I11" s="3"/>
    </row>
    <row r="12" spans="5:9" ht="13.5" customHeight="1" x14ac:dyDescent="0.25">
      <c r="E12" s="2">
        <v>6</v>
      </c>
      <c r="F12" s="3" t="s">
        <v>6</v>
      </c>
      <c r="G12" s="4" t="s">
        <v>7</v>
      </c>
      <c r="H12" s="3"/>
      <c r="I12" s="5">
        <v>0.6</v>
      </c>
    </row>
    <row r="13" spans="5:9" ht="15" x14ac:dyDescent="0.25">
      <c r="E13" s="2">
        <v>7</v>
      </c>
      <c r="F13" s="3" t="s">
        <v>8</v>
      </c>
      <c r="G13" s="4" t="s">
        <v>9</v>
      </c>
      <c r="H13" s="3"/>
      <c r="I13" s="5">
        <v>0.7</v>
      </c>
    </row>
    <row r="17" spans="6:6" x14ac:dyDescent="0.25">
      <c r="F17" s="6" t="s">
        <v>10</v>
      </c>
    </row>
  </sheetData>
  <pageMargins left="0.7" right="0.7" top="0.75" bottom="0.75" header="0.51180555555555496" footer="0.51180555555555496"/>
  <pageSetup paperSize="0" scale="0" firstPageNumber="0" orientation="portrait" usePrinterDefaults="0"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48A54"/>
  </sheetPr>
  <dimension ref="A1:AMK154"/>
  <sheetViews>
    <sheetView topLeftCell="A130" zoomScale="70" zoomScaleNormal="70" workbookViewId="0">
      <selection activeCell="D11" sqref="D11:D152"/>
    </sheetView>
  </sheetViews>
  <sheetFormatPr defaultRowHeight="15" x14ac:dyDescent="0.25"/>
  <cols>
    <col min="1" max="1" width="7.6640625" style="7"/>
    <col min="2" max="2" width="14" style="8"/>
    <col min="3" max="3" width="26.44140625" style="9"/>
    <col min="4" max="4" width="10.109375" style="7"/>
    <col min="5" max="5" width="11.109375" style="7"/>
    <col min="6" max="6" width="12.33203125" style="9"/>
    <col min="7" max="7" width="12" style="7"/>
    <col min="8" max="8" width="13.109375" style="9"/>
    <col min="9" max="9" width="12.44140625" style="7"/>
    <col min="10" max="10" width="17.109375" style="8"/>
    <col min="11" max="11" width="26.44140625" style="8"/>
    <col min="12" max="1025" width="17.109375" style="8"/>
  </cols>
  <sheetData>
    <row r="1" spans="1:1024" ht="30" customHeight="1" x14ac:dyDescent="0.5">
      <c r="A1"/>
      <c r="B1" s="147" t="s">
        <v>11</v>
      </c>
      <c r="C1" s="147"/>
      <c r="D1" s="147"/>
      <c r="E1" s="147"/>
      <c r="F1" s="147"/>
      <c r="G1" s="147"/>
      <c r="H1" s="147"/>
      <c r="I1" s="147"/>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ht="20.399999999999999" customHeight="1" x14ac:dyDescent="0.35">
      <c r="A2"/>
      <c r="B2" s="148" t="s">
        <v>12</v>
      </c>
      <c r="C2" s="148"/>
      <c r="D2" s="148"/>
      <c r="E2" s="148"/>
      <c r="F2" s="148"/>
      <c r="G2" s="148"/>
      <c r="H2" s="148"/>
      <c r="I2" s="14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33.75" customHeight="1" x14ac:dyDescent="0.4">
      <c r="A3"/>
      <c r="B3" s="10"/>
      <c r="C3" s="10"/>
      <c r="D3" s="149" t="s">
        <v>13</v>
      </c>
      <c r="E3" s="149"/>
      <c r="F3" s="149"/>
      <c r="G3" s="149"/>
      <c r="H3" s="10"/>
      <c r="I3" s="10"/>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17.399999999999999" customHeight="1" x14ac:dyDescent="0.3">
      <c r="A4"/>
      <c r="B4" s="150" t="s">
        <v>14</v>
      </c>
      <c r="C4" s="150"/>
      <c r="D4" s="150"/>
      <c r="E4" s="150"/>
      <c r="F4" s="150"/>
      <c r="G4" s="150"/>
      <c r="H4" s="150"/>
      <c r="I4" s="150"/>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15.75" customHeight="1" x14ac:dyDescent="0.25">
      <c r="A5" s="151" t="s">
        <v>15</v>
      </c>
      <c r="B5"/>
      <c r="C5" s="151" t="s">
        <v>16</v>
      </c>
      <c r="D5" s="152" t="s">
        <v>17</v>
      </c>
      <c r="E5" s="152"/>
      <c r="F5" s="152"/>
      <c r="G5" s="152"/>
      <c r="H5" s="153"/>
      <c r="I5" s="153"/>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ht="15.75" customHeight="1" x14ac:dyDescent="0.25">
      <c r="A6" s="151"/>
      <c r="B6"/>
      <c r="C6" s="151"/>
      <c r="D6" s="152"/>
      <c r="E6" s="152"/>
      <c r="F6" s="152"/>
      <c r="G6" s="152"/>
      <c r="H6" s="153"/>
      <c r="I6" s="153"/>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ht="15.75" customHeight="1" x14ac:dyDescent="0.25">
      <c r="A7" s="151"/>
      <c r="B7"/>
      <c r="C7" s="151"/>
      <c r="D7" s="12"/>
      <c r="E7" s="12"/>
      <c r="F7" s="12"/>
      <c r="G7" s="12"/>
      <c r="H7" s="12"/>
      <c r="I7" s="12"/>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x14ac:dyDescent="0.25">
      <c r="A8" s="151"/>
      <c r="B8" s="8" t="s">
        <v>22</v>
      </c>
      <c r="C8" s="151"/>
      <c r="D8" s="13" t="s">
        <v>23</v>
      </c>
      <c r="E8" s="14" t="s">
        <v>24</v>
      </c>
      <c r="F8" s="17" t="s">
        <v>27</v>
      </c>
      <c r="G8" s="15" t="s">
        <v>25</v>
      </c>
      <c r="H8" s="16" t="s">
        <v>26</v>
      </c>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x14ac:dyDescent="0.25">
      <c r="A9" s="18"/>
      <c r="B9" s="18"/>
      <c r="C9" s="19"/>
      <c r="D9" s="20">
        <v>13</v>
      </c>
      <c r="E9" s="21">
        <v>12</v>
      </c>
      <c r="F9" s="20">
        <v>14</v>
      </c>
      <c r="G9" s="21">
        <v>16</v>
      </c>
      <c r="H9" s="20">
        <v>15</v>
      </c>
      <c r="I9" s="21"/>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ht="30.6" thickBot="1" x14ac:dyDescent="0.3">
      <c r="A10" s="18"/>
      <c r="B10" s="18"/>
      <c r="C10" s="19"/>
      <c r="D10" s="20" t="s">
        <v>947</v>
      </c>
      <c r="E10" s="21"/>
      <c r="F10" s="20" t="s">
        <v>948</v>
      </c>
      <c r="G10" s="21"/>
      <c r="H10" s="20"/>
      <c r="I10" s="21"/>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ht="16.5" customHeight="1" thickBot="1" x14ac:dyDescent="0.35">
      <c r="A11" s="190">
        <v>1</v>
      </c>
      <c r="B11" s="191" t="s">
        <v>667</v>
      </c>
      <c r="C11" s="192" t="s">
        <v>668</v>
      </c>
      <c r="D11" s="202">
        <v>93</v>
      </c>
      <c r="E11" s="23"/>
      <c r="F11" s="204">
        <v>19</v>
      </c>
      <c r="G11" s="23"/>
      <c r="H11" s="23"/>
      <c r="I11" s="23"/>
      <c r="J11"/>
      <c r="K11" s="24"/>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2" spans="1:1024" ht="16.2" thickBot="1" x14ac:dyDescent="0.35">
      <c r="A12" s="190">
        <v>2</v>
      </c>
      <c r="B12" s="193" t="s">
        <v>669</v>
      </c>
      <c r="C12" s="194" t="s">
        <v>670</v>
      </c>
      <c r="D12" s="202">
        <v>88</v>
      </c>
      <c r="E12" s="25"/>
      <c r="F12" s="204">
        <v>16</v>
      </c>
      <c r="G12" s="23"/>
      <c r="H12" s="23"/>
      <c r="I12" s="23"/>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row>
    <row r="13" spans="1:1024" ht="16.2" thickBot="1" x14ac:dyDescent="0.35">
      <c r="A13" s="190">
        <v>3</v>
      </c>
      <c r="B13" s="193" t="s">
        <v>671</v>
      </c>
      <c r="C13" s="194" t="s">
        <v>672</v>
      </c>
      <c r="D13" s="202">
        <v>47</v>
      </c>
      <c r="E13" s="25"/>
      <c r="F13" s="204">
        <v>15</v>
      </c>
      <c r="G13" s="23"/>
      <c r="H13" s="23"/>
      <c r="I13" s="2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ht="16.2" thickBot="1" x14ac:dyDescent="0.35">
      <c r="A14" s="190">
        <v>4</v>
      </c>
      <c r="B14" s="193" t="s">
        <v>673</v>
      </c>
      <c r="C14" s="194" t="s">
        <v>674</v>
      </c>
      <c r="D14" s="202">
        <v>90</v>
      </c>
      <c r="E14" s="23"/>
      <c r="F14" s="204">
        <v>19</v>
      </c>
      <c r="G14" s="23"/>
      <c r="H14" s="23"/>
      <c r="I14" s="23"/>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ht="16.2" thickBot="1" x14ac:dyDescent="0.35">
      <c r="A15" s="190">
        <v>5</v>
      </c>
      <c r="B15" s="193" t="s">
        <v>675</v>
      </c>
      <c r="C15" s="194" t="s">
        <v>676</v>
      </c>
      <c r="D15" s="202">
        <v>46</v>
      </c>
      <c r="E15" s="23"/>
      <c r="F15" s="204">
        <v>14</v>
      </c>
      <c r="G15" s="26"/>
      <c r="H15" s="23"/>
      <c r="I15" s="23"/>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ht="16.2" thickBot="1" x14ac:dyDescent="0.35">
      <c r="A16" s="190">
        <v>6</v>
      </c>
      <c r="B16" s="193" t="s">
        <v>677</v>
      </c>
      <c r="C16" s="194" t="s">
        <v>30</v>
      </c>
      <c r="D16" s="202">
        <v>88</v>
      </c>
      <c r="E16" s="23"/>
      <c r="F16" s="204">
        <v>16</v>
      </c>
      <c r="G16" s="27"/>
      <c r="H16" s="23"/>
      <c r="I16" s="23"/>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ht="16.2" thickBot="1" x14ac:dyDescent="0.35">
      <c r="A17" s="190">
        <v>7</v>
      </c>
      <c r="B17" s="193" t="s">
        <v>678</v>
      </c>
      <c r="C17" s="194" t="s">
        <v>679</v>
      </c>
      <c r="D17" s="202">
        <v>92</v>
      </c>
      <c r="E17" s="23"/>
      <c r="F17" s="204">
        <v>19</v>
      </c>
      <c r="G17" s="23"/>
      <c r="H17" s="27"/>
      <c r="I17" s="27"/>
      <c r="J17"/>
      <c r="K17"/>
      <c r="L17"/>
      <c r="M17"/>
      <c r="N17" t="s">
        <v>335</v>
      </c>
      <c r="O17" t="s">
        <v>666</v>
      </c>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ht="16.2" thickBot="1" x14ac:dyDescent="0.35">
      <c r="A18" s="190">
        <v>8</v>
      </c>
      <c r="B18" s="193" t="s">
        <v>680</v>
      </c>
      <c r="C18" s="194" t="s">
        <v>681</v>
      </c>
      <c r="D18" s="202">
        <v>51</v>
      </c>
      <c r="E18" s="23"/>
      <c r="F18" s="204">
        <v>15</v>
      </c>
      <c r="G18" s="23"/>
      <c r="H18" s="23"/>
      <c r="I18" s="23"/>
      <c r="J18"/>
      <c r="K18"/>
      <c r="L18"/>
      <c r="M18"/>
      <c r="N18" t="s">
        <v>662</v>
      </c>
      <c r="O18" t="s">
        <v>663</v>
      </c>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19" spans="1:1024" ht="16.2" thickBot="1" x14ac:dyDescent="0.35">
      <c r="A19" s="190">
        <v>9</v>
      </c>
      <c r="B19" s="193" t="s">
        <v>682</v>
      </c>
      <c r="C19" s="194" t="s">
        <v>683</v>
      </c>
      <c r="D19" s="202">
        <v>91</v>
      </c>
      <c r="E19" s="23"/>
      <c r="F19" s="204">
        <v>18</v>
      </c>
      <c r="G19" s="23"/>
      <c r="H19" s="27"/>
      <c r="I19" s="27"/>
      <c r="J19"/>
      <c r="K19"/>
      <c r="L19"/>
      <c r="M19"/>
      <c r="N19" t="s">
        <v>28</v>
      </c>
      <c r="O19" t="s">
        <v>664</v>
      </c>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row>
    <row r="20" spans="1:1024" ht="16.2" thickBot="1" x14ac:dyDescent="0.35">
      <c r="A20" s="190">
        <v>10</v>
      </c>
      <c r="B20" s="193" t="s">
        <v>684</v>
      </c>
      <c r="C20" s="194" t="s">
        <v>685</v>
      </c>
      <c r="D20" s="202">
        <v>88</v>
      </c>
      <c r="E20" s="23"/>
      <c r="F20" s="204">
        <v>16</v>
      </c>
      <c r="G20" s="23"/>
      <c r="H20" s="23"/>
      <c r="I20" s="23"/>
      <c r="J20"/>
      <c r="K20"/>
      <c r="L20"/>
      <c r="M20"/>
      <c r="N20" t="s">
        <v>59</v>
      </c>
      <c r="O20" t="s">
        <v>665</v>
      </c>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row>
    <row r="21" spans="1:1024" ht="16.2" thickBot="1" x14ac:dyDescent="0.35">
      <c r="A21" s="190">
        <v>11</v>
      </c>
      <c r="B21" s="193" t="s">
        <v>686</v>
      </c>
      <c r="C21" s="194" t="s">
        <v>687</v>
      </c>
      <c r="D21" s="202">
        <v>95</v>
      </c>
      <c r="E21" s="23"/>
      <c r="F21" s="204">
        <v>17</v>
      </c>
      <c r="G21" s="23"/>
      <c r="H21" s="27"/>
      <c r="I21" s="27"/>
      <c r="J21"/>
      <c r="K21"/>
      <c r="L21"/>
      <c r="M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row>
    <row r="22" spans="1:1024" ht="16.2" thickBot="1" x14ac:dyDescent="0.35">
      <c r="A22" s="190">
        <v>12</v>
      </c>
      <c r="B22" s="193" t="s">
        <v>688</v>
      </c>
      <c r="C22" s="194" t="s">
        <v>689</v>
      </c>
      <c r="D22" s="202">
        <v>87</v>
      </c>
      <c r="E22" s="23"/>
      <c r="F22" s="204">
        <v>15</v>
      </c>
      <c r="G22" s="26"/>
      <c r="H22" s="27"/>
      <c r="I22" s="27"/>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row>
    <row r="23" spans="1:1024" ht="16.2" thickBot="1" x14ac:dyDescent="0.35">
      <c r="A23" s="190">
        <v>13</v>
      </c>
      <c r="B23" s="193" t="s">
        <v>690</v>
      </c>
      <c r="C23" s="194" t="s">
        <v>691</v>
      </c>
      <c r="D23" s="202">
        <v>83</v>
      </c>
      <c r="E23" s="27"/>
      <c r="F23" s="204">
        <v>14</v>
      </c>
      <c r="G23" s="26"/>
      <c r="H23" s="27"/>
      <c r="I23" s="27"/>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row>
    <row r="24" spans="1:1024" ht="16.2" thickBot="1" x14ac:dyDescent="0.35">
      <c r="A24" s="190">
        <v>14</v>
      </c>
      <c r="B24" s="193" t="s">
        <v>692</v>
      </c>
      <c r="C24" s="194" t="s">
        <v>693</v>
      </c>
      <c r="D24" s="202">
        <v>82</v>
      </c>
      <c r="E24" s="27"/>
      <c r="F24" s="204">
        <v>17</v>
      </c>
      <c r="G24" s="23"/>
      <c r="H24" s="23"/>
      <c r="I24" s="23"/>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row>
    <row r="25" spans="1:1024" ht="16.2" thickBot="1" x14ac:dyDescent="0.35">
      <c r="A25" s="190">
        <v>15</v>
      </c>
      <c r="B25" s="193" t="s">
        <v>694</v>
      </c>
      <c r="C25" s="194" t="s">
        <v>695</v>
      </c>
      <c r="D25" s="202">
        <v>62</v>
      </c>
      <c r="E25" s="23"/>
      <c r="F25" s="204">
        <v>17</v>
      </c>
      <c r="G25" s="23"/>
      <c r="H25" s="28"/>
      <c r="I25" s="28"/>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row>
    <row r="26" spans="1:1024" ht="16.2" thickBot="1" x14ac:dyDescent="0.35">
      <c r="A26" s="190">
        <v>16</v>
      </c>
      <c r="B26" s="193" t="s">
        <v>696</v>
      </c>
      <c r="C26" s="194" t="s">
        <v>697</v>
      </c>
      <c r="D26" s="202">
        <v>96</v>
      </c>
      <c r="E26" s="23"/>
      <c r="F26" s="204">
        <v>19</v>
      </c>
      <c r="G26" s="26"/>
      <c r="H26" s="23"/>
      <c r="I26" s="23"/>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row>
    <row r="27" spans="1:1024" ht="16.2" thickBot="1" x14ac:dyDescent="0.35">
      <c r="A27" s="190">
        <v>17</v>
      </c>
      <c r="B27" s="193" t="s">
        <v>698</v>
      </c>
      <c r="C27" s="194" t="s">
        <v>699</v>
      </c>
      <c r="D27" s="202">
        <v>47</v>
      </c>
      <c r="E27" s="23"/>
      <c r="F27" s="204">
        <v>15</v>
      </c>
      <c r="G27" s="23"/>
      <c r="H27" s="26"/>
      <c r="I27" s="26"/>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row>
    <row r="28" spans="1:1024" ht="16.2" thickBot="1" x14ac:dyDescent="0.35">
      <c r="A28" s="190">
        <v>18</v>
      </c>
      <c r="B28" s="193" t="s">
        <v>700</v>
      </c>
      <c r="C28" s="194" t="s">
        <v>701</v>
      </c>
      <c r="D28" s="202">
        <v>54</v>
      </c>
      <c r="E28" s="23"/>
      <c r="F28" s="204">
        <v>14</v>
      </c>
      <c r="G28" s="23"/>
      <c r="H28" s="27"/>
      <c r="I28" s="27"/>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row>
    <row r="29" spans="1:1024" ht="16.2" thickBot="1" x14ac:dyDescent="0.35">
      <c r="A29" s="190">
        <v>19</v>
      </c>
      <c r="B29" s="193" t="s">
        <v>702</v>
      </c>
      <c r="C29" s="194" t="s">
        <v>703</v>
      </c>
      <c r="D29" s="202">
        <v>48</v>
      </c>
      <c r="E29" s="23"/>
      <c r="F29" s="204">
        <v>16</v>
      </c>
      <c r="G29" s="26"/>
      <c r="H29" s="27"/>
      <c r="I29" s="27"/>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row>
    <row r="30" spans="1:1024" ht="16.2" thickBot="1" x14ac:dyDescent="0.35">
      <c r="A30" s="190">
        <v>20</v>
      </c>
      <c r="B30" s="193" t="s">
        <v>704</v>
      </c>
      <c r="C30" s="194" t="s">
        <v>705</v>
      </c>
      <c r="D30" s="202">
        <v>91</v>
      </c>
      <c r="E30" s="27"/>
      <c r="F30" s="204">
        <v>19</v>
      </c>
      <c r="G30" s="23"/>
      <c r="H30" s="23"/>
      <c r="I30" s="23"/>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row>
    <row r="31" spans="1:1024" ht="16.2" thickBot="1" x14ac:dyDescent="0.35">
      <c r="A31" s="190">
        <v>21</v>
      </c>
      <c r="B31" s="193" t="s">
        <v>706</v>
      </c>
      <c r="C31" s="194" t="s">
        <v>707</v>
      </c>
      <c r="D31" s="202">
        <v>77</v>
      </c>
      <c r="E31" s="23"/>
      <c r="F31" s="204">
        <v>17</v>
      </c>
      <c r="G31" s="23"/>
      <c r="H31" s="23"/>
      <c r="I31" s="23"/>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row>
    <row r="32" spans="1:1024" ht="28.2" thickBot="1" x14ac:dyDescent="0.35">
      <c r="A32" s="190">
        <v>22</v>
      </c>
      <c r="B32" s="193" t="s">
        <v>708</v>
      </c>
      <c r="C32" s="194" t="s">
        <v>709</v>
      </c>
      <c r="D32" s="202">
        <v>91</v>
      </c>
      <c r="E32" s="23"/>
      <c r="F32" s="204">
        <v>17</v>
      </c>
      <c r="G32" s="23"/>
      <c r="H32" s="27"/>
      <c r="I32" s="27"/>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row>
    <row r="33" spans="1:1024" ht="16.2" thickBot="1" x14ac:dyDescent="0.35">
      <c r="A33" s="190">
        <v>23</v>
      </c>
      <c r="B33" s="193" t="s">
        <v>710</v>
      </c>
      <c r="C33" s="194" t="s">
        <v>711</v>
      </c>
      <c r="D33" s="202">
        <v>80</v>
      </c>
      <c r="E33" s="23"/>
      <c r="F33" s="204">
        <v>15</v>
      </c>
      <c r="G33" s="23"/>
      <c r="H33" s="28"/>
      <c r="I33" s="28"/>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row>
    <row r="34" spans="1:1024" ht="16.2" thickBot="1" x14ac:dyDescent="0.35">
      <c r="A34" s="190">
        <v>24</v>
      </c>
      <c r="B34" s="193" t="s">
        <v>712</v>
      </c>
      <c r="C34" s="194" t="s">
        <v>713</v>
      </c>
      <c r="D34" s="202">
        <v>97</v>
      </c>
      <c r="E34" s="27"/>
      <c r="F34" s="204">
        <v>18</v>
      </c>
      <c r="G34" s="26"/>
      <c r="H34" s="23"/>
      <c r="I34" s="23"/>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row>
    <row r="35" spans="1:1024" ht="16.2" thickBot="1" x14ac:dyDescent="0.35">
      <c r="A35" s="190">
        <v>25</v>
      </c>
      <c r="B35" s="193" t="s">
        <v>714</v>
      </c>
      <c r="C35" s="194" t="s">
        <v>715</v>
      </c>
      <c r="D35" s="202">
        <v>92</v>
      </c>
      <c r="E35" s="23"/>
      <c r="F35" s="204">
        <v>18</v>
      </c>
      <c r="G35" s="23"/>
      <c r="H35" s="28"/>
      <c r="I35" s="28"/>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ht="16.2" thickBot="1" x14ac:dyDescent="0.35">
      <c r="A36" s="190">
        <v>26</v>
      </c>
      <c r="B36" s="193" t="s">
        <v>716</v>
      </c>
      <c r="C36" s="194" t="s">
        <v>717</v>
      </c>
      <c r="D36" s="202">
        <v>71</v>
      </c>
      <c r="E36" s="27"/>
      <c r="F36" s="204">
        <v>16</v>
      </c>
      <c r="G36" s="23"/>
      <c r="H36" s="23"/>
      <c r="I36" s="23"/>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row>
    <row r="37" spans="1:1024" ht="16.2" thickBot="1" x14ac:dyDescent="0.35">
      <c r="A37" s="190">
        <v>27</v>
      </c>
      <c r="B37" s="193" t="s">
        <v>718</v>
      </c>
      <c r="C37" s="194" t="s">
        <v>719</v>
      </c>
      <c r="D37" s="202">
        <v>93</v>
      </c>
      <c r="E37" s="27"/>
      <c r="F37" s="204">
        <v>20</v>
      </c>
      <c r="G37" s="23"/>
      <c r="H37" s="26"/>
      <c r="I37" s="26"/>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row>
    <row r="38" spans="1:1024" ht="16.2" thickBot="1" x14ac:dyDescent="0.35">
      <c r="A38" s="190">
        <v>28</v>
      </c>
      <c r="B38" s="193" t="s">
        <v>720</v>
      </c>
      <c r="C38" s="194" t="s">
        <v>721</v>
      </c>
      <c r="D38" s="202">
        <v>95</v>
      </c>
      <c r="E38" s="23"/>
      <c r="F38" s="204">
        <v>19</v>
      </c>
      <c r="G38" s="23"/>
      <c r="H38" s="28"/>
      <c r="I38" s="2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row>
    <row r="39" spans="1:1024" ht="16.2" thickBot="1" x14ac:dyDescent="0.35">
      <c r="A39" s="190">
        <v>29</v>
      </c>
      <c r="B39" s="193" t="s">
        <v>722</v>
      </c>
      <c r="C39" s="194" t="s">
        <v>723</v>
      </c>
      <c r="D39" s="202">
        <v>93</v>
      </c>
      <c r="E39" s="23"/>
      <c r="F39" s="204">
        <v>19</v>
      </c>
      <c r="G39" s="23"/>
      <c r="H39" s="23"/>
      <c r="I39" s="23"/>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row>
    <row r="40" spans="1:1024" ht="16.2" thickBot="1" x14ac:dyDescent="0.35">
      <c r="A40" s="190">
        <v>30</v>
      </c>
      <c r="B40" s="193" t="s">
        <v>724</v>
      </c>
      <c r="C40" s="194" t="s">
        <v>725</v>
      </c>
      <c r="D40" s="202">
        <v>85</v>
      </c>
      <c r="E40" s="23"/>
      <c r="F40" s="204">
        <v>15</v>
      </c>
      <c r="G40" s="26"/>
      <c r="H40" s="27"/>
      <c r="I40" s="27"/>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row>
    <row r="41" spans="1:1024" ht="16.2" thickBot="1" x14ac:dyDescent="0.35">
      <c r="A41" s="190">
        <v>31</v>
      </c>
      <c r="B41" s="193" t="s">
        <v>726</v>
      </c>
      <c r="C41" s="194" t="s">
        <v>727</v>
      </c>
      <c r="D41" s="202">
        <v>88</v>
      </c>
      <c r="E41" s="27"/>
      <c r="F41" s="204">
        <v>18</v>
      </c>
      <c r="G41" s="23"/>
      <c r="H41" s="23"/>
      <c r="I41" s="23"/>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row>
    <row r="42" spans="1:1024" ht="16.2" thickBot="1" x14ac:dyDescent="0.35">
      <c r="A42" s="190">
        <v>32</v>
      </c>
      <c r="B42" s="193" t="s">
        <v>728</v>
      </c>
      <c r="C42" s="194" t="s">
        <v>729</v>
      </c>
      <c r="D42" s="202">
        <v>88</v>
      </c>
      <c r="E42" s="23"/>
      <c r="F42" s="204">
        <v>19</v>
      </c>
      <c r="G42" s="23"/>
      <c r="H42" s="27"/>
      <c r="I42" s="27"/>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row>
    <row r="43" spans="1:1024" ht="16.2" thickBot="1" x14ac:dyDescent="0.35">
      <c r="A43" s="190">
        <v>33</v>
      </c>
      <c r="B43" s="193" t="s">
        <v>730</v>
      </c>
      <c r="C43" s="194" t="s">
        <v>731</v>
      </c>
      <c r="D43" s="202">
        <v>90</v>
      </c>
      <c r="E43" s="27"/>
      <c r="F43" s="204">
        <v>19</v>
      </c>
      <c r="G43" s="23"/>
      <c r="H43" s="26"/>
      <c r="I43" s="26"/>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row>
    <row r="44" spans="1:1024" ht="16.2" thickBot="1" x14ac:dyDescent="0.35">
      <c r="A44" s="190">
        <v>34</v>
      </c>
      <c r="B44" s="193" t="s">
        <v>732</v>
      </c>
      <c r="C44" s="194" t="s">
        <v>733</v>
      </c>
      <c r="D44" s="202">
        <v>50</v>
      </c>
      <c r="E44" s="23"/>
      <c r="F44" s="204">
        <v>18</v>
      </c>
      <c r="G44" s="23"/>
      <c r="H44" s="28"/>
      <c r="I44" s="28"/>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row>
    <row r="45" spans="1:1024" ht="16.2" thickBot="1" x14ac:dyDescent="0.35">
      <c r="A45" s="190">
        <v>35</v>
      </c>
      <c r="B45" s="193" t="s">
        <v>734</v>
      </c>
      <c r="C45" s="194" t="s">
        <v>735</v>
      </c>
      <c r="D45" s="202">
        <v>90</v>
      </c>
      <c r="E45" s="23"/>
      <c r="F45" s="204">
        <v>18</v>
      </c>
      <c r="G45" s="23"/>
      <c r="H45" s="23"/>
      <c r="I45" s="23"/>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row>
    <row r="46" spans="1:1024" ht="16.2" thickBot="1" x14ac:dyDescent="0.35">
      <c r="A46" s="190">
        <v>36</v>
      </c>
      <c r="B46" s="193" t="s">
        <v>736</v>
      </c>
      <c r="C46" s="194" t="s">
        <v>737</v>
      </c>
      <c r="D46" s="202">
        <v>88</v>
      </c>
      <c r="E46" s="27"/>
      <c r="F46" s="204">
        <v>18</v>
      </c>
      <c r="G46" s="23"/>
      <c r="H46" s="26"/>
      <c r="I46" s="2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row>
    <row r="47" spans="1:1024" ht="16.2" thickBot="1" x14ac:dyDescent="0.35">
      <c r="A47" s="190">
        <v>37</v>
      </c>
      <c r="B47" s="193" t="s">
        <v>738</v>
      </c>
      <c r="C47" s="194" t="s">
        <v>739</v>
      </c>
      <c r="D47" s="202">
        <v>55</v>
      </c>
      <c r="E47" s="23"/>
      <c r="F47" s="204">
        <v>15</v>
      </c>
      <c r="G47" s="23"/>
      <c r="H47" s="28"/>
      <c r="I47" s="28"/>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row>
    <row r="48" spans="1:1024" ht="16.2" thickBot="1" x14ac:dyDescent="0.35">
      <c r="A48" s="190">
        <v>38</v>
      </c>
      <c r="B48" s="193" t="s">
        <v>740</v>
      </c>
      <c r="C48" s="194" t="s">
        <v>741</v>
      </c>
      <c r="D48" s="202">
        <v>89</v>
      </c>
      <c r="E48" s="23"/>
      <c r="F48" s="204">
        <v>18</v>
      </c>
      <c r="G48" s="26"/>
      <c r="H48" s="27"/>
      <c r="I48" s="27"/>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row>
    <row r="49" spans="1:1024" ht="16.2" thickBot="1" x14ac:dyDescent="0.35">
      <c r="A49" s="190">
        <v>39</v>
      </c>
      <c r="B49" s="193" t="s">
        <v>742</v>
      </c>
      <c r="C49" s="194" t="s">
        <v>743</v>
      </c>
      <c r="D49" s="202">
        <v>60</v>
      </c>
      <c r="E49" s="23"/>
      <c r="F49" s="204">
        <v>18</v>
      </c>
      <c r="G49" s="23"/>
      <c r="H49" s="27"/>
      <c r="I49" s="27"/>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row>
    <row r="50" spans="1:1024" ht="16.2" thickBot="1" x14ac:dyDescent="0.35">
      <c r="A50" s="190">
        <v>40</v>
      </c>
      <c r="B50" s="193" t="s">
        <v>744</v>
      </c>
      <c r="C50" s="194" t="s">
        <v>745</v>
      </c>
      <c r="D50" s="202">
        <v>87</v>
      </c>
      <c r="E50" s="23"/>
      <c r="F50" s="204">
        <v>17</v>
      </c>
      <c r="G50" s="23"/>
      <c r="H50" s="26"/>
      <c r="I50" s="26"/>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row>
    <row r="51" spans="1:1024" ht="16.2" thickBot="1" x14ac:dyDescent="0.35">
      <c r="A51" s="190">
        <v>41</v>
      </c>
      <c r="B51" s="191" t="s">
        <v>746</v>
      </c>
      <c r="C51" s="192" t="s">
        <v>747</v>
      </c>
      <c r="D51" s="202">
        <v>83</v>
      </c>
      <c r="E51" s="23"/>
      <c r="F51" s="204">
        <v>16</v>
      </c>
      <c r="G51" s="23"/>
      <c r="H51" s="27"/>
      <c r="I51" s="27"/>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ht="16.2" thickBot="1" x14ac:dyDescent="0.35">
      <c r="A52" s="190">
        <v>42</v>
      </c>
      <c r="B52" s="193" t="s">
        <v>748</v>
      </c>
      <c r="C52" s="194" t="s">
        <v>749</v>
      </c>
      <c r="D52" s="202">
        <v>88</v>
      </c>
      <c r="E52" s="27"/>
      <c r="F52" s="204">
        <v>17</v>
      </c>
      <c r="G52" s="23"/>
      <c r="H52" s="23"/>
      <c r="I52" s="23"/>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ht="16.2" thickBot="1" x14ac:dyDescent="0.35">
      <c r="A53" s="190">
        <v>43</v>
      </c>
      <c r="B53" s="193" t="s">
        <v>750</v>
      </c>
      <c r="C53" s="194" t="s">
        <v>751</v>
      </c>
      <c r="D53" s="202">
        <v>55</v>
      </c>
      <c r="E53" s="23"/>
      <c r="F53" s="204">
        <v>15</v>
      </c>
      <c r="G53" s="23"/>
      <c r="H53" s="27"/>
      <c r="I53" s="27"/>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row>
    <row r="54" spans="1:1024" ht="16.2" thickBot="1" x14ac:dyDescent="0.35">
      <c r="A54" s="190">
        <v>44</v>
      </c>
      <c r="B54" s="193" t="s">
        <v>752</v>
      </c>
      <c r="C54" s="194" t="s">
        <v>753</v>
      </c>
      <c r="D54" s="202">
        <v>92</v>
      </c>
      <c r="E54" s="27"/>
      <c r="F54" s="204">
        <v>18</v>
      </c>
      <c r="G54" s="26"/>
      <c r="H54" s="23"/>
      <c r="I54" s="23"/>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c r="AMG54"/>
      <c r="AMH54"/>
      <c r="AMI54"/>
      <c r="AMJ54"/>
    </row>
    <row r="55" spans="1:1024" ht="16.2" thickBot="1" x14ac:dyDescent="0.35">
      <c r="A55" s="190">
        <v>45</v>
      </c>
      <c r="B55" s="193" t="s">
        <v>754</v>
      </c>
      <c r="C55" s="194" t="s">
        <v>755</v>
      </c>
      <c r="D55" s="202">
        <v>88</v>
      </c>
      <c r="E55" s="23"/>
      <c r="F55" s="204">
        <v>18</v>
      </c>
      <c r="G55" s="23"/>
      <c r="H55" s="28"/>
      <c r="I55" s="28"/>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c r="AMG55"/>
      <c r="AMH55"/>
      <c r="AMI55"/>
      <c r="AMJ55"/>
    </row>
    <row r="56" spans="1:1024" s="29" customFormat="1" ht="16.2" thickBot="1" x14ac:dyDescent="0.35">
      <c r="A56" s="190">
        <v>46</v>
      </c>
      <c r="B56" s="193" t="s">
        <v>756</v>
      </c>
      <c r="C56" s="194" t="s">
        <v>757</v>
      </c>
      <c r="D56" s="202">
        <v>94</v>
      </c>
      <c r="E56" s="23"/>
      <c r="F56" s="204">
        <v>18</v>
      </c>
      <c r="G56" s="23"/>
      <c r="H56" s="27"/>
      <c r="I56" s="27"/>
    </row>
    <row r="57" spans="1:1024" ht="16.2" thickBot="1" x14ac:dyDescent="0.35">
      <c r="A57" s="190">
        <v>47</v>
      </c>
      <c r="B57" s="193" t="s">
        <v>758</v>
      </c>
      <c r="C57" s="194" t="s">
        <v>759</v>
      </c>
      <c r="D57" s="202">
        <v>91</v>
      </c>
      <c r="E57" s="23"/>
      <c r="F57" s="204">
        <v>18</v>
      </c>
      <c r="G57" s="26"/>
      <c r="H57" s="27"/>
      <c r="I57" s="27"/>
    </row>
    <row r="58" spans="1:1024" ht="16.2" thickBot="1" x14ac:dyDescent="0.35">
      <c r="A58" s="190">
        <v>48</v>
      </c>
      <c r="B58" s="193" t="s">
        <v>760</v>
      </c>
      <c r="C58" s="194" t="s">
        <v>761</v>
      </c>
      <c r="D58" s="202">
        <v>91</v>
      </c>
      <c r="E58" s="23"/>
      <c r="F58" s="204">
        <v>18</v>
      </c>
      <c r="G58" s="23"/>
      <c r="H58" s="23"/>
      <c r="I58" s="23"/>
    </row>
    <row r="59" spans="1:1024" ht="16.2" thickBot="1" x14ac:dyDescent="0.35">
      <c r="A59" s="190">
        <v>49</v>
      </c>
      <c r="B59" s="193" t="s">
        <v>762</v>
      </c>
      <c r="C59" s="194" t="s">
        <v>763</v>
      </c>
      <c r="D59" s="202">
        <v>84</v>
      </c>
      <c r="E59" s="27"/>
      <c r="F59" s="204">
        <v>19</v>
      </c>
      <c r="G59" s="23"/>
      <c r="H59" s="23"/>
      <c r="I59" s="23"/>
    </row>
    <row r="60" spans="1:1024" ht="16.2" thickBot="1" x14ac:dyDescent="0.35">
      <c r="A60" s="190">
        <v>50</v>
      </c>
      <c r="B60" s="193" t="s">
        <v>764</v>
      </c>
      <c r="C60" s="194" t="s">
        <v>765</v>
      </c>
      <c r="D60" s="202">
        <v>50</v>
      </c>
      <c r="E60" s="23"/>
      <c r="F60" s="204">
        <v>15</v>
      </c>
      <c r="G60" s="23"/>
      <c r="H60" s="30"/>
      <c r="I60" s="30"/>
    </row>
    <row r="61" spans="1:1024" ht="16.2" thickBot="1" x14ac:dyDescent="0.35">
      <c r="A61" s="190">
        <v>51</v>
      </c>
      <c r="B61" s="193" t="s">
        <v>766</v>
      </c>
      <c r="C61" s="194" t="s">
        <v>767</v>
      </c>
      <c r="D61" s="202">
        <v>53</v>
      </c>
      <c r="F61" s="204">
        <v>18</v>
      </c>
      <c r="H61" s="28"/>
      <c r="I61" s="28"/>
    </row>
    <row r="62" spans="1:1024" ht="16.2" thickBot="1" x14ac:dyDescent="0.35">
      <c r="A62" s="190">
        <v>52</v>
      </c>
      <c r="B62" s="193" t="s">
        <v>768</v>
      </c>
      <c r="C62" s="194" t="s">
        <v>769</v>
      </c>
      <c r="D62" s="202">
        <v>79</v>
      </c>
      <c r="F62" s="204">
        <v>20</v>
      </c>
      <c r="G62" s="28"/>
    </row>
    <row r="63" spans="1:1024" ht="16.2" thickBot="1" x14ac:dyDescent="0.35">
      <c r="A63" s="190">
        <v>53</v>
      </c>
      <c r="B63" s="193" t="s">
        <v>770</v>
      </c>
      <c r="C63" s="194" t="s">
        <v>771</v>
      </c>
      <c r="D63" s="202">
        <v>90</v>
      </c>
      <c r="F63" s="204">
        <v>18</v>
      </c>
    </row>
    <row r="64" spans="1:1024" ht="16.2" thickBot="1" x14ac:dyDescent="0.35">
      <c r="A64" s="190">
        <v>54</v>
      </c>
      <c r="B64" s="193" t="s">
        <v>772</v>
      </c>
      <c r="C64" s="194" t="s">
        <v>773</v>
      </c>
      <c r="D64" s="202">
        <v>85</v>
      </c>
      <c r="F64" s="204">
        <v>15</v>
      </c>
    </row>
    <row r="65" spans="1:9" ht="16.2" thickBot="1" x14ac:dyDescent="0.35">
      <c r="A65" s="190">
        <v>55</v>
      </c>
      <c r="B65" s="195" t="s">
        <v>774</v>
      </c>
      <c r="C65" s="194" t="s">
        <v>775</v>
      </c>
      <c r="D65" s="202">
        <v>95</v>
      </c>
      <c r="F65" s="204">
        <v>20</v>
      </c>
    </row>
    <row r="66" spans="1:9" ht="16.2" thickBot="1" x14ac:dyDescent="0.35">
      <c r="A66" s="190">
        <v>56</v>
      </c>
      <c r="B66" s="193" t="s">
        <v>776</v>
      </c>
      <c r="C66" s="194" t="s">
        <v>777</v>
      </c>
      <c r="D66" s="202">
        <v>53</v>
      </c>
      <c r="F66" s="204">
        <v>18</v>
      </c>
    </row>
    <row r="67" spans="1:9" ht="16.2" thickBot="1" x14ac:dyDescent="0.35">
      <c r="A67" s="190">
        <v>57</v>
      </c>
      <c r="B67" s="193" t="s">
        <v>778</v>
      </c>
      <c r="C67" s="194" t="s">
        <v>779</v>
      </c>
      <c r="D67" s="202">
        <v>56</v>
      </c>
      <c r="F67" s="204">
        <v>16</v>
      </c>
    </row>
    <row r="68" spans="1:9" ht="16.2" thickBot="1" x14ac:dyDescent="0.35">
      <c r="A68" s="190">
        <v>58</v>
      </c>
      <c r="B68" s="193" t="s">
        <v>780</v>
      </c>
      <c r="C68" s="194" t="s">
        <v>781</v>
      </c>
      <c r="D68" s="202">
        <v>93</v>
      </c>
      <c r="E68" s="23"/>
      <c r="F68" s="204">
        <v>19</v>
      </c>
      <c r="G68" s="23"/>
      <c r="H68" s="23"/>
      <c r="I68" s="23"/>
    </row>
    <row r="69" spans="1:9" ht="16.2" thickBot="1" x14ac:dyDescent="0.35">
      <c r="A69" s="190">
        <v>59</v>
      </c>
      <c r="B69" s="193" t="s">
        <v>782</v>
      </c>
      <c r="C69" s="194" t="s">
        <v>783</v>
      </c>
      <c r="D69" s="202">
        <v>88</v>
      </c>
      <c r="E69" s="27"/>
      <c r="F69" s="204">
        <v>20</v>
      </c>
      <c r="G69" s="23"/>
      <c r="H69" s="23"/>
      <c r="I69" s="23"/>
    </row>
    <row r="70" spans="1:9" ht="16.2" thickBot="1" x14ac:dyDescent="0.35">
      <c r="A70" s="190">
        <v>60</v>
      </c>
      <c r="B70" s="195" t="s">
        <v>784</v>
      </c>
      <c r="C70" s="196" t="s">
        <v>785</v>
      </c>
      <c r="D70" s="202">
        <v>92</v>
      </c>
      <c r="E70" s="23"/>
      <c r="F70" s="205">
        <v>16</v>
      </c>
      <c r="G70" s="23"/>
      <c r="H70" s="23"/>
      <c r="I70" s="23"/>
    </row>
    <row r="71" spans="1:9" ht="16.2" thickBot="1" x14ac:dyDescent="0.35">
      <c r="A71" s="190">
        <v>61</v>
      </c>
      <c r="B71" s="195" t="s">
        <v>786</v>
      </c>
      <c r="C71" s="196" t="s">
        <v>787</v>
      </c>
      <c r="D71" s="202">
        <v>84</v>
      </c>
      <c r="E71" s="23"/>
      <c r="F71" s="226">
        <v>15</v>
      </c>
      <c r="G71" s="23"/>
      <c r="H71" s="23"/>
      <c r="I71" s="23"/>
    </row>
    <row r="72" spans="1:9" ht="16.2" thickBot="1" x14ac:dyDescent="0.35">
      <c r="A72" s="190">
        <v>62</v>
      </c>
      <c r="B72" s="195" t="s">
        <v>788</v>
      </c>
      <c r="C72" s="196" t="s">
        <v>689</v>
      </c>
      <c r="D72" s="202">
        <v>50</v>
      </c>
      <c r="E72" s="27"/>
      <c r="F72" s="227">
        <v>15</v>
      </c>
      <c r="G72" s="26"/>
      <c r="H72" s="23"/>
      <c r="I72" s="23"/>
    </row>
    <row r="73" spans="1:9" ht="16.2" thickBot="1" x14ac:dyDescent="0.35">
      <c r="A73" s="190">
        <v>63</v>
      </c>
      <c r="B73" s="195" t="s">
        <v>789</v>
      </c>
      <c r="C73" s="196" t="s">
        <v>790</v>
      </c>
      <c r="D73" s="202">
        <v>48</v>
      </c>
      <c r="E73" s="23"/>
      <c r="F73" s="227">
        <v>15</v>
      </c>
      <c r="G73" s="23"/>
      <c r="H73" s="23"/>
      <c r="I73" s="23"/>
    </row>
    <row r="74" spans="1:9" ht="16.2" thickBot="1" x14ac:dyDescent="0.35">
      <c r="A74" s="190">
        <v>64</v>
      </c>
      <c r="B74" s="195" t="s">
        <v>791</v>
      </c>
      <c r="C74" s="196" t="s">
        <v>792</v>
      </c>
      <c r="D74" s="202">
        <v>89</v>
      </c>
      <c r="E74" s="23"/>
      <c r="F74" s="206">
        <v>18</v>
      </c>
      <c r="G74" s="23"/>
      <c r="H74" s="23"/>
      <c r="I74" s="23"/>
    </row>
    <row r="75" spans="1:9" ht="16.2" thickBot="1" x14ac:dyDescent="0.35">
      <c r="A75" s="190">
        <v>65</v>
      </c>
      <c r="B75" s="195" t="s">
        <v>793</v>
      </c>
      <c r="C75" s="196" t="s">
        <v>794</v>
      </c>
      <c r="D75" s="202">
        <v>93</v>
      </c>
      <c r="E75" s="23"/>
      <c r="F75" s="207">
        <v>18</v>
      </c>
      <c r="G75" s="23"/>
      <c r="H75" s="27"/>
      <c r="I75" s="27"/>
    </row>
    <row r="76" spans="1:9" ht="16.2" thickBot="1" x14ac:dyDescent="0.35">
      <c r="A76" s="190">
        <v>66</v>
      </c>
      <c r="B76" s="195" t="s">
        <v>795</v>
      </c>
      <c r="C76" s="196" t="s">
        <v>796</v>
      </c>
      <c r="D76" s="202">
        <v>18</v>
      </c>
      <c r="E76" s="23"/>
      <c r="F76" s="208">
        <v>16</v>
      </c>
      <c r="G76" s="23"/>
      <c r="H76" s="23"/>
      <c r="I76" s="23"/>
    </row>
    <row r="77" spans="1:9" ht="16.2" thickBot="1" x14ac:dyDescent="0.35">
      <c r="A77" s="190">
        <v>67</v>
      </c>
      <c r="B77" s="195" t="s">
        <v>797</v>
      </c>
      <c r="C77" s="196" t="s">
        <v>798</v>
      </c>
      <c r="D77" s="202">
        <v>80</v>
      </c>
      <c r="E77" s="27"/>
      <c r="F77" s="209">
        <v>18</v>
      </c>
      <c r="G77" s="23"/>
      <c r="H77" s="23"/>
      <c r="I77" s="23"/>
    </row>
    <row r="78" spans="1:9" ht="16.2" thickBot="1" x14ac:dyDescent="0.35">
      <c r="A78" s="190">
        <v>68</v>
      </c>
      <c r="B78" s="195" t="s">
        <v>799</v>
      </c>
      <c r="C78" s="196" t="s">
        <v>800</v>
      </c>
      <c r="D78" s="202">
        <v>81</v>
      </c>
      <c r="E78" s="23"/>
      <c r="F78" s="210">
        <v>19</v>
      </c>
      <c r="G78" s="23"/>
      <c r="H78" s="23"/>
      <c r="I78" s="23"/>
    </row>
    <row r="79" spans="1:9" ht="16.2" thickBot="1" x14ac:dyDescent="0.35">
      <c r="A79" s="190">
        <v>69</v>
      </c>
      <c r="B79" s="195" t="s">
        <v>801</v>
      </c>
      <c r="C79" s="196" t="s">
        <v>802</v>
      </c>
      <c r="D79" s="202">
        <v>89</v>
      </c>
      <c r="E79" s="23"/>
      <c r="F79" s="210">
        <v>16</v>
      </c>
      <c r="G79" s="26"/>
      <c r="H79" s="27"/>
      <c r="I79" s="27"/>
    </row>
    <row r="80" spans="1:9" ht="16.2" thickBot="1" x14ac:dyDescent="0.35">
      <c r="A80" s="190">
        <v>70</v>
      </c>
      <c r="B80" s="195" t="s">
        <v>803</v>
      </c>
      <c r="C80" s="196" t="s">
        <v>804</v>
      </c>
      <c r="D80" s="202">
        <v>49</v>
      </c>
      <c r="E80" s="23"/>
      <c r="F80" s="210">
        <v>16</v>
      </c>
      <c r="G80" s="26"/>
      <c r="H80" s="23"/>
      <c r="I80" s="23"/>
    </row>
    <row r="81" spans="1:9" ht="16.2" thickBot="1" x14ac:dyDescent="0.35">
      <c r="A81" s="190">
        <v>71</v>
      </c>
      <c r="B81" s="195" t="s">
        <v>805</v>
      </c>
      <c r="C81" s="196" t="s">
        <v>806</v>
      </c>
      <c r="D81" s="202">
        <v>48</v>
      </c>
      <c r="E81" s="23"/>
      <c r="F81" s="204">
        <v>16</v>
      </c>
      <c r="G81" s="23"/>
      <c r="H81" s="27"/>
      <c r="I81" s="27"/>
    </row>
    <row r="82" spans="1:9" ht="16.2" thickBot="1" x14ac:dyDescent="0.35">
      <c r="A82" s="190">
        <v>72</v>
      </c>
      <c r="B82" s="195" t="s">
        <v>807</v>
      </c>
      <c r="C82" s="196" t="s">
        <v>808</v>
      </c>
      <c r="D82" s="202">
        <v>49</v>
      </c>
      <c r="E82" s="23"/>
      <c r="F82" s="204">
        <v>15</v>
      </c>
      <c r="G82" s="23"/>
      <c r="H82" s="26"/>
      <c r="I82" s="26"/>
    </row>
    <row r="83" spans="1:9" ht="16.2" thickBot="1" x14ac:dyDescent="0.35">
      <c r="A83" s="190">
        <v>73</v>
      </c>
      <c r="B83" s="195" t="s">
        <v>809</v>
      </c>
      <c r="C83" s="196" t="s">
        <v>810</v>
      </c>
      <c r="D83" s="202">
        <v>48</v>
      </c>
      <c r="E83" s="23"/>
      <c r="F83" s="204">
        <v>16</v>
      </c>
      <c r="G83" s="26"/>
      <c r="H83" s="23"/>
      <c r="I83" s="23"/>
    </row>
    <row r="84" spans="1:9" ht="16.2" thickBot="1" x14ac:dyDescent="0.35">
      <c r="A84" s="190">
        <v>74</v>
      </c>
      <c r="B84" s="195" t="s">
        <v>811</v>
      </c>
      <c r="C84" s="196" t="s">
        <v>812</v>
      </c>
      <c r="D84" s="202">
        <v>47</v>
      </c>
      <c r="E84" s="23"/>
      <c r="F84" s="204">
        <v>15</v>
      </c>
      <c r="G84" s="23"/>
      <c r="H84" s="26"/>
      <c r="I84" s="26"/>
    </row>
    <row r="85" spans="1:9" ht="15.6" x14ac:dyDescent="0.3">
      <c r="A85" s="190">
        <v>75</v>
      </c>
      <c r="B85" s="197" t="s">
        <v>813</v>
      </c>
      <c r="C85" s="198" t="s">
        <v>814</v>
      </c>
      <c r="D85" s="202">
        <v>50</v>
      </c>
      <c r="E85" s="23"/>
      <c r="F85" s="204">
        <v>18</v>
      </c>
      <c r="G85" s="23"/>
      <c r="H85" s="23"/>
      <c r="I85" s="23"/>
    </row>
    <row r="86" spans="1:9" ht="15.6" x14ac:dyDescent="0.3">
      <c r="A86" s="190">
        <v>76</v>
      </c>
      <c r="B86" s="197" t="s">
        <v>673</v>
      </c>
      <c r="C86" s="198" t="s">
        <v>815</v>
      </c>
      <c r="D86" s="202">
        <v>90</v>
      </c>
      <c r="E86" s="27"/>
      <c r="F86" s="204">
        <v>18</v>
      </c>
      <c r="G86" s="26"/>
      <c r="H86" s="23"/>
      <c r="I86" s="23"/>
    </row>
    <row r="87" spans="1:9" ht="15.6" x14ac:dyDescent="0.3">
      <c r="A87" s="190">
        <v>77</v>
      </c>
      <c r="B87" s="197" t="s">
        <v>816</v>
      </c>
      <c r="C87" s="198" t="s">
        <v>817</v>
      </c>
      <c r="D87" s="202">
        <v>85</v>
      </c>
      <c r="E87" s="27"/>
      <c r="F87" s="204">
        <v>15</v>
      </c>
      <c r="G87" s="23"/>
      <c r="H87" s="23"/>
      <c r="I87" s="23"/>
    </row>
    <row r="88" spans="1:9" ht="15.6" x14ac:dyDescent="0.3">
      <c r="A88" s="190">
        <v>78</v>
      </c>
      <c r="B88" s="197" t="s">
        <v>818</v>
      </c>
      <c r="C88" s="198" t="s">
        <v>819</v>
      </c>
      <c r="D88" s="202">
        <v>48</v>
      </c>
      <c r="E88" s="23"/>
      <c r="F88" s="204">
        <v>16</v>
      </c>
      <c r="G88" s="23"/>
      <c r="H88" s="27"/>
      <c r="I88" s="27"/>
    </row>
    <row r="89" spans="1:9" ht="15.6" x14ac:dyDescent="0.3">
      <c r="A89" s="190">
        <v>79</v>
      </c>
      <c r="B89" s="197" t="s">
        <v>820</v>
      </c>
      <c r="C89" s="198" t="s">
        <v>821</v>
      </c>
      <c r="D89" s="202">
        <v>69</v>
      </c>
      <c r="E89" s="23"/>
      <c r="F89" s="204">
        <v>12</v>
      </c>
      <c r="G89" s="23"/>
      <c r="H89" s="27"/>
      <c r="I89" s="27"/>
    </row>
    <row r="90" spans="1:9" ht="15.6" x14ac:dyDescent="0.3">
      <c r="A90" s="190">
        <v>80</v>
      </c>
      <c r="B90" s="197" t="s">
        <v>822</v>
      </c>
      <c r="C90" s="198" t="s">
        <v>823</v>
      </c>
      <c r="D90" s="202">
        <v>86</v>
      </c>
      <c r="E90" s="23"/>
      <c r="F90" s="204">
        <v>16</v>
      </c>
      <c r="G90" s="23"/>
      <c r="H90" s="26"/>
      <c r="I90" s="26"/>
    </row>
    <row r="91" spans="1:9" ht="15.6" x14ac:dyDescent="0.3">
      <c r="A91" s="190">
        <v>81</v>
      </c>
      <c r="B91" s="197" t="s">
        <v>824</v>
      </c>
      <c r="C91" s="198" t="s">
        <v>825</v>
      </c>
      <c r="D91" s="202">
        <v>49</v>
      </c>
      <c r="E91" s="23"/>
      <c r="F91" s="204">
        <v>12</v>
      </c>
      <c r="G91" s="26"/>
      <c r="H91" s="23"/>
      <c r="I91" s="23"/>
    </row>
    <row r="92" spans="1:9" ht="15.6" x14ac:dyDescent="0.3">
      <c r="A92" s="190">
        <v>82</v>
      </c>
      <c r="B92" s="198" t="s">
        <v>826</v>
      </c>
      <c r="C92" s="198" t="s">
        <v>827</v>
      </c>
      <c r="D92" s="202">
        <v>48</v>
      </c>
      <c r="E92" s="23"/>
      <c r="F92" s="204">
        <v>15</v>
      </c>
      <c r="G92" s="23"/>
      <c r="H92" s="28"/>
      <c r="I92" s="28"/>
    </row>
    <row r="93" spans="1:9" ht="15.6" x14ac:dyDescent="0.3">
      <c r="A93" s="190">
        <v>83</v>
      </c>
      <c r="B93" s="198" t="s">
        <v>828</v>
      </c>
      <c r="C93" s="198" t="s">
        <v>829</v>
      </c>
      <c r="D93" s="202">
        <v>49</v>
      </c>
      <c r="E93" s="23"/>
      <c r="F93" s="204">
        <v>15</v>
      </c>
      <c r="G93" s="23"/>
      <c r="H93" s="27"/>
      <c r="I93" s="27"/>
    </row>
    <row r="94" spans="1:9" ht="15.6" x14ac:dyDescent="0.3">
      <c r="A94" s="190">
        <v>84</v>
      </c>
      <c r="B94" s="197" t="s">
        <v>830</v>
      </c>
      <c r="C94" s="198" t="s">
        <v>831</v>
      </c>
      <c r="D94" s="202">
        <v>84</v>
      </c>
      <c r="E94" s="23"/>
      <c r="F94" s="204">
        <v>14</v>
      </c>
      <c r="G94" s="23"/>
      <c r="H94" s="28"/>
      <c r="I94" s="28"/>
    </row>
    <row r="95" spans="1:9" ht="15.6" x14ac:dyDescent="0.3">
      <c r="A95" s="190">
        <v>85</v>
      </c>
      <c r="B95" s="197" t="s">
        <v>832</v>
      </c>
      <c r="C95" s="198" t="s">
        <v>833</v>
      </c>
      <c r="D95" s="202">
        <v>94</v>
      </c>
      <c r="E95" s="23"/>
      <c r="F95" s="204">
        <v>14</v>
      </c>
      <c r="G95" s="23"/>
      <c r="H95" s="26"/>
      <c r="I95" s="26"/>
    </row>
    <row r="96" spans="1:9" ht="15.6" x14ac:dyDescent="0.3">
      <c r="A96" s="190">
        <v>86</v>
      </c>
      <c r="B96" s="197" t="s">
        <v>834</v>
      </c>
      <c r="C96" s="198" t="s">
        <v>835</v>
      </c>
      <c r="D96" s="202">
        <v>55</v>
      </c>
      <c r="E96" s="23"/>
      <c r="F96" s="204">
        <v>17</v>
      </c>
      <c r="G96" s="23"/>
      <c r="H96" s="23"/>
      <c r="I96" s="23"/>
    </row>
    <row r="97" spans="1:9" ht="15.6" x14ac:dyDescent="0.3">
      <c r="A97" s="190">
        <v>87</v>
      </c>
      <c r="B97" s="197" t="s">
        <v>836</v>
      </c>
      <c r="C97" s="198" t="s">
        <v>837</v>
      </c>
      <c r="D97" s="202">
        <v>56</v>
      </c>
      <c r="E97" s="23"/>
      <c r="F97" s="204">
        <v>16</v>
      </c>
      <c r="G97" s="26"/>
      <c r="H97" s="27"/>
      <c r="I97" s="27"/>
    </row>
    <row r="98" spans="1:9" ht="15.6" x14ac:dyDescent="0.3">
      <c r="A98" s="190">
        <v>88</v>
      </c>
      <c r="B98" s="197" t="s">
        <v>838</v>
      </c>
      <c r="C98" s="198" t="s">
        <v>839</v>
      </c>
      <c r="D98" s="202">
        <v>93</v>
      </c>
      <c r="E98" s="23"/>
      <c r="F98" s="204">
        <v>19</v>
      </c>
      <c r="G98" s="23"/>
      <c r="H98" s="23"/>
      <c r="I98" s="23"/>
    </row>
    <row r="99" spans="1:9" ht="15.6" x14ac:dyDescent="0.3">
      <c r="A99" s="190">
        <v>89</v>
      </c>
      <c r="B99" s="197" t="s">
        <v>840</v>
      </c>
      <c r="C99" s="198" t="s">
        <v>841</v>
      </c>
      <c r="D99" s="202">
        <v>53</v>
      </c>
      <c r="E99" s="23"/>
      <c r="F99" s="204">
        <v>17</v>
      </c>
      <c r="G99" s="23"/>
      <c r="H99" s="23"/>
      <c r="I99" s="23"/>
    </row>
    <row r="100" spans="1:9" ht="15.6" x14ac:dyDescent="0.3">
      <c r="A100" s="190">
        <v>90</v>
      </c>
      <c r="B100" s="197" t="s">
        <v>842</v>
      </c>
      <c r="C100" s="198" t="s">
        <v>843</v>
      </c>
      <c r="D100" s="202">
        <v>84</v>
      </c>
      <c r="E100" s="23"/>
      <c r="F100" s="204">
        <v>15</v>
      </c>
      <c r="G100" s="23"/>
      <c r="H100" s="28"/>
      <c r="I100" s="28"/>
    </row>
    <row r="101" spans="1:9" ht="15.6" x14ac:dyDescent="0.3">
      <c r="A101" s="190">
        <v>91</v>
      </c>
      <c r="B101" s="197" t="s">
        <v>844</v>
      </c>
      <c r="C101" s="198" t="s">
        <v>845</v>
      </c>
      <c r="D101" s="202">
        <v>97</v>
      </c>
      <c r="E101" s="23"/>
      <c r="F101" s="204">
        <v>20</v>
      </c>
      <c r="G101" s="27"/>
      <c r="H101" s="26"/>
      <c r="I101" s="26"/>
    </row>
    <row r="102" spans="1:9" ht="15.6" x14ac:dyDescent="0.3">
      <c r="A102" s="190">
        <v>92</v>
      </c>
      <c r="B102" s="197" t="s">
        <v>846</v>
      </c>
      <c r="C102" s="198" t="s">
        <v>847</v>
      </c>
      <c r="D102" s="202">
        <v>91</v>
      </c>
      <c r="E102" s="23"/>
      <c r="F102" s="211">
        <v>19</v>
      </c>
      <c r="G102" s="23"/>
      <c r="H102" s="23"/>
      <c r="I102" s="23"/>
    </row>
    <row r="103" spans="1:9" ht="15.6" x14ac:dyDescent="0.3">
      <c r="A103" s="190">
        <v>93</v>
      </c>
      <c r="B103" s="197" t="s">
        <v>848</v>
      </c>
      <c r="C103" s="198" t="s">
        <v>849</v>
      </c>
      <c r="D103" s="202">
        <v>91</v>
      </c>
      <c r="E103" s="23"/>
      <c r="F103" s="211">
        <v>19</v>
      </c>
      <c r="G103" s="23"/>
      <c r="H103" s="26"/>
      <c r="I103" s="26"/>
    </row>
    <row r="104" spans="1:9" ht="15.6" x14ac:dyDescent="0.3">
      <c r="A104" s="190">
        <v>94</v>
      </c>
      <c r="B104" s="197" t="s">
        <v>850</v>
      </c>
      <c r="C104" s="198" t="s">
        <v>851</v>
      </c>
      <c r="D104" s="202">
        <v>75</v>
      </c>
      <c r="E104" s="23"/>
      <c r="F104" s="211">
        <v>14</v>
      </c>
      <c r="G104" s="23"/>
      <c r="H104" s="26"/>
      <c r="I104" s="26"/>
    </row>
    <row r="105" spans="1:9" ht="15.6" x14ac:dyDescent="0.3">
      <c r="A105" s="190">
        <v>95</v>
      </c>
      <c r="B105" s="197" t="s">
        <v>852</v>
      </c>
      <c r="C105" s="198" t="s">
        <v>853</v>
      </c>
      <c r="D105" s="202">
        <v>76</v>
      </c>
      <c r="E105" s="27"/>
      <c r="F105" s="211">
        <v>16</v>
      </c>
      <c r="G105" s="26"/>
      <c r="H105" s="23"/>
      <c r="I105" s="23"/>
    </row>
    <row r="106" spans="1:9" ht="15.6" x14ac:dyDescent="0.3">
      <c r="A106" s="190">
        <v>96</v>
      </c>
      <c r="B106" s="197" t="s">
        <v>854</v>
      </c>
      <c r="C106" s="198" t="s">
        <v>855</v>
      </c>
      <c r="D106" s="202">
        <v>78</v>
      </c>
      <c r="E106" s="23"/>
      <c r="F106" s="204">
        <v>18</v>
      </c>
      <c r="G106" s="23"/>
      <c r="H106" s="27"/>
      <c r="I106" s="27"/>
    </row>
    <row r="107" spans="1:9" ht="15.6" x14ac:dyDescent="0.3">
      <c r="A107" s="190">
        <v>97</v>
      </c>
      <c r="B107" s="199" t="s">
        <v>856</v>
      </c>
      <c r="C107" s="200" t="s">
        <v>857</v>
      </c>
      <c r="D107" s="202">
        <v>85</v>
      </c>
      <c r="E107" s="23"/>
      <c r="F107" s="211">
        <v>15</v>
      </c>
      <c r="G107" s="23"/>
      <c r="H107" s="26"/>
      <c r="I107" s="26"/>
    </row>
    <row r="108" spans="1:9" ht="15.6" x14ac:dyDescent="0.3">
      <c r="A108" s="190">
        <v>98</v>
      </c>
      <c r="B108" s="199" t="s">
        <v>858</v>
      </c>
      <c r="C108" s="200" t="s">
        <v>859</v>
      </c>
      <c r="D108" s="202">
        <v>76</v>
      </c>
      <c r="E108" s="27"/>
      <c r="F108" s="211">
        <v>16</v>
      </c>
      <c r="G108" s="23"/>
      <c r="H108" s="23"/>
      <c r="I108" s="23"/>
    </row>
    <row r="109" spans="1:9" ht="15.6" x14ac:dyDescent="0.3">
      <c r="A109" s="190">
        <v>99</v>
      </c>
      <c r="B109" s="197" t="s">
        <v>860</v>
      </c>
      <c r="C109" s="198" t="s">
        <v>861</v>
      </c>
      <c r="D109" s="202">
        <v>96</v>
      </c>
      <c r="E109" s="23"/>
      <c r="F109" s="212">
        <v>19</v>
      </c>
      <c r="G109" s="23"/>
      <c r="H109" s="23"/>
      <c r="I109" s="23"/>
    </row>
    <row r="110" spans="1:9" ht="15.6" x14ac:dyDescent="0.3">
      <c r="A110" s="190">
        <v>100</v>
      </c>
      <c r="B110" s="197" t="s">
        <v>862</v>
      </c>
      <c r="C110" s="198" t="s">
        <v>863</v>
      </c>
      <c r="D110" s="202">
        <v>79</v>
      </c>
      <c r="E110" s="23"/>
      <c r="F110" s="212">
        <v>15</v>
      </c>
      <c r="G110" s="23"/>
      <c r="H110" s="23"/>
      <c r="I110" s="23"/>
    </row>
    <row r="111" spans="1:9" ht="15.6" x14ac:dyDescent="0.3">
      <c r="A111" s="190">
        <v>101</v>
      </c>
      <c r="B111" s="197" t="s">
        <v>864</v>
      </c>
      <c r="C111" s="198" t="s">
        <v>865</v>
      </c>
      <c r="D111" s="202">
        <v>93</v>
      </c>
      <c r="E111" s="23"/>
      <c r="F111" s="211">
        <v>18</v>
      </c>
      <c r="G111" s="26"/>
      <c r="H111" s="27"/>
      <c r="I111" s="27"/>
    </row>
    <row r="112" spans="1:9" ht="15.6" x14ac:dyDescent="0.3">
      <c r="A112" s="190">
        <v>102</v>
      </c>
      <c r="B112" s="197" t="s">
        <v>866</v>
      </c>
      <c r="C112" s="198" t="s">
        <v>867</v>
      </c>
      <c r="D112" s="202">
        <v>93</v>
      </c>
      <c r="E112" s="27"/>
      <c r="F112" s="213">
        <v>18</v>
      </c>
      <c r="G112" s="23"/>
      <c r="H112" s="26"/>
      <c r="I112" s="26"/>
    </row>
    <row r="113" spans="1:9" ht="15.6" x14ac:dyDescent="0.3">
      <c r="A113" s="190">
        <v>103</v>
      </c>
      <c r="B113" s="197" t="s">
        <v>868</v>
      </c>
      <c r="C113" s="198" t="s">
        <v>869</v>
      </c>
      <c r="D113" s="202">
        <v>75</v>
      </c>
      <c r="E113" s="23"/>
      <c r="F113" s="204">
        <v>15</v>
      </c>
      <c r="G113" s="23"/>
      <c r="H113" s="23"/>
      <c r="I113" s="23"/>
    </row>
    <row r="114" spans="1:9" ht="15.6" x14ac:dyDescent="0.3">
      <c r="A114" s="190">
        <v>104</v>
      </c>
      <c r="B114" s="197" t="s">
        <v>870</v>
      </c>
      <c r="C114" s="198" t="s">
        <v>871</v>
      </c>
      <c r="D114" s="202">
        <v>91</v>
      </c>
      <c r="E114" s="23"/>
      <c r="F114" s="204">
        <v>17</v>
      </c>
      <c r="G114" s="26"/>
      <c r="H114" s="23"/>
      <c r="I114" s="23"/>
    </row>
    <row r="115" spans="1:9" ht="15.6" x14ac:dyDescent="0.3">
      <c r="A115" s="190">
        <v>105</v>
      </c>
      <c r="B115" s="197" t="s">
        <v>872</v>
      </c>
      <c r="C115" s="198" t="s">
        <v>873</v>
      </c>
      <c r="D115" s="202">
        <v>94</v>
      </c>
      <c r="E115" s="23"/>
      <c r="F115" s="204">
        <v>18</v>
      </c>
      <c r="G115" s="23"/>
      <c r="H115" s="27"/>
      <c r="I115" s="27"/>
    </row>
    <row r="116" spans="1:9" ht="15.6" x14ac:dyDescent="0.3">
      <c r="A116" s="190">
        <v>106</v>
      </c>
      <c r="B116" s="197" t="s">
        <v>874</v>
      </c>
      <c r="C116" s="198" t="s">
        <v>875</v>
      </c>
      <c r="D116" s="202">
        <v>82</v>
      </c>
      <c r="E116" s="23"/>
      <c r="F116" s="214">
        <v>17</v>
      </c>
      <c r="G116" s="27"/>
      <c r="H116" s="23"/>
      <c r="I116" s="23"/>
    </row>
    <row r="117" spans="1:9" ht="15.6" x14ac:dyDescent="0.3">
      <c r="A117" s="190">
        <v>107</v>
      </c>
      <c r="B117" s="197" t="s">
        <v>876</v>
      </c>
      <c r="C117" s="198" t="s">
        <v>877</v>
      </c>
      <c r="D117" s="202">
        <v>91</v>
      </c>
      <c r="E117" s="23"/>
      <c r="F117" s="204">
        <v>18</v>
      </c>
      <c r="G117" s="23"/>
      <c r="H117" s="30"/>
      <c r="I117" s="30"/>
    </row>
    <row r="118" spans="1:9" ht="15.6" x14ac:dyDescent="0.3">
      <c r="A118" s="190">
        <v>108</v>
      </c>
      <c r="B118" s="197" t="s">
        <v>878</v>
      </c>
      <c r="C118" s="198" t="s">
        <v>879</v>
      </c>
      <c r="D118" s="202">
        <v>63</v>
      </c>
      <c r="E118" s="9"/>
      <c r="F118" s="204">
        <v>13</v>
      </c>
      <c r="G118" s="9"/>
      <c r="I118" s="9"/>
    </row>
    <row r="119" spans="1:9" ht="15.6" x14ac:dyDescent="0.3">
      <c r="A119" s="190">
        <v>109</v>
      </c>
      <c r="B119" s="197" t="s">
        <v>880</v>
      </c>
      <c r="C119" s="198" t="s">
        <v>881</v>
      </c>
      <c r="D119" s="202">
        <v>81</v>
      </c>
      <c r="E119" s="9"/>
      <c r="F119" s="204">
        <v>15</v>
      </c>
      <c r="G119" s="9"/>
      <c r="I119" s="9"/>
    </row>
    <row r="120" spans="1:9" ht="15.6" x14ac:dyDescent="0.3">
      <c r="A120" s="190">
        <v>110</v>
      </c>
      <c r="B120" s="197" t="s">
        <v>882</v>
      </c>
      <c r="C120" s="198" t="s">
        <v>883</v>
      </c>
      <c r="D120" s="202">
        <v>89</v>
      </c>
      <c r="E120" s="9"/>
      <c r="F120" s="204">
        <v>17</v>
      </c>
      <c r="G120" s="9"/>
      <c r="H120" s="28"/>
      <c r="I120" s="28"/>
    </row>
    <row r="121" spans="1:9" ht="15.6" x14ac:dyDescent="0.3">
      <c r="A121" s="190">
        <v>111</v>
      </c>
      <c r="B121" s="197" t="s">
        <v>884</v>
      </c>
      <c r="C121" s="198" t="s">
        <v>885</v>
      </c>
      <c r="D121" s="202">
        <v>81</v>
      </c>
      <c r="E121" s="9"/>
      <c r="F121" s="204">
        <v>16</v>
      </c>
      <c r="G121" s="9"/>
      <c r="H121" s="28"/>
      <c r="I121" s="28"/>
    </row>
    <row r="122" spans="1:9" ht="15.6" x14ac:dyDescent="0.3">
      <c r="A122" s="190">
        <v>112</v>
      </c>
      <c r="B122" s="197" t="s">
        <v>886</v>
      </c>
      <c r="C122" s="198" t="s">
        <v>887</v>
      </c>
      <c r="D122" s="202">
        <v>97</v>
      </c>
      <c r="E122" s="9"/>
      <c r="F122" s="204">
        <v>18</v>
      </c>
      <c r="G122" s="9"/>
      <c r="H122" s="28"/>
      <c r="I122" s="28"/>
    </row>
    <row r="123" spans="1:9" ht="15.6" x14ac:dyDescent="0.3">
      <c r="A123" s="190">
        <v>113</v>
      </c>
      <c r="B123" s="197" t="s">
        <v>888</v>
      </c>
      <c r="C123" s="198" t="s">
        <v>889</v>
      </c>
      <c r="D123" s="202">
        <v>86</v>
      </c>
      <c r="F123" s="204">
        <v>16</v>
      </c>
    </row>
    <row r="124" spans="1:9" ht="15.6" x14ac:dyDescent="0.3">
      <c r="A124" s="190">
        <v>114</v>
      </c>
      <c r="B124" s="197" t="s">
        <v>890</v>
      </c>
      <c r="C124" s="198" t="s">
        <v>891</v>
      </c>
      <c r="D124" s="202">
        <v>95</v>
      </c>
      <c r="F124" s="204">
        <v>19</v>
      </c>
    </row>
    <row r="125" spans="1:9" ht="15.6" x14ac:dyDescent="0.3">
      <c r="A125" s="190">
        <v>115</v>
      </c>
      <c r="B125" s="197" t="s">
        <v>892</v>
      </c>
      <c r="C125" s="198" t="s">
        <v>893</v>
      </c>
      <c r="D125" s="202">
        <v>75</v>
      </c>
      <c r="F125" s="204">
        <v>13</v>
      </c>
    </row>
    <row r="126" spans="1:9" ht="15.6" x14ac:dyDescent="0.3">
      <c r="A126" s="190">
        <v>116</v>
      </c>
      <c r="B126" s="197" t="s">
        <v>894</v>
      </c>
      <c r="C126" s="198" t="s">
        <v>895</v>
      </c>
      <c r="D126" s="202">
        <v>75</v>
      </c>
      <c r="F126" s="204">
        <v>13</v>
      </c>
    </row>
    <row r="127" spans="1:9" ht="15.6" x14ac:dyDescent="0.3">
      <c r="A127" s="190">
        <v>117</v>
      </c>
      <c r="B127" s="197" t="s">
        <v>896</v>
      </c>
      <c r="C127" s="198" t="s">
        <v>897</v>
      </c>
      <c r="D127" s="202">
        <v>84</v>
      </c>
      <c r="F127" s="204">
        <v>17</v>
      </c>
    </row>
    <row r="128" spans="1:9" ht="15.6" x14ac:dyDescent="0.3">
      <c r="A128" s="190">
        <v>118</v>
      </c>
      <c r="B128" s="198" t="s">
        <v>898</v>
      </c>
      <c r="C128" s="198" t="s">
        <v>899</v>
      </c>
      <c r="D128" s="202">
        <v>75</v>
      </c>
      <c r="F128" s="204">
        <v>15</v>
      </c>
    </row>
    <row r="129" spans="1:6" ht="15.6" x14ac:dyDescent="0.3">
      <c r="A129" s="190">
        <v>119</v>
      </c>
      <c r="B129" s="198" t="s">
        <v>900</v>
      </c>
      <c r="C129" s="198" t="s">
        <v>901</v>
      </c>
      <c r="D129" s="202">
        <v>75</v>
      </c>
      <c r="F129" s="204">
        <v>17</v>
      </c>
    </row>
    <row r="130" spans="1:6" ht="15.6" x14ac:dyDescent="0.3">
      <c r="A130" s="190">
        <v>120</v>
      </c>
      <c r="B130" s="198" t="s">
        <v>902</v>
      </c>
      <c r="C130" s="198" t="s">
        <v>903</v>
      </c>
      <c r="D130" s="202">
        <v>88</v>
      </c>
      <c r="F130" s="204">
        <v>17</v>
      </c>
    </row>
    <row r="131" spans="1:6" ht="15.6" x14ac:dyDescent="0.3">
      <c r="A131" s="190">
        <v>121</v>
      </c>
      <c r="B131" s="198" t="s">
        <v>904</v>
      </c>
      <c r="C131" s="198" t="s">
        <v>905</v>
      </c>
      <c r="D131" s="202">
        <v>71</v>
      </c>
      <c r="F131" s="204">
        <v>15</v>
      </c>
    </row>
    <row r="132" spans="1:6" ht="15.6" x14ac:dyDescent="0.3">
      <c r="A132" s="190">
        <v>122</v>
      </c>
      <c r="B132" s="198" t="s">
        <v>906</v>
      </c>
      <c r="C132" s="198" t="s">
        <v>907</v>
      </c>
      <c r="D132" s="202">
        <v>83</v>
      </c>
      <c r="F132" s="204">
        <v>16</v>
      </c>
    </row>
    <row r="133" spans="1:6" ht="15.6" x14ac:dyDescent="0.3">
      <c r="A133" s="190">
        <v>123</v>
      </c>
      <c r="B133" s="198" t="s">
        <v>908</v>
      </c>
      <c r="C133" s="198" t="s">
        <v>909</v>
      </c>
      <c r="D133" s="202">
        <v>91</v>
      </c>
      <c r="F133" s="204">
        <v>17</v>
      </c>
    </row>
    <row r="134" spans="1:6" ht="15.6" x14ac:dyDescent="0.3">
      <c r="A134" s="190">
        <v>124</v>
      </c>
      <c r="B134" s="198" t="s">
        <v>910</v>
      </c>
      <c r="C134" s="198" t="s">
        <v>911</v>
      </c>
      <c r="D134" s="202">
        <v>88</v>
      </c>
      <c r="F134" s="204">
        <v>15</v>
      </c>
    </row>
    <row r="135" spans="1:6" ht="15.6" x14ac:dyDescent="0.3">
      <c r="A135" s="190">
        <v>125</v>
      </c>
      <c r="B135" s="198" t="s">
        <v>912</v>
      </c>
      <c r="C135" s="198" t="s">
        <v>913</v>
      </c>
      <c r="D135" s="202">
        <v>73</v>
      </c>
      <c r="F135" s="215">
        <v>15</v>
      </c>
    </row>
    <row r="136" spans="1:6" ht="15.6" x14ac:dyDescent="0.3">
      <c r="A136" s="190">
        <v>126</v>
      </c>
      <c r="B136" s="198" t="s">
        <v>914</v>
      </c>
      <c r="C136" s="198" t="s">
        <v>915</v>
      </c>
      <c r="D136" s="202">
        <v>65</v>
      </c>
      <c r="F136" s="204">
        <v>20</v>
      </c>
    </row>
    <row r="137" spans="1:6" ht="15.6" x14ac:dyDescent="0.3">
      <c r="A137" s="190">
        <v>127</v>
      </c>
      <c r="B137" s="198" t="s">
        <v>916</v>
      </c>
      <c r="C137" s="198" t="s">
        <v>917</v>
      </c>
      <c r="D137" s="202">
        <v>95</v>
      </c>
      <c r="F137" s="204">
        <v>15</v>
      </c>
    </row>
    <row r="138" spans="1:6" ht="15.6" x14ac:dyDescent="0.3">
      <c r="A138" s="190">
        <v>128</v>
      </c>
      <c r="B138" s="198" t="s">
        <v>918</v>
      </c>
      <c r="C138" s="198" t="s">
        <v>919</v>
      </c>
      <c r="D138" s="202">
        <v>83</v>
      </c>
      <c r="F138" s="204">
        <v>13</v>
      </c>
    </row>
    <row r="139" spans="1:6" ht="15.6" x14ac:dyDescent="0.3">
      <c r="A139" s="190">
        <v>129</v>
      </c>
      <c r="B139" s="198" t="s">
        <v>920</v>
      </c>
      <c r="C139" s="198" t="s">
        <v>802</v>
      </c>
      <c r="D139" s="202">
        <v>50</v>
      </c>
      <c r="F139" s="204">
        <v>14</v>
      </c>
    </row>
    <row r="140" spans="1:6" ht="15.6" x14ac:dyDescent="0.3">
      <c r="A140" s="190">
        <v>130</v>
      </c>
      <c r="B140" s="198" t="s">
        <v>921</v>
      </c>
      <c r="C140" s="198" t="s">
        <v>922</v>
      </c>
      <c r="D140" s="202">
        <v>80</v>
      </c>
      <c r="F140" s="204">
        <v>18</v>
      </c>
    </row>
    <row r="141" spans="1:6" ht="15.6" x14ac:dyDescent="0.3">
      <c r="A141" s="190">
        <v>131</v>
      </c>
      <c r="B141" s="198" t="s">
        <v>923</v>
      </c>
      <c r="C141" s="198" t="s">
        <v>924</v>
      </c>
      <c r="D141" s="202">
        <v>88</v>
      </c>
      <c r="F141" s="204">
        <v>15</v>
      </c>
    </row>
    <row r="142" spans="1:6" ht="15.6" x14ac:dyDescent="0.3">
      <c r="A142" s="190">
        <v>132</v>
      </c>
      <c r="B142" s="198" t="s">
        <v>925</v>
      </c>
      <c r="C142" s="198" t="s">
        <v>926</v>
      </c>
      <c r="D142" s="202">
        <v>80</v>
      </c>
      <c r="F142" s="204">
        <v>15</v>
      </c>
    </row>
    <row r="143" spans="1:6" ht="15.6" x14ac:dyDescent="0.3">
      <c r="A143" s="190">
        <v>133</v>
      </c>
      <c r="B143" s="198" t="s">
        <v>927</v>
      </c>
      <c r="C143" s="198" t="s">
        <v>928</v>
      </c>
      <c r="D143" s="202">
        <v>90</v>
      </c>
      <c r="F143" s="204">
        <v>15</v>
      </c>
    </row>
    <row r="144" spans="1:6" ht="15.6" x14ac:dyDescent="0.3">
      <c r="A144" s="190">
        <v>134</v>
      </c>
      <c r="B144" s="198" t="s">
        <v>929</v>
      </c>
      <c r="C144" s="198" t="s">
        <v>930</v>
      </c>
      <c r="D144" s="202">
        <v>81</v>
      </c>
      <c r="F144" s="216">
        <v>15</v>
      </c>
    </row>
    <row r="145" spans="1:6" ht="15.6" x14ac:dyDescent="0.3">
      <c r="A145" s="190">
        <v>135</v>
      </c>
      <c r="B145" s="198" t="s">
        <v>931</v>
      </c>
      <c r="C145" s="198" t="s">
        <v>932</v>
      </c>
      <c r="D145" s="202">
        <v>80</v>
      </c>
      <c r="F145" s="217">
        <v>13</v>
      </c>
    </row>
    <row r="146" spans="1:6" ht="15.6" x14ac:dyDescent="0.3">
      <c r="A146" s="190">
        <v>136</v>
      </c>
      <c r="B146" s="198" t="s">
        <v>933</v>
      </c>
      <c r="C146" s="198" t="s">
        <v>934</v>
      </c>
      <c r="D146" s="202">
        <v>53</v>
      </c>
      <c r="F146" s="199">
        <v>12</v>
      </c>
    </row>
    <row r="147" spans="1:6" ht="16.2" thickBot="1" x14ac:dyDescent="0.35">
      <c r="A147" s="190">
        <v>137</v>
      </c>
      <c r="B147" s="198" t="s">
        <v>935</v>
      </c>
      <c r="C147" s="198" t="s">
        <v>936</v>
      </c>
      <c r="D147" s="202">
        <v>78</v>
      </c>
      <c r="F147" s="218">
        <v>14</v>
      </c>
    </row>
    <row r="148" spans="1:6" ht="16.2" thickBot="1" x14ac:dyDescent="0.35">
      <c r="A148" s="190">
        <v>138</v>
      </c>
      <c r="B148" s="198" t="s">
        <v>937</v>
      </c>
      <c r="C148" s="198" t="s">
        <v>938</v>
      </c>
      <c r="D148" s="202">
        <v>82</v>
      </c>
      <c r="F148" s="219">
        <v>18</v>
      </c>
    </row>
    <row r="149" spans="1:6" ht="16.2" thickBot="1" x14ac:dyDescent="0.35">
      <c r="A149" s="190">
        <v>139</v>
      </c>
      <c r="B149" s="201" t="s">
        <v>939</v>
      </c>
      <c r="C149" s="201" t="s">
        <v>940</v>
      </c>
      <c r="D149" s="202">
        <v>57</v>
      </c>
      <c r="F149" s="220">
        <v>13</v>
      </c>
    </row>
    <row r="150" spans="1:6" ht="16.2" thickBot="1" x14ac:dyDescent="0.35">
      <c r="A150" s="190">
        <v>140</v>
      </c>
      <c r="B150" s="198" t="s">
        <v>941</v>
      </c>
      <c r="C150" s="198" t="s">
        <v>942</v>
      </c>
      <c r="D150" s="202">
        <v>88</v>
      </c>
      <c r="F150" s="221">
        <v>15</v>
      </c>
    </row>
    <row r="151" spans="1:6" ht="16.2" thickBot="1" x14ac:dyDescent="0.35">
      <c r="A151" s="190">
        <v>141</v>
      </c>
      <c r="B151" s="198" t="s">
        <v>943</v>
      </c>
      <c r="C151" s="198" t="s">
        <v>944</v>
      </c>
      <c r="D151" s="203">
        <v>88</v>
      </c>
      <c r="F151" s="222">
        <v>16</v>
      </c>
    </row>
    <row r="152" spans="1:6" ht="16.2" thickBot="1" x14ac:dyDescent="0.35">
      <c r="A152" s="190">
        <v>142</v>
      </c>
      <c r="B152" s="198" t="s">
        <v>945</v>
      </c>
      <c r="C152" s="198" t="s">
        <v>946</v>
      </c>
      <c r="D152" s="203">
        <v>88</v>
      </c>
      <c r="F152" s="223">
        <v>13</v>
      </c>
    </row>
    <row r="153" spans="1:6" ht="15.6" thickBot="1" x14ac:dyDescent="0.3">
      <c r="F153" s="224"/>
    </row>
    <row r="154" spans="1:6" ht="16.2" thickBot="1" x14ac:dyDescent="0.35">
      <c r="F154" s="225"/>
    </row>
  </sheetData>
  <mergeCells count="9">
    <mergeCell ref="B1:I1"/>
    <mergeCell ref="B2:I2"/>
    <mergeCell ref="D3:G3"/>
    <mergeCell ref="B4:I4"/>
    <mergeCell ref="A5:A8"/>
    <mergeCell ref="C5:C8"/>
    <mergeCell ref="D5:E6"/>
    <mergeCell ref="F5:G6"/>
    <mergeCell ref="H5:I6"/>
  </mergeCells>
  <pageMargins left="0.7" right="0.7" top="0.75" bottom="0.75" header="0.51180555555555496" footer="0.51180555555555496"/>
  <pageSetup paperSize="0" scale="0" firstPageNumber="0" orientation="portrait" usePrinterDefaults="0"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48A54"/>
  </sheetPr>
  <dimension ref="A1:AMK189"/>
  <sheetViews>
    <sheetView topLeftCell="G83" zoomScale="60" zoomScaleNormal="60" workbookViewId="0">
      <selection activeCell="J113" sqref="J113"/>
    </sheetView>
  </sheetViews>
  <sheetFormatPr defaultRowHeight="15" x14ac:dyDescent="0.25"/>
  <cols>
    <col min="1" max="1" width="7.6640625" style="7"/>
    <col min="2" max="2" width="16.33203125" style="8"/>
    <col min="3" max="3" width="21.5546875" style="9"/>
    <col min="4" max="4" width="10.109375" style="7"/>
    <col min="5" max="5" width="11.109375" style="7"/>
    <col min="6" max="6" width="12.33203125" style="9"/>
    <col min="7" max="7" width="12" style="7"/>
    <col min="8" max="8" width="13.109375" style="9"/>
    <col min="9" max="9" width="12.44140625" style="7"/>
    <col min="10" max="15" width="17.109375" style="7"/>
    <col min="16" max="1025" width="17.109375" style="8"/>
  </cols>
  <sheetData>
    <row r="1" spans="1:1024" ht="30" customHeight="1" x14ac:dyDescent="0.5">
      <c r="A1"/>
      <c r="B1" s="147" t="s">
        <v>11</v>
      </c>
      <c r="C1" s="147"/>
      <c r="D1" s="147"/>
      <c r="E1" s="147"/>
      <c r="F1" s="147"/>
      <c r="G1" s="147"/>
      <c r="H1" s="147"/>
      <c r="I1" s="147"/>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ht="20.399999999999999" customHeight="1" x14ac:dyDescent="0.35">
      <c r="A2"/>
      <c r="B2" s="148" t="s">
        <v>12</v>
      </c>
      <c r="C2" s="148"/>
      <c r="D2" s="148"/>
      <c r="E2" s="148"/>
      <c r="F2" s="148"/>
      <c r="G2" s="148"/>
      <c r="H2" s="148"/>
      <c r="I2" s="14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50.4" customHeight="1" x14ac:dyDescent="0.4">
      <c r="A3"/>
      <c r="B3" s="10"/>
      <c r="C3" s="10"/>
      <c r="D3" s="149" t="s">
        <v>45</v>
      </c>
      <c r="E3" s="149"/>
      <c r="F3" s="149"/>
      <c r="G3" s="149"/>
      <c r="H3" s="10"/>
      <c r="I3" s="10"/>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20.399999999999999" customHeight="1" x14ac:dyDescent="0.35">
      <c r="A4"/>
      <c r="B4" s="150" t="s">
        <v>46</v>
      </c>
      <c r="C4" s="150"/>
      <c r="D4" s="150"/>
      <c r="E4" s="150"/>
      <c r="F4" s="150"/>
      <c r="G4" s="150"/>
      <c r="H4" s="150"/>
      <c r="I4" s="150"/>
      <c r="J4"/>
      <c r="K4"/>
      <c r="L4"/>
      <c r="M4"/>
      <c r="N4"/>
      <c r="O4" s="156" t="s">
        <v>47</v>
      </c>
      <c r="P4" s="156"/>
      <c r="Q4" s="156"/>
      <c r="R4" s="156"/>
      <c r="S4" s="156"/>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15.75" customHeight="1" x14ac:dyDescent="0.25">
      <c r="A5" s="151" t="s">
        <v>15</v>
      </c>
      <c r="B5" s="151" t="s">
        <v>22</v>
      </c>
      <c r="C5" s="151" t="s">
        <v>48</v>
      </c>
      <c r="D5" s="152"/>
      <c r="E5" s="152"/>
      <c r="F5" s="152"/>
      <c r="G5" s="152"/>
      <c r="H5" s="153"/>
      <c r="I5" s="153"/>
      <c r="J5" s="154" t="s">
        <v>49</v>
      </c>
      <c r="K5" s="154"/>
      <c r="L5" s="154"/>
      <c r="M5" s="154"/>
      <c r="N5" s="154"/>
      <c r="O5" s="155" t="s">
        <v>50</v>
      </c>
      <c r="P5" s="155"/>
      <c r="Q5" s="155"/>
      <c r="R5" s="155"/>
      <c r="S5" s="15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ht="15.75" customHeight="1" x14ac:dyDescent="0.25">
      <c r="A6" s="151"/>
      <c r="B6" s="151"/>
      <c r="C6" s="151"/>
      <c r="D6" s="152"/>
      <c r="E6" s="152"/>
      <c r="F6" s="152"/>
      <c r="G6" s="152"/>
      <c r="H6" s="153"/>
      <c r="I6" s="153"/>
      <c r="J6" s="154"/>
      <c r="K6" s="154"/>
      <c r="L6" s="154"/>
      <c r="M6" s="154"/>
      <c r="N6" s="154"/>
      <c r="O6" s="155"/>
      <c r="P6" s="155"/>
      <c r="Q6" s="155"/>
      <c r="R6" s="155"/>
      <c r="S6" s="155"/>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ht="15.75" customHeight="1" x14ac:dyDescent="0.25">
      <c r="A7" s="151"/>
      <c r="B7" s="151"/>
      <c r="C7" s="151"/>
      <c r="D7" s="12" t="s">
        <v>20</v>
      </c>
      <c r="E7" s="12" t="s">
        <v>21</v>
      </c>
      <c r="F7" s="12" t="s">
        <v>20</v>
      </c>
      <c r="G7" s="12" t="s">
        <v>21</v>
      </c>
      <c r="H7" s="12" t="s">
        <v>20</v>
      </c>
      <c r="I7" s="12"/>
      <c r="J7" s="12" t="s">
        <v>51</v>
      </c>
      <c r="K7" s="12" t="s">
        <v>51</v>
      </c>
      <c r="L7" s="12" t="s">
        <v>52</v>
      </c>
      <c r="M7" s="12" t="s">
        <v>52</v>
      </c>
      <c r="N7" s="12" t="s">
        <v>53</v>
      </c>
      <c r="O7" s="12" t="s">
        <v>51</v>
      </c>
      <c r="P7" s="12" t="s">
        <v>51</v>
      </c>
      <c r="Q7" s="12" t="s">
        <v>52</v>
      </c>
      <c r="R7" s="12" t="s">
        <v>54</v>
      </c>
      <c r="S7" s="12" t="s">
        <v>53</v>
      </c>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x14ac:dyDescent="0.25">
      <c r="A8" s="151"/>
      <c r="B8" s="151"/>
      <c r="C8" s="151"/>
      <c r="D8" s="13" t="s">
        <v>23</v>
      </c>
      <c r="E8" s="14" t="s">
        <v>24</v>
      </c>
      <c r="F8" s="15" t="s">
        <v>25</v>
      </c>
      <c r="G8" s="16" t="s">
        <v>26</v>
      </c>
      <c r="H8" s="17" t="s">
        <v>27</v>
      </c>
      <c r="I8" s="17"/>
      <c r="J8" s="13" t="s">
        <v>23</v>
      </c>
      <c r="K8" s="14" t="s">
        <v>24</v>
      </c>
      <c r="L8" s="15" t="s">
        <v>25</v>
      </c>
      <c r="M8" s="16" t="s">
        <v>26</v>
      </c>
      <c r="N8" s="17" t="s">
        <v>27</v>
      </c>
      <c r="O8" s="13" t="s">
        <v>23</v>
      </c>
      <c r="P8" s="14" t="s">
        <v>24</v>
      </c>
      <c r="Q8" s="15" t="s">
        <v>25</v>
      </c>
      <c r="R8" s="16" t="s">
        <v>26</v>
      </c>
      <c r="S8" s="17" t="s">
        <v>27</v>
      </c>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x14ac:dyDescent="0.25">
      <c r="A9" s="18"/>
      <c r="B9" s="18"/>
      <c r="C9" s="19"/>
      <c r="D9" s="20">
        <v>20</v>
      </c>
      <c r="E9" s="146">
        <v>20</v>
      </c>
      <c r="F9" s="146">
        <v>20</v>
      </c>
      <c r="G9" s="146">
        <v>20</v>
      </c>
      <c r="H9" s="146">
        <v>20</v>
      </c>
      <c r="I9" s="21"/>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ht="15.6" thickBot="1" x14ac:dyDescent="0.3">
      <c r="A10" s="18"/>
      <c r="B10" s="18"/>
      <c r="C10" s="19"/>
      <c r="D10" s="20"/>
      <c r="E10" s="21"/>
      <c r="F10" s="20"/>
      <c r="G10" s="21"/>
      <c r="H10" s="20"/>
      <c r="I10" s="21"/>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ht="16.2" thickBot="1" x14ac:dyDescent="0.35">
      <c r="A11" s="190">
        <v>1</v>
      </c>
      <c r="B11" s="191" t="s">
        <v>667</v>
      </c>
      <c r="C11" s="192" t="s">
        <v>668</v>
      </c>
      <c r="D11" s="204">
        <v>19</v>
      </c>
      <c r="E11" s="204">
        <v>19</v>
      </c>
      <c r="F11" s="204">
        <v>19</v>
      </c>
      <c r="G11" s="204">
        <v>19</v>
      </c>
      <c r="H11" s="204">
        <v>19</v>
      </c>
      <c r="I11" s="23"/>
      <c r="J11" s="32">
        <f>D11/0.2</f>
        <v>95</v>
      </c>
      <c r="K11" s="32">
        <f>E11/0.2</f>
        <v>95</v>
      </c>
      <c r="L11" s="32">
        <f>F11/0.2</f>
        <v>95</v>
      </c>
      <c r="M11" s="32">
        <f>G11/0.2</f>
        <v>95</v>
      </c>
      <c r="N11" s="32">
        <f>(H11+I11)/0.2</f>
        <v>95</v>
      </c>
      <c r="O11" s="22" t="str">
        <f>IF(J11&lt;80,"N","Y")</f>
        <v>Y</v>
      </c>
      <c r="P11" s="22" t="str">
        <f>IF(K11&lt;80,"N","Y")</f>
        <v>Y</v>
      </c>
      <c r="Q11" s="22" t="str">
        <f>IF(L11&lt;80,"N","Y")</f>
        <v>Y</v>
      </c>
      <c r="R11" s="22" t="str">
        <f>IF(M11&lt;80,"N","Y")</f>
        <v>Y</v>
      </c>
      <c r="S11" s="22" t="str">
        <f>IF(N11&lt;80,"N","Y")</f>
        <v>Y</v>
      </c>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2" spans="1:1024" ht="16.2" thickBot="1" x14ac:dyDescent="0.35">
      <c r="A12" s="190">
        <v>2</v>
      </c>
      <c r="B12" s="193" t="s">
        <v>669</v>
      </c>
      <c r="C12" s="194" t="s">
        <v>670</v>
      </c>
      <c r="D12" s="204">
        <v>16</v>
      </c>
      <c r="E12" s="204">
        <v>16</v>
      </c>
      <c r="F12" s="204">
        <v>16</v>
      </c>
      <c r="G12" s="204">
        <v>16</v>
      </c>
      <c r="H12" s="204">
        <v>16</v>
      </c>
      <c r="I12" s="23"/>
      <c r="J12" s="32">
        <f t="shared" ref="J12:J75" si="0">D12/0.2</f>
        <v>80</v>
      </c>
      <c r="K12" s="32">
        <f t="shared" ref="K12:K75" si="1">E12/0.2</f>
        <v>80</v>
      </c>
      <c r="L12" s="32">
        <f t="shared" ref="L12:L75" si="2">F12/0.2</f>
        <v>80</v>
      </c>
      <c r="M12" s="32">
        <f t="shared" ref="M12:M75" si="3">G12/0.2</f>
        <v>80</v>
      </c>
      <c r="N12" s="32">
        <f t="shared" ref="N12:N75" si="4">(H12+I12)/0.2</f>
        <v>80</v>
      </c>
      <c r="O12" s="22" t="str">
        <f t="shared" ref="O12:O75" si="5">IF(J12&lt;80,"N","Y")</f>
        <v>Y</v>
      </c>
      <c r="P12" s="22" t="str">
        <f t="shared" ref="P12:P75" si="6">IF(K12&lt;80,"N","Y")</f>
        <v>Y</v>
      </c>
      <c r="Q12" s="22" t="str">
        <f t="shared" ref="Q12:Q75" si="7">IF(L12&lt;80,"N","Y")</f>
        <v>Y</v>
      </c>
      <c r="R12" s="22" t="str">
        <f t="shared" ref="R12:R75" si="8">IF(M12&lt;80,"N","Y")</f>
        <v>Y</v>
      </c>
      <c r="S12" s="22" t="str">
        <f t="shared" ref="S12:S75" si="9">IF(N12&lt;80,"N","Y")</f>
        <v>Y</v>
      </c>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row>
    <row r="13" spans="1:1024" ht="16.2" thickBot="1" x14ac:dyDescent="0.35">
      <c r="A13" s="190">
        <v>3</v>
      </c>
      <c r="B13" s="193" t="s">
        <v>671</v>
      </c>
      <c r="C13" s="194" t="s">
        <v>672</v>
      </c>
      <c r="D13" s="204">
        <v>15</v>
      </c>
      <c r="E13" s="204">
        <v>15</v>
      </c>
      <c r="F13" s="204">
        <v>15</v>
      </c>
      <c r="G13" s="204">
        <v>15</v>
      </c>
      <c r="H13" s="204">
        <v>15</v>
      </c>
      <c r="I13" s="23"/>
      <c r="J13" s="32">
        <f t="shared" si="0"/>
        <v>75</v>
      </c>
      <c r="K13" s="32">
        <f t="shared" si="1"/>
        <v>75</v>
      </c>
      <c r="L13" s="32">
        <f t="shared" si="2"/>
        <v>75</v>
      </c>
      <c r="M13" s="32">
        <f t="shared" si="3"/>
        <v>75</v>
      </c>
      <c r="N13" s="32">
        <f t="shared" si="4"/>
        <v>75</v>
      </c>
      <c r="O13" s="22" t="str">
        <f t="shared" si="5"/>
        <v>N</v>
      </c>
      <c r="P13" s="22" t="str">
        <f t="shared" si="6"/>
        <v>N</v>
      </c>
      <c r="Q13" s="22" t="str">
        <f t="shared" si="7"/>
        <v>N</v>
      </c>
      <c r="R13" s="22" t="str">
        <f t="shared" si="8"/>
        <v>N</v>
      </c>
      <c r="S13" s="22" t="str">
        <f t="shared" si="9"/>
        <v>N</v>
      </c>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ht="16.2" thickBot="1" x14ac:dyDescent="0.35">
      <c r="A14" s="190">
        <v>4</v>
      </c>
      <c r="B14" s="193" t="s">
        <v>673</v>
      </c>
      <c r="C14" s="194" t="s">
        <v>674</v>
      </c>
      <c r="D14" s="204">
        <v>19</v>
      </c>
      <c r="E14" s="204">
        <v>19</v>
      </c>
      <c r="F14" s="204">
        <v>19</v>
      </c>
      <c r="G14" s="204">
        <v>19</v>
      </c>
      <c r="H14" s="204">
        <v>19</v>
      </c>
      <c r="I14" s="23"/>
      <c r="J14" s="32">
        <f t="shared" si="0"/>
        <v>95</v>
      </c>
      <c r="K14" s="32">
        <f t="shared" si="1"/>
        <v>95</v>
      </c>
      <c r="L14" s="32">
        <f t="shared" si="2"/>
        <v>95</v>
      </c>
      <c r="M14" s="32">
        <f t="shared" si="3"/>
        <v>95</v>
      </c>
      <c r="N14" s="32">
        <f t="shared" si="4"/>
        <v>95</v>
      </c>
      <c r="O14" s="22" t="str">
        <f t="shared" si="5"/>
        <v>Y</v>
      </c>
      <c r="P14" s="22" t="str">
        <f t="shared" si="6"/>
        <v>Y</v>
      </c>
      <c r="Q14" s="22" t="str">
        <f t="shared" si="7"/>
        <v>Y</v>
      </c>
      <c r="R14" s="22" t="str">
        <f t="shared" si="8"/>
        <v>Y</v>
      </c>
      <c r="S14" s="22" t="str">
        <f t="shared" si="9"/>
        <v>Y</v>
      </c>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ht="16.2" thickBot="1" x14ac:dyDescent="0.35">
      <c r="A15" s="190">
        <v>5</v>
      </c>
      <c r="B15" s="193" t="s">
        <v>675</v>
      </c>
      <c r="C15" s="194" t="s">
        <v>676</v>
      </c>
      <c r="D15" s="204">
        <v>14</v>
      </c>
      <c r="E15" s="204">
        <v>14</v>
      </c>
      <c r="F15" s="204">
        <v>14</v>
      </c>
      <c r="G15" s="204">
        <v>14</v>
      </c>
      <c r="H15" s="204">
        <v>14</v>
      </c>
      <c r="I15" s="23"/>
      <c r="J15" s="32">
        <f t="shared" si="0"/>
        <v>70</v>
      </c>
      <c r="K15" s="32">
        <f t="shared" si="1"/>
        <v>70</v>
      </c>
      <c r="L15" s="32">
        <f t="shared" si="2"/>
        <v>70</v>
      </c>
      <c r="M15" s="32">
        <f t="shared" si="3"/>
        <v>70</v>
      </c>
      <c r="N15" s="32">
        <f t="shared" si="4"/>
        <v>70</v>
      </c>
      <c r="O15" s="22" t="str">
        <f t="shared" si="5"/>
        <v>N</v>
      </c>
      <c r="P15" s="22" t="str">
        <f t="shared" si="6"/>
        <v>N</v>
      </c>
      <c r="Q15" s="22" t="str">
        <f t="shared" si="7"/>
        <v>N</v>
      </c>
      <c r="R15" s="22" t="str">
        <f t="shared" si="8"/>
        <v>N</v>
      </c>
      <c r="S15" s="22" t="str">
        <f t="shared" si="9"/>
        <v>N</v>
      </c>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ht="16.2" thickBot="1" x14ac:dyDescent="0.35">
      <c r="A16" s="190">
        <v>6</v>
      </c>
      <c r="B16" s="193" t="s">
        <v>677</v>
      </c>
      <c r="C16" s="194" t="s">
        <v>30</v>
      </c>
      <c r="D16" s="204">
        <v>16</v>
      </c>
      <c r="E16" s="204">
        <v>16</v>
      </c>
      <c r="F16" s="204">
        <v>16</v>
      </c>
      <c r="G16" s="204">
        <v>16</v>
      </c>
      <c r="H16" s="204">
        <v>16</v>
      </c>
      <c r="I16" s="23"/>
      <c r="J16" s="32">
        <f t="shared" si="0"/>
        <v>80</v>
      </c>
      <c r="K16" s="32">
        <f t="shared" si="1"/>
        <v>80</v>
      </c>
      <c r="L16" s="32">
        <f t="shared" si="2"/>
        <v>80</v>
      </c>
      <c r="M16" s="32">
        <f t="shared" si="3"/>
        <v>80</v>
      </c>
      <c r="N16" s="32">
        <f t="shared" si="4"/>
        <v>80</v>
      </c>
      <c r="O16" s="22" t="str">
        <f t="shared" si="5"/>
        <v>Y</v>
      </c>
      <c r="P16" s="22" t="str">
        <f t="shared" si="6"/>
        <v>Y</v>
      </c>
      <c r="Q16" s="22" t="str">
        <f t="shared" si="7"/>
        <v>Y</v>
      </c>
      <c r="R16" s="22" t="str">
        <f t="shared" si="8"/>
        <v>Y</v>
      </c>
      <c r="S16" s="22" t="str">
        <f t="shared" si="9"/>
        <v>Y</v>
      </c>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ht="16.2" thickBot="1" x14ac:dyDescent="0.35">
      <c r="A17" s="190">
        <v>7</v>
      </c>
      <c r="B17" s="193" t="s">
        <v>678</v>
      </c>
      <c r="C17" s="194" t="s">
        <v>679</v>
      </c>
      <c r="D17" s="204">
        <v>19</v>
      </c>
      <c r="E17" s="204">
        <v>19</v>
      </c>
      <c r="F17" s="204">
        <v>19</v>
      </c>
      <c r="G17" s="204">
        <v>19</v>
      </c>
      <c r="H17" s="204">
        <v>19</v>
      </c>
      <c r="I17" s="27"/>
      <c r="J17" s="32">
        <f t="shared" si="0"/>
        <v>95</v>
      </c>
      <c r="K17" s="32">
        <f t="shared" si="1"/>
        <v>95</v>
      </c>
      <c r="L17" s="32">
        <f t="shared" si="2"/>
        <v>95</v>
      </c>
      <c r="M17" s="32">
        <f t="shared" si="3"/>
        <v>95</v>
      </c>
      <c r="N17" s="32">
        <f t="shared" si="4"/>
        <v>95</v>
      </c>
      <c r="O17" s="22" t="str">
        <f t="shared" si="5"/>
        <v>Y</v>
      </c>
      <c r="P17" s="22" t="str">
        <f t="shared" si="6"/>
        <v>Y</v>
      </c>
      <c r="Q17" s="22" t="str">
        <f t="shared" si="7"/>
        <v>Y</v>
      </c>
      <c r="R17" s="22" t="str">
        <f t="shared" si="8"/>
        <v>Y</v>
      </c>
      <c r="S17" s="22" t="str">
        <f t="shared" si="9"/>
        <v>Y</v>
      </c>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ht="16.2" thickBot="1" x14ac:dyDescent="0.35">
      <c r="A18" s="190">
        <v>8</v>
      </c>
      <c r="B18" s="193" t="s">
        <v>680</v>
      </c>
      <c r="C18" s="194" t="s">
        <v>681</v>
      </c>
      <c r="D18" s="204">
        <v>15</v>
      </c>
      <c r="E18" s="204">
        <v>15</v>
      </c>
      <c r="F18" s="204">
        <v>15</v>
      </c>
      <c r="G18" s="204">
        <v>15</v>
      </c>
      <c r="H18" s="204">
        <v>15</v>
      </c>
      <c r="I18" s="23"/>
      <c r="J18" s="32">
        <f t="shared" si="0"/>
        <v>75</v>
      </c>
      <c r="K18" s="32">
        <f t="shared" si="1"/>
        <v>75</v>
      </c>
      <c r="L18" s="32">
        <f t="shared" si="2"/>
        <v>75</v>
      </c>
      <c r="M18" s="32">
        <f t="shared" si="3"/>
        <v>75</v>
      </c>
      <c r="N18" s="32">
        <f t="shared" si="4"/>
        <v>75</v>
      </c>
      <c r="O18" s="22" t="str">
        <f t="shared" si="5"/>
        <v>N</v>
      </c>
      <c r="P18" s="22" t="str">
        <f t="shared" si="6"/>
        <v>N</v>
      </c>
      <c r="Q18" s="22" t="str">
        <f t="shared" si="7"/>
        <v>N</v>
      </c>
      <c r="R18" s="22" t="str">
        <f t="shared" si="8"/>
        <v>N</v>
      </c>
      <c r="S18" s="22" t="str">
        <f t="shared" si="9"/>
        <v>N</v>
      </c>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19" spans="1:1024" ht="16.2" thickBot="1" x14ac:dyDescent="0.35">
      <c r="A19" s="190">
        <v>9</v>
      </c>
      <c r="B19" s="193" t="s">
        <v>682</v>
      </c>
      <c r="C19" s="194" t="s">
        <v>683</v>
      </c>
      <c r="D19" s="204">
        <v>18</v>
      </c>
      <c r="E19" s="204">
        <v>18</v>
      </c>
      <c r="F19" s="204">
        <v>18</v>
      </c>
      <c r="G19" s="204">
        <v>18</v>
      </c>
      <c r="H19" s="204">
        <v>18</v>
      </c>
      <c r="I19" s="27"/>
      <c r="J19" s="32">
        <f t="shared" si="0"/>
        <v>90</v>
      </c>
      <c r="K19" s="32">
        <f t="shared" si="1"/>
        <v>90</v>
      </c>
      <c r="L19" s="32">
        <f t="shared" si="2"/>
        <v>90</v>
      </c>
      <c r="M19" s="32">
        <f t="shared" si="3"/>
        <v>90</v>
      </c>
      <c r="N19" s="32">
        <f t="shared" si="4"/>
        <v>90</v>
      </c>
      <c r="O19" s="22" t="str">
        <f t="shared" si="5"/>
        <v>Y</v>
      </c>
      <c r="P19" s="22" t="str">
        <f t="shared" si="6"/>
        <v>Y</v>
      </c>
      <c r="Q19" s="22" t="str">
        <f t="shared" si="7"/>
        <v>Y</v>
      </c>
      <c r="R19" s="22" t="str">
        <f t="shared" si="8"/>
        <v>Y</v>
      </c>
      <c r="S19" s="22" t="str">
        <f t="shared" si="9"/>
        <v>Y</v>
      </c>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row>
    <row r="20" spans="1:1024" ht="16.2" thickBot="1" x14ac:dyDescent="0.35">
      <c r="A20" s="190">
        <v>10</v>
      </c>
      <c r="B20" s="193" t="s">
        <v>684</v>
      </c>
      <c r="C20" s="194" t="s">
        <v>685</v>
      </c>
      <c r="D20" s="204">
        <v>16</v>
      </c>
      <c r="E20" s="204">
        <v>16</v>
      </c>
      <c r="F20" s="204">
        <v>16</v>
      </c>
      <c r="G20" s="204">
        <v>16</v>
      </c>
      <c r="H20" s="204">
        <v>16</v>
      </c>
      <c r="I20" s="23"/>
      <c r="J20" s="32">
        <f t="shared" si="0"/>
        <v>80</v>
      </c>
      <c r="K20" s="32">
        <f t="shared" si="1"/>
        <v>80</v>
      </c>
      <c r="L20" s="32">
        <f t="shared" si="2"/>
        <v>80</v>
      </c>
      <c r="M20" s="32">
        <f t="shared" si="3"/>
        <v>80</v>
      </c>
      <c r="N20" s="32">
        <f t="shared" si="4"/>
        <v>80</v>
      </c>
      <c r="O20" s="22" t="str">
        <f t="shared" si="5"/>
        <v>Y</v>
      </c>
      <c r="P20" s="22" t="str">
        <f t="shared" si="6"/>
        <v>Y</v>
      </c>
      <c r="Q20" s="22" t="str">
        <f t="shared" si="7"/>
        <v>Y</v>
      </c>
      <c r="R20" s="22" t="str">
        <f t="shared" si="8"/>
        <v>Y</v>
      </c>
      <c r="S20" s="22" t="str">
        <f t="shared" si="9"/>
        <v>Y</v>
      </c>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row>
    <row r="21" spans="1:1024" ht="16.2" thickBot="1" x14ac:dyDescent="0.35">
      <c r="A21" s="190">
        <v>11</v>
      </c>
      <c r="B21" s="193" t="s">
        <v>686</v>
      </c>
      <c r="C21" s="194" t="s">
        <v>687</v>
      </c>
      <c r="D21" s="204">
        <v>17</v>
      </c>
      <c r="E21" s="204">
        <v>17</v>
      </c>
      <c r="F21" s="204">
        <v>17</v>
      </c>
      <c r="G21" s="204">
        <v>17</v>
      </c>
      <c r="H21" s="204">
        <v>17</v>
      </c>
      <c r="I21" s="27"/>
      <c r="J21" s="32">
        <f t="shared" si="0"/>
        <v>85</v>
      </c>
      <c r="K21" s="32">
        <f t="shared" si="1"/>
        <v>85</v>
      </c>
      <c r="L21" s="32">
        <f t="shared" si="2"/>
        <v>85</v>
      </c>
      <c r="M21" s="32">
        <f t="shared" si="3"/>
        <v>85</v>
      </c>
      <c r="N21" s="32">
        <f t="shared" si="4"/>
        <v>85</v>
      </c>
      <c r="O21" s="22" t="str">
        <f t="shared" si="5"/>
        <v>Y</v>
      </c>
      <c r="P21" s="22" t="str">
        <f t="shared" si="6"/>
        <v>Y</v>
      </c>
      <c r="Q21" s="22" t="str">
        <f t="shared" si="7"/>
        <v>Y</v>
      </c>
      <c r="R21" s="22" t="str">
        <f t="shared" si="8"/>
        <v>Y</v>
      </c>
      <c r="S21" s="22" t="str">
        <f t="shared" si="9"/>
        <v>Y</v>
      </c>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row>
    <row r="22" spans="1:1024" ht="16.2" thickBot="1" x14ac:dyDescent="0.35">
      <c r="A22" s="190">
        <v>12</v>
      </c>
      <c r="B22" s="193" t="s">
        <v>688</v>
      </c>
      <c r="C22" s="194" t="s">
        <v>689</v>
      </c>
      <c r="D22" s="204">
        <v>15</v>
      </c>
      <c r="E22" s="204">
        <v>15</v>
      </c>
      <c r="F22" s="204">
        <v>15</v>
      </c>
      <c r="G22" s="204">
        <v>15</v>
      </c>
      <c r="H22" s="204">
        <v>15</v>
      </c>
      <c r="I22" s="27"/>
      <c r="J22" s="32">
        <f t="shared" si="0"/>
        <v>75</v>
      </c>
      <c r="K22" s="32">
        <f t="shared" si="1"/>
        <v>75</v>
      </c>
      <c r="L22" s="32">
        <f t="shared" si="2"/>
        <v>75</v>
      </c>
      <c r="M22" s="32">
        <f t="shared" si="3"/>
        <v>75</v>
      </c>
      <c r="N22" s="32">
        <f t="shared" si="4"/>
        <v>75</v>
      </c>
      <c r="O22" s="22" t="str">
        <f t="shared" si="5"/>
        <v>N</v>
      </c>
      <c r="P22" s="22" t="str">
        <f t="shared" si="6"/>
        <v>N</v>
      </c>
      <c r="Q22" s="22" t="str">
        <f t="shared" si="7"/>
        <v>N</v>
      </c>
      <c r="R22" s="22" t="str">
        <f t="shared" si="8"/>
        <v>N</v>
      </c>
      <c r="S22" s="22" t="str">
        <f t="shared" si="9"/>
        <v>N</v>
      </c>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row>
    <row r="23" spans="1:1024" ht="16.2" thickBot="1" x14ac:dyDescent="0.35">
      <c r="A23" s="190">
        <v>13</v>
      </c>
      <c r="B23" s="193" t="s">
        <v>690</v>
      </c>
      <c r="C23" s="194" t="s">
        <v>691</v>
      </c>
      <c r="D23" s="204">
        <v>14</v>
      </c>
      <c r="E23" s="204">
        <v>14</v>
      </c>
      <c r="F23" s="204">
        <v>14</v>
      </c>
      <c r="G23" s="204">
        <v>14</v>
      </c>
      <c r="H23" s="204">
        <v>14</v>
      </c>
      <c r="I23" s="27"/>
      <c r="J23" s="32">
        <f t="shared" si="0"/>
        <v>70</v>
      </c>
      <c r="K23" s="32">
        <f t="shared" si="1"/>
        <v>70</v>
      </c>
      <c r="L23" s="32">
        <f t="shared" si="2"/>
        <v>70</v>
      </c>
      <c r="M23" s="32">
        <f t="shared" si="3"/>
        <v>70</v>
      </c>
      <c r="N23" s="32">
        <f t="shared" si="4"/>
        <v>70</v>
      </c>
      <c r="O23" s="22" t="str">
        <f t="shared" si="5"/>
        <v>N</v>
      </c>
      <c r="P23" s="22" t="str">
        <f t="shared" si="6"/>
        <v>N</v>
      </c>
      <c r="Q23" s="22" t="str">
        <f t="shared" si="7"/>
        <v>N</v>
      </c>
      <c r="R23" s="22" t="str">
        <f t="shared" si="8"/>
        <v>N</v>
      </c>
      <c r="S23" s="22" t="str">
        <f t="shared" si="9"/>
        <v>N</v>
      </c>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row>
    <row r="24" spans="1:1024" ht="16.2" thickBot="1" x14ac:dyDescent="0.35">
      <c r="A24" s="190">
        <v>14</v>
      </c>
      <c r="B24" s="193" t="s">
        <v>692</v>
      </c>
      <c r="C24" s="194" t="s">
        <v>693</v>
      </c>
      <c r="D24" s="204">
        <v>17</v>
      </c>
      <c r="E24" s="204">
        <v>17</v>
      </c>
      <c r="F24" s="204">
        <v>17</v>
      </c>
      <c r="G24" s="204">
        <v>17</v>
      </c>
      <c r="H24" s="204">
        <v>17</v>
      </c>
      <c r="I24" s="23"/>
      <c r="J24" s="32">
        <f t="shared" si="0"/>
        <v>85</v>
      </c>
      <c r="K24" s="32">
        <f t="shared" si="1"/>
        <v>85</v>
      </c>
      <c r="L24" s="32">
        <f t="shared" si="2"/>
        <v>85</v>
      </c>
      <c r="M24" s="32">
        <f t="shared" si="3"/>
        <v>85</v>
      </c>
      <c r="N24" s="32">
        <f t="shared" si="4"/>
        <v>85</v>
      </c>
      <c r="O24" s="22" t="str">
        <f t="shared" si="5"/>
        <v>Y</v>
      </c>
      <c r="P24" s="22" t="str">
        <f t="shared" si="6"/>
        <v>Y</v>
      </c>
      <c r="Q24" s="22" t="str">
        <f t="shared" si="7"/>
        <v>Y</v>
      </c>
      <c r="R24" s="22" t="str">
        <f t="shared" si="8"/>
        <v>Y</v>
      </c>
      <c r="S24" s="22" t="str">
        <f t="shared" si="9"/>
        <v>Y</v>
      </c>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row>
    <row r="25" spans="1:1024" ht="16.2" thickBot="1" x14ac:dyDescent="0.35">
      <c r="A25" s="190">
        <v>15</v>
      </c>
      <c r="B25" s="193" t="s">
        <v>694</v>
      </c>
      <c r="C25" s="194" t="s">
        <v>695</v>
      </c>
      <c r="D25" s="204">
        <v>17</v>
      </c>
      <c r="E25" s="204">
        <v>17</v>
      </c>
      <c r="F25" s="204">
        <v>17</v>
      </c>
      <c r="G25" s="204">
        <v>17</v>
      </c>
      <c r="H25" s="204">
        <v>17</v>
      </c>
      <c r="I25" s="28"/>
      <c r="J25" s="32">
        <f t="shared" si="0"/>
        <v>85</v>
      </c>
      <c r="K25" s="32">
        <f t="shared" si="1"/>
        <v>85</v>
      </c>
      <c r="L25" s="32">
        <f t="shared" si="2"/>
        <v>85</v>
      </c>
      <c r="M25" s="32">
        <f t="shared" si="3"/>
        <v>85</v>
      </c>
      <c r="N25" s="32">
        <f t="shared" si="4"/>
        <v>85</v>
      </c>
      <c r="O25" s="22" t="str">
        <f t="shared" si="5"/>
        <v>Y</v>
      </c>
      <c r="P25" s="22" t="str">
        <f t="shared" si="6"/>
        <v>Y</v>
      </c>
      <c r="Q25" s="22" t="str">
        <f t="shared" si="7"/>
        <v>Y</v>
      </c>
      <c r="R25" s="22" t="str">
        <f t="shared" si="8"/>
        <v>Y</v>
      </c>
      <c r="S25" s="22" t="str">
        <f t="shared" si="9"/>
        <v>Y</v>
      </c>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row>
    <row r="26" spans="1:1024" ht="16.2" thickBot="1" x14ac:dyDescent="0.35">
      <c r="A26" s="190">
        <v>16</v>
      </c>
      <c r="B26" s="193" t="s">
        <v>696</v>
      </c>
      <c r="C26" s="194" t="s">
        <v>697</v>
      </c>
      <c r="D26" s="204">
        <v>19</v>
      </c>
      <c r="E26" s="204">
        <v>19</v>
      </c>
      <c r="F26" s="204">
        <v>19</v>
      </c>
      <c r="G26" s="204">
        <v>19</v>
      </c>
      <c r="H26" s="204">
        <v>19</v>
      </c>
      <c r="I26" s="23"/>
      <c r="J26" s="32">
        <f t="shared" si="0"/>
        <v>95</v>
      </c>
      <c r="K26" s="32">
        <f t="shared" si="1"/>
        <v>95</v>
      </c>
      <c r="L26" s="32">
        <f t="shared" si="2"/>
        <v>95</v>
      </c>
      <c r="M26" s="32">
        <f t="shared" si="3"/>
        <v>95</v>
      </c>
      <c r="N26" s="32">
        <f t="shared" si="4"/>
        <v>95</v>
      </c>
      <c r="O26" s="22" t="str">
        <f t="shared" si="5"/>
        <v>Y</v>
      </c>
      <c r="P26" s="22" t="str">
        <f t="shared" si="6"/>
        <v>Y</v>
      </c>
      <c r="Q26" s="22" t="str">
        <f t="shared" si="7"/>
        <v>Y</v>
      </c>
      <c r="R26" s="22" t="str">
        <f t="shared" si="8"/>
        <v>Y</v>
      </c>
      <c r="S26" s="22" t="str">
        <f t="shared" si="9"/>
        <v>Y</v>
      </c>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row>
    <row r="27" spans="1:1024" ht="16.2" thickBot="1" x14ac:dyDescent="0.35">
      <c r="A27" s="190">
        <v>17</v>
      </c>
      <c r="B27" s="193" t="s">
        <v>698</v>
      </c>
      <c r="C27" s="194" t="s">
        <v>699</v>
      </c>
      <c r="D27" s="204">
        <v>15</v>
      </c>
      <c r="E27" s="204">
        <v>15</v>
      </c>
      <c r="F27" s="204">
        <v>15</v>
      </c>
      <c r="G27" s="204">
        <v>15</v>
      </c>
      <c r="H27" s="204">
        <v>15</v>
      </c>
      <c r="I27" s="26"/>
      <c r="J27" s="32">
        <f t="shared" si="0"/>
        <v>75</v>
      </c>
      <c r="K27" s="32">
        <f t="shared" si="1"/>
        <v>75</v>
      </c>
      <c r="L27" s="32">
        <f t="shared" si="2"/>
        <v>75</v>
      </c>
      <c r="M27" s="32">
        <f t="shared" si="3"/>
        <v>75</v>
      </c>
      <c r="N27" s="32">
        <f t="shared" si="4"/>
        <v>75</v>
      </c>
      <c r="O27" s="22" t="str">
        <f t="shared" si="5"/>
        <v>N</v>
      </c>
      <c r="P27" s="22" t="str">
        <f t="shared" si="6"/>
        <v>N</v>
      </c>
      <c r="Q27" s="22" t="str">
        <f t="shared" si="7"/>
        <v>N</v>
      </c>
      <c r="R27" s="22" t="str">
        <f t="shared" si="8"/>
        <v>N</v>
      </c>
      <c r="S27" s="22" t="str">
        <f t="shared" si="9"/>
        <v>N</v>
      </c>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row>
    <row r="28" spans="1:1024" ht="16.2" thickBot="1" x14ac:dyDescent="0.35">
      <c r="A28" s="190">
        <v>18</v>
      </c>
      <c r="B28" s="193" t="s">
        <v>700</v>
      </c>
      <c r="C28" s="194" t="s">
        <v>701</v>
      </c>
      <c r="D28" s="204">
        <v>14</v>
      </c>
      <c r="E28" s="204">
        <v>14</v>
      </c>
      <c r="F28" s="204">
        <v>14</v>
      </c>
      <c r="G28" s="204">
        <v>14</v>
      </c>
      <c r="H28" s="204">
        <v>14</v>
      </c>
      <c r="I28" s="27"/>
      <c r="J28" s="32">
        <f t="shared" si="0"/>
        <v>70</v>
      </c>
      <c r="K28" s="32">
        <f t="shared" si="1"/>
        <v>70</v>
      </c>
      <c r="L28" s="32">
        <f t="shared" si="2"/>
        <v>70</v>
      </c>
      <c r="M28" s="32">
        <f t="shared" si="3"/>
        <v>70</v>
      </c>
      <c r="N28" s="32">
        <f t="shared" si="4"/>
        <v>70</v>
      </c>
      <c r="O28" s="22" t="str">
        <f t="shared" si="5"/>
        <v>N</v>
      </c>
      <c r="P28" s="22" t="str">
        <f t="shared" si="6"/>
        <v>N</v>
      </c>
      <c r="Q28" s="22" t="str">
        <f t="shared" si="7"/>
        <v>N</v>
      </c>
      <c r="R28" s="22" t="str">
        <f t="shared" si="8"/>
        <v>N</v>
      </c>
      <c r="S28" s="22" t="str">
        <f t="shared" si="9"/>
        <v>N</v>
      </c>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row>
    <row r="29" spans="1:1024" ht="16.2" thickBot="1" x14ac:dyDescent="0.35">
      <c r="A29" s="190">
        <v>19</v>
      </c>
      <c r="B29" s="193" t="s">
        <v>702</v>
      </c>
      <c r="C29" s="194" t="s">
        <v>703</v>
      </c>
      <c r="D29" s="204">
        <v>16</v>
      </c>
      <c r="E29" s="204">
        <v>16</v>
      </c>
      <c r="F29" s="204">
        <v>16</v>
      </c>
      <c r="G29" s="204">
        <v>16</v>
      </c>
      <c r="H29" s="204">
        <v>16</v>
      </c>
      <c r="I29" s="27"/>
      <c r="J29" s="32">
        <f t="shared" si="0"/>
        <v>80</v>
      </c>
      <c r="K29" s="32">
        <f t="shared" si="1"/>
        <v>80</v>
      </c>
      <c r="L29" s="32">
        <f t="shared" si="2"/>
        <v>80</v>
      </c>
      <c r="M29" s="32">
        <f t="shared" si="3"/>
        <v>80</v>
      </c>
      <c r="N29" s="32">
        <f t="shared" si="4"/>
        <v>80</v>
      </c>
      <c r="O29" s="22" t="str">
        <f t="shared" si="5"/>
        <v>Y</v>
      </c>
      <c r="P29" s="22" t="str">
        <f t="shared" si="6"/>
        <v>Y</v>
      </c>
      <c r="Q29" s="22" t="str">
        <f t="shared" si="7"/>
        <v>Y</v>
      </c>
      <c r="R29" s="22" t="str">
        <f t="shared" si="8"/>
        <v>Y</v>
      </c>
      <c r="S29" s="22" t="str">
        <f t="shared" si="9"/>
        <v>Y</v>
      </c>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row>
    <row r="30" spans="1:1024" ht="16.2" thickBot="1" x14ac:dyDescent="0.35">
      <c r="A30" s="190">
        <v>20</v>
      </c>
      <c r="B30" s="193" t="s">
        <v>704</v>
      </c>
      <c r="C30" s="194" t="s">
        <v>705</v>
      </c>
      <c r="D30" s="204">
        <v>19</v>
      </c>
      <c r="E30" s="204">
        <v>19</v>
      </c>
      <c r="F30" s="204">
        <v>19</v>
      </c>
      <c r="G30" s="204">
        <v>19</v>
      </c>
      <c r="H30" s="204">
        <v>19</v>
      </c>
      <c r="I30" s="23"/>
      <c r="J30" s="32">
        <f t="shared" si="0"/>
        <v>95</v>
      </c>
      <c r="K30" s="32">
        <f t="shared" si="1"/>
        <v>95</v>
      </c>
      <c r="L30" s="32">
        <f t="shared" si="2"/>
        <v>95</v>
      </c>
      <c r="M30" s="32">
        <f t="shared" si="3"/>
        <v>95</v>
      </c>
      <c r="N30" s="32">
        <f t="shared" si="4"/>
        <v>95</v>
      </c>
      <c r="O30" s="22" t="str">
        <f t="shared" si="5"/>
        <v>Y</v>
      </c>
      <c r="P30" s="22" t="str">
        <f t="shared" si="6"/>
        <v>Y</v>
      </c>
      <c r="Q30" s="22" t="str">
        <f t="shared" si="7"/>
        <v>Y</v>
      </c>
      <c r="R30" s="22" t="str">
        <f t="shared" si="8"/>
        <v>Y</v>
      </c>
      <c r="S30" s="22" t="str">
        <f t="shared" si="9"/>
        <v>Y</v>
      </c>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row>
    <row r="31" spans="1:1024" ht="16.2" thickBot="1" x14ac:dyDescent="0.35">
      <c r="A31" s="190">
        <v>21</v>
      </c>
      <c r="B31" s="193" t="s">
        <v>706</v>
      </c>
      <c r="C31" s="194" t="s">
        <v>707</v>
      </c>
      <c r="D31" s="204">
        <v>17</v>
      </c>
      <c r="E31" s="204">
        <v>17</v>
      </c>
      <c r="F31" s="204">
        <v>17</v>
      </c>
      <c r="G31" s="204">
        <v>17</v>
      </c>
      <c r="H31" s="204">
        <v>17</v>
      </c>
      <c r="I31" s="23"/>
      <c r="J31" s="32">
        <f t="shared" si="0"/>
        <v>85</v>
      </c>
      <c r="K31" s="32">
        <f t="shared" si="1"/>
        <v>85</v>
      </c>
      <c r="L31" s="32">
        <f t="shared" si="2"/>
        <v>85</v>
      </c>
      <c r="M31" s="32">
        <f t="shared" si="3"/>
        <v>85</v>
      </c>
      <c r="N31" s="32">
        <f t="shared" si="4"/>
        <v>85</v>
      </c>
      <c r="O31" s="22" t="str">
        <f t="shared" si="5"/>
        <v>Y</v>
      </c>
      <c r="P31" s="22" t="str">
        <f t="shared" si="6"/>
        <v>Y</v>
      </c>
      <c r="Q31" s="22" t="str">
        <f t="shared" si="7"/>
        <v>Y</v>
      </c>
      <c r="R31" s="22" t="str">
        <f t="shared" si="8"/>
        <v>Y</v>
      </c>
      <c r="S31" s="22" t="str">
        <f t="shared" si="9"/>
        <v>Y</v>
      </c>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row>
    <row r="32" spans="1:1024" ht="28.2" thickBot="1" x14ac:dyDescent="0.35">
      <c r="A32" s="190">
        <v>22</v>
      </c>
      <c r="B32" s="193" t="s">
        <v>708</v>
      </c>
      <c r="C32" s="194" t="s">
        <v>709</v>
      </c>
      <c r="D32" s="204">
        <v>17</v>
      </c>
      <c r="E32" s="204">
        <v>17</v>
      </c>
      <c r="F32" s="204">
        <v>17</v>
      </c>
      <c r="G32" s="204">
        <v>17</v>
      </c>
      <c r="H32" s="204">
        <v>17</v>
      </c>
      <c r="I32" s="27"/>
      <c r="J32" s="32">
        <f t="shared" si="0"/>
        <v>85</v>
      </c>
      <c r="K32" s="32">
        <f t="shared" si="1"/>
        <v>85</v>
      </c>
      <c r="L32" s="32">
        <f t="shared" si="2"/>
        <v>85</v>
      </c>
      <c r="M32" s="32">
        <f t="shared" si="3"/>
        <v>85</v>
      </c>
      <c r="N32" s="32">
        <f t="shared" si="4"/>
        <v>85</v>
      </c>
      <c r="O32" s="22" t="str">
        <f t="shared" si="5"/>
        <v>Y</v>
      </c>
      <c r="P32" s="22" t="str">
        <f t="shared" si="6"/>
        <v>Y</v>
      </c>
      <c r="Q32" s="22" t="str">
        <f t="shared" si="7"/>
        <v>Y</v>
      </c>
      <c r="R32" s="22" t="str">
        <f t="shared" si="8"/>
        <v>Y</v>
      </c>
      <c r="S32" s="22" t="str">
        <f t="shared" si="9"/>
        <v>Y</v>
      </c>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row>
    <row r="33" spans="1:1024" ht="16.2" thickBot="1" x14ac:dyDescent="0.35">
      <c r="A33" s="190">
        <v>23</v>
      </c>
      <c r="B33" s="193" t="s">
        <v>710</v>
      </c>
      <c r="C33" s="194" t="s">
        <v>711</v>
      </c>
      <c r="D33" s="204">
        <v>15</v>
      </c>
      <c r="E33" s="204">
        <v>15</v>
      </c>
      <c r="F33" s="204">
        <v>15</v>
      </c>
      <c r="G33" s="204">
        <v>15</v>
      </c>
      <c r="H33" s="204">
        <v>15</v>
      </c>
      <c r="I33" s="28"/>
      <c r="J33" s="32">
        <f t="shared" si="0"/>
        <v>75</v>
      </c>
      <c r="K33" s="32">
        <f t="shared" si="1"/>
        <v>75</v>
      </c>
      <c r="L33" s="32">
        <f t="shared" si="2"/>
        <v>75</v>
      </c>
      <c r="M33" s="32">
        <f t="shared" si="3"/>
        <v>75</v>
      </c>
      <c r="N33" s="32">
        <f t="shared" si="4"/>
        <v>75</v>
      </c>
      <c r="O33" s="22" t="str">
        <f t="shared" si="5"/>
        <v>N</v>
      </c>
      <c r="P33" s="22" t="str">
        <f t="shared" si="6"/>
        <v>N</v>
      </c>
      <c r="Q33" s="22" t="str">
        <f t="shared" si="7"/>
        <v>N</v>
      </c>
      <c r="R33" s="22" t="str">
        <f t="shared" si="8"/>
        <v>N</v>
      </c>
      <c r="S33" s="22" t="str">
        <f t="shared" si="9"/>
        <v>N</v>
      </c>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row>
    <row r="34" spans="1:1024" ht="16.2" thickBot="1" x14ac:dyDescent="0.35">
      <c r="A34" s="190">
        <v>24</v>
      </c>
      <c r="B34" s="193" t="s">
        <v>712</v>
      </c>
      <c r="C34" s="194" t="s">
        <v>713</v>
      </c>
      <c r="D34" s="204">
        <v>18</v>
      </c>
      <c r="E34" s="204">
        <v>18</v>
      </c>
      <c r="F34" s="204">
        <v>18</v>
      </c>
      <c r="G34" s="204">
        <v>18</v>
      </c>
      <c r="H34" s="204">
        <v>18</v>
      </c>
      <c r="I34" s="23"/>
      <c r="J34" s="32">
        <f t="shared" si="0"/>
        <v>90</v>
      </c>
      <c r="K34" s="32">
        <f t="shared" si="1"/>
        <v>90</v>
      </c>
      <c r="L34" s="32">
        <f t="shared" si="2"/>
        <v>90</v>
      </c>
      <c r="M34" s="32">
        <f t="shared" si="3"/>
        <v>90</v>
      </c>
      <c r="N34" s="32">
        <f t="shared" si="4"/>
        <v>90</v>
      </c>
      <c r="O34" s="22" t="str">
        <f t="shared" si="5"/>
        <v>Y</v>
      </c>
      <c r="P34" s="22" t="str">
        <f t="shared" si="6"/>
        <v>Y</v>
      </c>
      <c r="Q34" s="22" t="str">
        <f t="shared" si="7"/>
        <v>Y</v>
      </c>
      <c r="R34" s="22" t="str">
        <f t="shared" si="8"/>
        <v>Y</v>
      </c>
      <c r="S34" s="22" t="str">
        <f t="shared" si="9"/>
        <v>Y</v>
      </c>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row>
    <row r="35" spans="1:1024" ht="16.2" thickBot="1" x14ac:dyDescent="0.35">
      <c r="A35" s="190">
        <v>25</v>
      </c>
      <c r="B35" s="193" t="s">
        <v>714</v>
      </c>
      <c r="C35" s="194" t="s">
        <v>715</v>
      </c>
      <c r="D35" s="204">
        <v>18</v>
      </c>
      <c r="E35" s="204">
        <v>18</v>
      </c>
      <c r="F35" s="204">
        <v>18</v>
      </c>
      <c r="G35" s="204">
        <v>18</v>
      </c>
      <c r="H35" s="204">
        <v>18</v>
      </c>
      <c r="I35" s="28"/>
      <c r="J35" s="32">
        <f t="shared" si="0"/>
        <v>90</v>
      </c>
      <c r="K35" s="32">
        <f t="shared" si="1"/>
        <v>90</v>
      </c>
      <c r="L35" s="32">
        <f t="shared" si="2"/>
        <v>90</v>
      </c>
      <c r="M35" s="32">
        <f t="shared" si="3"/>
        <v>90</v>
      </c>
      <c r="N35" s="32">
        <f t="shared" si="4"/>
        <v>90</v>
      </c>
      <c r="O35" s="22" t="str">
        <f t="shared" si="5"/>
        <v>Y</v>
      </c>
      <c r="P35" s="22" t="str">
        <f t="shared" si="6"/>
        <v>Y</v>
      </c>
      <c r="Q35" s="22" t="str">
        <f t="shared" si="7"/>
        <v>Y</v>
      </c>
      <c r="R35" s="22" t="str">
        <f t="shared" si="8"/>
        <v>Y</v>
      </c>
      <c r="S35" s="22" t="str">
        <f t="shared" si="9"/>
        <v>Y</v>
      </c>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ht="16.2" thickBot="1" x14ac:dyDescent="0.35">
      <c r="A36" s="190">
        <v>26</v>
      </c>
      <c r="B36" s="193" t="s">
        <v>716</v>
      </c>
      <c r="C36" s="194" t="s">
        <v>717</v>
      </c>
      <c r="D36" s="204">
        <v>16</v>
      </c>
      <c r="E36" s="204">
        <v>16</v>
      </c>
      <c r="F36" s="204">
        <v>16</v>
      </c>
      <c r="G36" s="204">
        <v>16</v>
      </c>
      <c r="H36" s="204">
        <v>16</v>
      </c>
      <c r="I36" s="23"/>
      <c r="J36" s="32">
        <f t="shared" si="0"/>
        <v>80</v>
      </c>
      <c r="K36" s="32">
        <f t="shared" si="1"/>
        <v>80</v>
      </c>
      <c r="L36" s="32">
        <f t="shared" si="2"/>
        <v>80</v>
      </c>
      <c r="M36" s="32">
        <f t="shared" si="3"/>
        <v>80</v>
      </c>
      <c r="N36" s="32">
        <f t="shared" si="4"/>
        <v>80</v>
      </c>
      <c r="O36" s="22" t="str">
        <f t="shared" si="5"/>
        <v>Y</v>
      </c>
      <c r="P36" s="22" t="str">
        <f t="shared" si="6"/>
        <v>Y</v>
      </c>
      <c r="Q36" s="22" t="str">
        <f t="shared" si="7"/>
        <v>Y</v>
      </c>
      <c r="R36" s="22" t="str">
        <f t="shared" si="8"/>
        <v>Y</v>
      </c>
      <c r="S36" s="22" t="str">
        <f t="shared" si="9"/>
        <v>Y</v>
      </c>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row>
    <row r="37" spans="1:1024" ht="16.2" thickBot="1" x14ac:dyDescent="0.35">
      <c r="A37" s="190">
        <v>27</v>
      </c>
      <c r="B37" s="193" t="s">
        <v>718</v>
      </c>
      <c r="C37" s="194" t="s">
        <v>719</v>
      </c>
      <c r="D37" s="204">
        <v>20</v>
      </c>
      <c r="E37" s="204">
        <v>20</v>
      </c>
      <c r="F37" s="204">
        <v>20</v>
      </c>
      <c r="G37" s="204">
        <v>20</v>
      </c>
      <c r="H37" s="204">
        <v>20</v>
      </c>
      <c r="I37" s="26"/>
      <c r="J37" s="32">
        <f t="shared" si="0"/>
        <v>100</v>
      </c>
      <c r="K37" s="32">
        <f t="shared" si="1"/>
        <v>100</v>
      </c>
      <c r="L37" s="32">
        <f t="shared" si="2"/>
        <v>100</v>
      </c>
      <c r="M37" s="32">
        <f t="shared" si="3"/>
        <v>100</v>
      </c>
      <c r="N37" s="32">
        <f t="shared" si="4"/>
        <v>100</v>
      </c>
      <c r="O37" s="22" t="str">
        <f t="shared" si="5"/>
        <v>Y</v>
      </c>
      <c r="P37" s="22" t="str">
        <f t="shared" si="6"/>
        <v>Y</v>
      </c>
      <c r="Q37" s="22" t="str">
        <f t="shared" si="7"/>
        <v>Y</v>
      </c>
      <c r="R37" s="22" t="str">
        <f t="shared" si="8"/>
        <v>Y</v>
      </c>
      <c r="S37" s="22" t="str">
        <f t="shared" si="9"/>
        <v>Y</v>
      </c>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row>
    <row r="38" spans="1:1024" ht="16.2" thickBot="1" x14ac:dyDescent="0.35">
      <c r="A38" s="190">
        <v>28</v>
      </c>
      <c r="B38" s="193" t="s">
        <v>720</v>
      </c>
      <c r="C38" s="194" t="s">
        <v>721</v>
      </c>
      <c r="D38" s="204">
        <v>19</v>
      </c>
      <c r="E38" s="204">
        <v>19</v>
      </c>
      <c r="F38" s="204">
        <v>19</v>
      </c>
      <c r="G38" s="204">
        <v>19</v>
      </c>
      <c r="H38" s="204">
        <v>19</v>
      </c>
      <c r="I38" s="28"/>
      <c r="J38" s="32">
        <f t="shared" si="0"/>
        <v>95</v>
      </c>
      <c r="K38" s="32">
        <f t="shared" si="1"/>
        <v>95</v>
      </c>
      <c r="L38" s="32">
        <f t="shared" si="2"/>
        <v>95</v>
      </c>
      <c r="M38" s="32">
        <f t="shared" si="3"/>
        <v>95</v>
      </c>
      <c r="N38" s="32">
        <f t="shared" si="4"/>
        <v>95</v>
      </c>
      <c r="O38" s="22" t="str">
        <f t="shared" si="5"/>
        <v>Y</v>
      </c>
      <c r="P38" s="22" t="str">
        <f t="shared" si="6"/>
        <v>Y</v>
      </c>
      <c r="Q38" s="22" t="str">
        <f t="shared" si="7"/>
        <v>Y</v>
      </c>
      <c r="R38" s="22" t="str">
        <f t="shared" si="8"/>
        <v>Y</v>
      </c>
      <c r="S38" s="22" t="str">
        <f t="shared" si="9"/>
        <v>Y</v>
      </c>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row>
    <row r="39" spans="1:1024" ht="16.2" thickBot="1" x14ac:dyDescent="0.35">
      <c r="A39" s="190">
        <v>29</v>
      </c>
      <c r="B39" s="193" t="s">
        <v>722</v>
      </c>
      <c r="C39" s="194" t="s">
        <v>723</v>
      </c>
      <c r="D39" s="204">
        <v>19</v>
      </c>
      <c r="E39" s="204">
        <v>19</v>
      </c>
      <c r="F39" s="204">
        <v>19</v>
      </c>
      <c r="G39" s="204">
        <v>19</v>
      </c>
      <c r="H39" s="204">
        <v>19</v>
      </c>
      <c r="I39" s="23"/>
      <c r="J39" s="32">
        <f t="shared" si="0"/>
        <v>95</v>
      </c>
      <c r="K39" s="32">
        <f t="shared" si="1"/>
        <v>95</v>
      </c>
      <c r="L39" s="32">
        <f t="shared" si="2"/>
        <v>95</v>
      </c>
      <c r="M39" s="32">
        <f t="shared" si="3"/>
        <v>95</v>
      </c>
      <c r="N39" s="32">
        <f t="shared" si="4"/>
        <v>95</v>
      </c>
      <c r="O39" s="22" t="str">
        <f t="shared" si="5"/>
        <v>Y</v>
      </c>
      <c r="P39" s="22" t="str">
        <f t="shared" si="6"/>
        <v>Y</v>
      </c>
      <c r="Q39" s="22" t="str">
        <f t="shared" si="7"/>
        <v>Y</v>
      </c>
      <c r="R39" s="22" t="str">
        <f t="shared" si="8"/>
        <v>Y</v>
      </c>
      <c r="S39" s="22" t="str">
        <f t="shared" si="9"/>
        <v>Y</v>
      </c>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row>
    <row r="40" spans="1:1024" ht="16.2" thickBot="1" x14ac:dyDescent="0.35">
      <c r="A40" s="190">
        <v>30</v>
      </c>
      <c r="B40" s="193" t="s">
        <v>724</v>
      </c>
      <c r="C40" s="194" t="s">
        <v>725</v>
      </c>
      <c r="D40" s="204">
        <v>15</v>
      </c>
      <c r="E40" s="204">
        <v>15</v>
      </c>
      <c r="F40" s="204">
        <v>15</v>
      </c>
      <c r="G40" s="204">
        <v>15</v>
      </c>
      <c r="H40" s="204">
        <v>15</v>
      </c>
      <c r="I40" s="27"/>
      <c r="J40" s="32">
        <f t="shared" si="0"/>
        <v>75</v>
      </c>
      <c r="K40" s="32">
        <f t="shared" si="1"/>
        <v>75</v>
      </c>
      <c r="L40" s="32">
        <f t="shared" si="2"/>
        <v>75</v>
      </c>
      <c r="M40" s="32">
        <f t="shared" si="3"/>
        <v>75</v>
      </c>
      <c r="N40" s="32">
        <f t="shared" si="4"/>
        <v>75</v>
      </c>
      <c r="O40" s="22" t="str">
        <f t="shared" si="5"/>
        <v>N</v>
      </c>
      <c r="P40" s="22" t="str">
        <f t="shared" si="6"/>
        <v>N</v>
      </c>
      <c r="Q40" s="22" t="str">
        <f t="shared" si="7"/>
        <v>N</v>
      </c>
      <c r="R40" s="22" t="str">
        <f t="shared" si="8"/>
        <v>N</v>
      </c>
      <c r="S40" s="22" t="str">
        <f t="shared" si="9"/>
        <v>N</v>
      </c>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row>
    <row r="41" spans="1:1024" ht="16.2" thickBot="1" x14ac:dyDescent="0.35">
      <c r="A41" s="190">
        <v>31</v>
      </c>
      <c r="B41" s="193" t="s">
        <v>726</v>
      </c>
      <c r="C41" s="194" t="s">
        <v>727</v>
      </c>
      <c r="D41" s="204">
        <v>18</v>
      </c>
      <c r="E41" s="204">
        <v>18</v>
      </c>
      <c r="F41" s="204">
        <v>18</v>
      </c>
      <c r="G41" s="204">
        <v>18</v>
      </c>
      <c r="H41" s="204">
        <v>18</v>
      </c>
      <c r="I41" s="23"/>
      <c r="J41" s="32">
        <f t="shared" si="0"/>
        <v>90</v>
      </c>
      <c r="K41" s="32">
        <f t="shared" si="1"/>
        <v>90</v>
      </c>
      <c r="L41" s="32">
        <f t="shared" si="2"/>
        <v>90</v>
      </c>
      <c r="M41" s="32">
        <f t="shared" si="3"/>
        <v>90</v>
      </c>
      <c r="N41" s="32">
        <f t="shared" si="4"/>
        <v>90</v>
      </c>
      <c r="O41" s="22" t="str">
        <f t="shared" si="5"/>
        <v>Y</v>
      </c>
      <c r="P41" s="22" t="str">
        <f t="shared" si="6"/>
        <v>Y</v>
      </c>
      <c r="Q41" s="22" t="str">
        <f t="shared" si="7"/>
        <v>Y</v>
      </c>
      <c r="R41" s="22" t="str">
        <f t="shared" si="8"/>
        <v>Y</v>
      </c>
      <c r="S41" s="22" t="str">
        <f t="shared" si="9"/>
        <v>Y</v>
      </c>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row>
    <row r="42" spans="1:1024" ht="16.2" thickBot="1" x14ac:dyDescent="0.35">
      <c r="A42" s="190">
        <v>32</v>
      </c>
      <c r="B42" s="193" t="s">
        <v>728</v>
      </c>
      <c r="C42" s="194" t="s">
        <v>729</v>
      </c>
      <c r="D42" s="204">
        <v>19</v>
      </c>
      <c r="E42" s="204">
        <v>19</v>
      </c>
      <c r="F42" s="204">
        <v>19</v>
      </c>
      <c r="G42" s="204">
        <v>19</v>
      </c>
      <c r="H42" s="204">
        <v>19</v>
      </c>
      <c r="I42" s="27"/>
      <c r="J42" s="32">
        <f t="shared" si="0"/>
        <v>95</v>
      </c>
      <c r="K42" s="32">
        <f t="shared" si="1"/>
        <v>95</v>
      </c>
      <c r="L42" s="32">
        <f t="shared" si="2"/>
        <v>95</v>
      </c>
      <c r="M42" s="32">
        <f t="shared" si="3"/>
        <v>95</v>
      </c>
      <c r="N42" s="32">
        <f t="shared" si="4"/>
        <v>95</v>
      </c>
      <c r="O42" s="22" t="str">
        <f t="shared" si="5"/>
        <v>Y</v>
      </c>
      <c r="P42" s="22" t="str">
        <f t="shared" si="6"/>
        <v>Y</v>
      </c>
      <c r="Q42" s="22" t="str">
        <f t="shared" si="7"/>
        <v>Y</v>
      </c>
      <c r="R42" s="22" t="str">
        <f t="shared" si="8"/>
        <v>Y</v>
      </c>
      <c r="S42" s="22" t="str">
        <f t="shared" si="9"/>
        <v>Y</v>
      </c>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row>
    <row r="43" spans="1:1024" ht="16.2" thickBot="1" x14ac:dyDescent="0.35">
      <c r="A43" s="190">
        <v>33</v>
      </c>
      <c r="B43" s="193" t="s">
        <v>730</v>
      </c>
      <c r="C43" s="194" t="s">
        <v>731</v>
      </c>
      <c r="D43" s="204">
        <v>19</v>
      </c>
      <c r="E43" s="204">
        <v>19</v>
      </c>
      <c r="F43" s="204">
        <v>19</v>
      </c>
      <c r="G43" s="204">
        <v>19</v>
      </c>
      <c r="H43" s="204">
        <v>19</v>
      </c>
      <c r="I43" s="26"/>
      <c r="J43" s="32">
        <f t="shared" si="0"/>
        <v>95</v>
      </c>
      <c r="K43" s="32">
        <f t="shared" si="1"/>
        <v>95</v>
      </c>
      <c r="L43" s="32">
        <f t="shared" si="2"/>
        <v>95</v>
      </c>
      <c r="M43" s="32">
        <f t="shared" si="3"/>
        <v>95</v>
      </c>
      <c r="N43" s="32">
        <f t="shared" si="4"/>
        <v>95</v>
      </c>
      <c r="O43" s="22" t="str">
        <f t="shared" si="5"/>
        <v>Y</v>
      </c>
      <c r="P43" s="22" t="str">
        <f t="shared" si="6"/>
        <v>Y</v>
      </c>
      <c r="Q43" s="22" t="str">
        <f t="shared" si="7"/>
        <v>Y</v>
      </c>
      <c r="R43" s="22" t="str">
        <f t="shared" si="8"/>
        <v>Y</v>
      </c>
      <c r="S43" s="22" t="str">
        <f t="shared" si="9"/>
        <v>Y</v>
      </c>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row>
    <row r="44" spans="1:1024" ht="16.2" thickBot="1" x14ac:dyDescent="0.35">
      <c r="A44" s="190">
        <v>34</v>
      </c>
      <c r="B44" s="193" t="s">
        <v>732</v>
      </c>
      <c r="C44" s="194" t="s">
        <v>733</v>
      </c>
      <c r="D44" s="204">
        <v>18</v>
      </c>
      <c r="E44" s="204">
        <v>18</v>
      </c>
      <c r="F44" s="204">
        <v>18</v>
      </c>
      <c r="G44" s="204">
        <v>18</v>
      </c>
      <c r="H44" s="204">
        <v>18</v>
      </c>
      <c r="I44" s="28"/>
      <c r="J44" s="32">
        <f t="shared" si="0"/>
        <v>90</v>
      </c>
      <c r="K44" s="32">
        <f t="shared" si="1"/>
        <v>90</v>
      </c>
      <c r="L44" s="32">
        <f t="shared" si="2"/>
        <v>90</v>
      </c>
      <c r="M44" s="32">
        <f t="shared" si="3"/>
        <v>90</v>
      </c>
      <c r="N44" s="32">
        <f t="shared" si="4"/>
        <v>90</v>
      </c>
      <c r="O44" s="22" t="str">
        <f t="shared" si="5"/>
        <v>Y</v>
      </c>
      <c r="P44" s="22" t="str">
        <f t="shared" si="6"/>
        <v>Y</v>
      </c>
      <c r="Q44" s="22" t="str">
        <f t="shared" si="7"/>
        <v>Y</v>
      </c>
      <c r="R44" s="22" t="str">
        <f t="shared" si="8"/>
        <v>Y</v>
      </c>
      <c r="S44" s="22" t="str">
        <f t="shared" si="9"/>
        <v>Y</v>
      </c>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row>
    <row r="45" spans="1:1024" ht="16.2" thickBot="1" x14ac:dyDescent="0.35">
      <c r="A45" s="190">
        <v>35</v>
      </c>
      <c r="B45" s="193" t="s">
        <v>734</v>
      </c>
      <c r="C45" s="194" t="s">
        <v>735</v>
      </c>
      <c r="D45" s="204">
        <v>18</v>
      </c>
      <c r="E45" s="204">
        <v>18</v>
      </c>
      <c r="F45" s="204">
        <v>18</v>
      </c>
      <c r="G45" s="204">
        <v>18</v>
      </c>
      <c r="H45" s="204">
        <v>18</v>
      </c>
      <c r="I45" s="23"/>
      <c r="J45" s="32">
        <f t="shared" si="0"/>
        <v>90</v>
      </c>
      <c r="K45" s="32">
        <f t="shared" si="1"/>
        <v>90</v>
      </c>
      <c r="L45" s="32">
        <f t="shared" si="2"/>
        <v>90</v>
      </c>
      <c r="M45" s="32">
        <f t="shared" si="3"/>
        <v>90</v>
      </c>
      <c r="N45" s="32">
        <f t="shared" si="4"/>
        <v>90</v>
      </c>
      <c r="O45" s="22" t="str">
        <f t="shared" si="5"/>
        <v>Y</v>
      </c>
      <c r="P45" s="22" t="str">
        <f t="shared" si="6"/>
        <v>Y</v>
      </c>
      <c r="Q45" s="22" t="str">
        <f t="shared" si="7"/>
        <v>Y</v>
      </c>
      <c r="R45" s="22" t="str">
        <f t="shared" si="8"/>
        <v>Y</v>
      </c>
      <c r="S45" s="22" t="str">
        <f t="shared" si="9"/>
        <v>Y</v>
      </c>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row>
    <row r="46" spans="1:1024" ht="16.2" thickBot="1" x14ac:dyDescent="0.35">
      <c r="A46" s="190">
        <v>36</v>
      </c>
      <c r="B46" s="193" t="s">
        <v>736</v>
      </c>
      <c r="C46" s="194" t="s">
        <v>737</v>
      </c>
      <c r="D46" s="204">
        <v>18</v>
      </c>
      <c r="E46" s="204">
        <v>18</v>
      </c>
      <c r="F46" s="204">
        <v>18</v>
      </c>
      <c r="G46" s="204">
        <v>18</v>
      </c>
      <c r="H46" s="204">
        <v>18</v>
      </c>
      <c r="I46" s="26"/>
      <c r="J46" s="32">
        <f t="shared" si="0"/>
        <v>90</v>
      </c>
      <c r="K46" s="32">
        <f t="shared" si="1"/>
        <v>90</v>
      </c>
      <c r="L46" s="32">
        <f t="shared" si="2"/>
        <v>90</v>
      </c>
      <c r="M46" s="32">
        <f t="shared" si="3"/>
        <v>90</v>
      </c>
      <c r="N46" s="32">
        <f t="shared" si="4"/>
        <v>90</v>
      </c>
      <c r="O46" s="22" t="str">
        <f t="shared" si="5"/>
        <v>Y</v>
      </c>
      <c r="P46" s="22" t="str">
        <f t="shared" si="6"/>
        <v>Y</v>
      </c>
      <c r="Q46" s="22" t="str">
        <f t="shared" si="7"/>
        <v>Y</v>
      </c>
      <c r="R46" s="22" t="str">
        <f t="shared" si="8"/>
        <v>Y</v>
      </c>
      <c r="S46" s="22" t="str">
        <f t="shared" si="9"/>
        <v>Y</v>
      </c>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row>
    <row r="47" spans="1:1024" ht="28.2" thickBot="1" x14ac:dyDescent="0.35">
      <c r="A47" s="190">
        <v>37</v>
      </c>
      <c r="B47" s="193" t="s">
        <v>738</v>
      </c>
      <c r="C47" s="194" t="s">
        <v>739</v>
      </c>
      <c r="D47" s="204">
        <v>15</v>
      </c>
      <c r="E47" s="204">
        <v>15</v>
      </c>
      <c r="F47" s="204">
        <v>15</v>
      </c>
      <c r="G47" s="204">
        <v>15</v>
      </c>
      <c r="H47" s="204">
        <v>15</v>
      </c>
      <c r="I47" s="28"/>
      <c r="J47" s="32">
        <f t="shared" si="0"/>
        <v>75</v>
      </c>
      <c r="K47" s="32">
        <f t="shared" si="1"/>
        <v>75</v>
      </c>
      <c r="L47" s="32">
        <f t="shared" si="2"/>
        <v>75</v>
      </c>
      <c r="M47" s="32">
        <f t="shared" si="3"/>
        <v>75</v>
      </c>
      <c r="N47" s="32">
        <f t="shared" si="4"/>
        <v>75</v>
      </c>
      <c r="O47" s="22" t="str">
        <f t="shared" si="5"/>
        <v>N</v>
      </c>
      <c r="P47" s="22" t="str">
        <f t="shared" si="6"/>
        <v>N</v>
      </c>
      <c r="Q47" s="22" t="str">
        <f t="shared" si="7"/>
        <v>N</v>
      </c>
      <c r="R47" s="22" t="str">
        <f t="shared" si="8"/>
        <v>N</v>
      </c>
      <c r="S47" s="22" t="str">
        <f t="shared" si="9"/>
        <v>N</v>
      </c>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row>
    <row r="48" spans="1:1024" ht="16.2" thickBot="1" x14ac:dyDescent="0.35">
      <c r="A48" s="190">
        <v>38</v>
      </c>
      <c r="B48" s="193" t="s">
        <v>740</v>
      </c>
      <c r="C48" s="194" t="s">
        <v>741</v>
      </c>
      <c r="D48" s="204">
        <v>18</v>
      </c>
      <c r="E48" s="204">
        <v>18</v>
      </c>
      <c r="F48" s="204">
        <v>18</v>
      </c>
      <c r="G48" s="204">
        <v>18</v>
      </c>
      <c r="H48" s="204">
        <v>18</v>
      </c>
      <c r="I48" s="27"/>
      <c r="J48" s="32">
        <f t="shared" si="0"/>
        <v>90</v>
      </c>
      <c r="K48" s="32">
        <f t="shared" si="1"/>
        <v>90</v>
      </c>
      <c r="L48" s="32">
        <f t="shared" si="2"/>
        <v>90</v>
      </c>
      <c r="M48" s="32">
        <f t="shared" si="3"/>
        <v>90</v>
      </c>
      <c r="N48" s="32">
        <f t="shared" si="4"/>
        <v>90</v>
      </c>
      <c r="O48" s="22" t="str">
        <f t="shared" si="5"/>
        <v>Y</v>
      </c>
      <c r="P48" s="22" t="str">
        <f t="shared" si="6"/>
        <v>Y</v>
      </c>
      <c r="Q48" s="22" t="str">
        <f t="shared" si="7"/>
        <v>Y</v>
      </c>
      <c r="R48" s="22" t="str">
        <f t="shared" si="8"/>
        <v>Y</v>
      </c>
      <c r="S48" s="22" t="str">
        <f t="shared" si="9"/>
        <v>Y</v>
      </c>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row>
    <row r="49" spans="1:1024" ht="16.2" thickBot="1" x14ac:dyDescent="0.35">
      <c r="A49" s="190">
        <v>39</v>
      </c>
      <c r="B49" s="193" t="s">
        <v>742</v>
      </c>
      <c r="C49" s="194" t="s">
        <v>743</v>
      </c>
      <c r="D49" s="204">
        <v>18</v>
      </c>
      <c r="E49" s="204">
        <v>18</v>
      </c>
      <c r="F49" s="204">
        <v>18</v>
      </c>
      <c r="G49" s="204">
        <v>18</v>
      </c>
      <c r="H49" s="204">
        <v>18</v>
      </c>
      <c r="I49" s="27"/>
      <c r="J49" s="32">
        <f t="shared" si="0"/>
        <v>90</v>
      </c>
      <c r="K49" s="32">
        <f t="shared" si="1"/>
        <v>90</v>
      </c>
      <c r="L49" s="32">
        <f t="shared" si="2"/>
        <v>90</v>
      </c>
      <c r="M49" s="32">
        <f t="shared" si="3"/>
        <v>90</v>
      </c>
      <c r="N49" s="32">
        <f t="shared" si="4"/>
        <v>90</v>
      </c>
      <c r="O49" s="22" t="str">
        <f t="shared" si="5"/>
        <v>Y</v>
      </c>
      <c r="P49" s="22" t="str">
        <f t="shared" si="6"/>
        <v>Y</v>
      </c>
      <c r="Q49" s="22" t="str">
        <f t="shared" si="7"/>
        <v>Y</v>
      </c>
      <c r="R49" s="22" t="str">
        <f t="shared" si="8"/>
        <v>Y</v>
      </c>
      <c r="S49" s="22" t="str">
        <f t="shared" si="9"/>
        <v>Y</v>
      </c>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row>
    <row r="50" spans="1:1024" ht="28.2" thickBot="1" x14ac:dyDescent="0.35">
      <c r="A50" s="190">
        <v>40</v>
      </c>
      <c r="B50" s="193" t="s">
        <v>744</v>
      </c>
      <c r="C50" s="194" t="s">
        <v>745</v>
      </c>
      <c r="D50" s="204">
        <v>17</v>
      </c>
      <c r="E50" s="204">
        <v>17</v>
      </c>
      <c r="F50" s="204">
        <v>17</v>
      </c>
      <c r="G50" s="204">
        <v>17</v>
      </c>
      <c r="H50" s="204">
        <v>17</v>
      </c>
      <c r="I50" s="26"/>
      <c r="J50" s="32">
        <f t="shared" si="0"/>
        <v>85</v>
      </c>
      <c r="K50" s="32">
        <f t="shared" si="1"/>
        <v>85</v>
      </c>
      <c r="L50" s="32">
        <f t="shared" si="2"/>
        <v>85</v>
      </c>
      <c r="M50" s="32">
        <f t="shared" si="3"/>
        <v>85</v>
      </c>
      <c r="N50" s="32">
        <f t="shared" si="4"/>
        <v>85</v>
      </c>
      <c r="O50" s="22" t="str">
        <f t="shared" si="5"/>
        <v>Y</v>
      </c>
      <c r="P50" s="22" t="str">
        <f t="shared" si="6"/>
        <v>Y</v>
      </c>
      <c r="Q50" s="22" t="str">
        <f t="shared" si="7"/>
        <v>Y</v>
      </c>
      <c r="R50" s="22" t="str">
        <f t="shared" si="8"/>
        <v>Y</v>
      </c>
      <c r="S50" s="22" t="str">
        <f t="shared" si="9"/>
        <v>Y</v>
      </c>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row>
    <row r="51" spans="1:1024" ht="16.2" thickBot="1" x14ac:dyDescent="0.35">
      <c r="A51" s="190">
        <v>41</v>
      </c>
      <c r="B51" s="191" t="s">
        <v>746</v>
      </c>
      <c r="C51" s="192" t="s">
        <v>747</v>
      </c>
      <c r="D51" s="204">
        <v>16</v>
      </c>
      <c r="E51" s="204">
        <v>16</v>
      </c>
      <c r="F51" s="204">
        <v>16</v>
      </c>
      <c r="G51" s="204">
        <v>16</v>
      </c>
      <c r="H51" s="204">
        <v>16</v>
      </c>
      <c r="I51" s="27"/>
      <c r="J51" s="32">
        <f t="shared" si="0"/>
        <v>80</v>
      </c>
      <c r="K51" s="32">
        <f t="shared" si="1"/>
        <v>80</v>
      </c>
      <c r="L51" s="32">
        <f t="shared" si="2"/>
        <v>80</v>
      </c>
      <c r="M51" s="32">
        <f t="shared" si="3"/>
        <v>80</v>
      </c>
      <c r="N51" s="32">
        <f t="shared" si="4"/>
        <v>80</v>
      </c>
      <c r="O51" s="22" t="str">
        <f t="shared" si="5"/>
        <v>Y</v>
      </c>
      <c r="P51" s="22" t="str">
        <f t="shared" si="6"/>
        <v>Y</v>
      </c>
      <c r="Q51" s="22" t="str">
        <f t="shared" si="7"/>
        <v>Y</v>
      </c>
      <c r="R51" s="22" t="str">
        <f t="shared" si="8"/>
        <v>Y</v>
      </c>
      <c r="S51" s="22" t="str">
        <f t="shared" si="9"/>
        <v>Y</v>
      </c>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ht="16.2" thickBot="1" x14ac:dyDescent="0.35">
      <c r="A52" s="190">
        <v>42</v>
      </c>
      <c r="B52" s="193" t="s">
        <v>748</v>
      </c>
      <c r="C52" s="194" t="s">
        <v>749</v>
      </c>
      <c r="D52" s="204">
        <v>17</v>
      </c>
      <c r="E52" s="204">
        <v>17</v>
      </c>
      <c r="F52" s="204">
        <v>17</v>
      </c>
      <c r="G52" s="204">
        <v>17</v>
      </c>
      <c r="H52" s="204">
        <v>17</v>
      </c>
      <c r="I52" s="23"/>
      <c r="J52" s="32">
        <f t="shared" si="0"/>
        <v>85</v>
      </c>
      <c r="K52" s="32">
        <f t="shared" si="1"/>
        <v>85</v>
      </c>
      <c r="L52" s="32">
        <f t="shared" si="2"/>
        <v>85</v>
      </c>
      <c r="M52" s="32">
        <f t="shared" si="3"/>
        <v>85</v>
      </c>
      <c r="N52" s="32">
        <f t="shared" si="4"/>
        <v>85</v>
      </c>
      <c r="O52" s="22" t="str">
        <f t="shared" si="5"/>
        <v>Y</v>
      </c>
      <c r="P52" s="22" t="str">
        <f t="shared" si="6"/>
        <v>Y</v>
      </c>
      <c r="Q52" s="22" t="str">
        <f t="shared" si="7"/>
        <v>Y</v>
      </c>
      <c r="R52" s="22" t="str">
        <f t="shared" si="8"/>
        <v>Y</v>
      </c>
      <c r="S52" s="22" t="str">
        <f t="shared" si="9"/>
        <v>Y</v>
      </c>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ht="16.2" thickBot="1" x14ac:dyDescent="0.35">
      <c r="A53" s="190">
        <v>43</v>
      </c>
      <c r="B53" s="193" t="s">
        <v>750</v>
      </c>
      <c r="C53" s="194" t="s">
        <v>751</v>
      </c>
      <c r="D53" s="204">
        <v>15</v>
      </c>
      <c r="E53" s="204">
        <v>15</v>
      </c>
      <c r="F53" s="204">
        <v>15</v>
      </c>
      <c r="G53" s="204">
        <v>15</v>
      </c>
      <c r="H53" s="204">
        <v>15</v>
      </c>
      <c r="I53" s="27"/>
      <c r="J53" s="32">
        <f t="shared" si="0"/>
        <v>75</v>
      </c>
      <c r="K53" s="32">
        <f t="shared" si="1"/>
        <v>75</v>
      </c>
      <c r="L53" s="32">
        <f t="shared" si="2"/>
        <v>75</v>
      </c>
      <c r="M53" s="32">
        <f t="shared" si="3"/>
        <v>75</v>
      </c>
      <c r="N53" s="32">
        <f t="shared" si="4"/>
        <v>75</v>
      </c>
      <c r="O53" s="22" t="str">
        <f t="shared" si="5"/>
        <v>N</v>
      </c>
      <c r="P53" s="22" t="str">
        <f t="shared" si="6"/>
        <v>N</v>
      </c>
      <c r="Q53" s="22" t="str">
        <f t="shared" si="7"/>
        <v>N</v>
      </c>
      <c r="R53" s="22" t="str">
        <f t="shared" si="8"/>
        <v>N</v>
      </c>
      <c r="S53" s="22" t="str">
        <f t="shared" si="9"/>
        <v>N</v>
      </c>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row>
    <row r="54" spans="1:1024" ht="16.2" thickBot="1" x14ac:dyDescent="0.35">
      <c r="A54" s="190">
        <v>44</v>
      </c>
      <c r="B54" s="193" t="s">
        <v>752</v>
      </c>
      <c r="C54" s="194" t="s">
        <v>753</v>
      </c>
      <c r="D54" s="204">
        <v>18</v>
      </c>
      <c r="E54" s="204">
        <v>18</v>
      </c>
      <c r="F54" s="204">
        <v>18</v>
      </c>
      <c r="G54" s="204">
        <v>18</v>
      </c>
      <c r="H54" s="204">
        <v>18</v>
      </c>
      <c r="I54" s="23"/>
      <c r="J54" s="32">
        <f t="shared" si="0"/>
        <v>90</v>
      </c>
      <c r="K54" s="32">
        <f t="shared" si="1"/>
        <v>90</v>
      </c>
      <c r="L54" s="32">
        <f t="shared" si="2"/>
        <v>90</v>
      </c>
      <c r="M54" s="32">
        <f t="shared" si="3"/>
        <v>90</v>
      </c>
      <c r="N54" s="32">
        <f t="shared" si="4"/>
        <v>90</v>
      </c>
      <c r="O54" s="22" t="str">
        <f t="shared" si="5"/>
        <v>Y</v>
      </c>
      <c r="P54" s="22" t="str">
        <f t="shared" si="6"/>
        <v>Y</v>
      </c>
      <c r="Q54" s="22" t="str">
        <f t="shared" si="7"/>
        <v>Y</v>
      </c>
      <c r="R54" s="22" t="str">
        <f t="shared" si="8"/>
        <v>Y</v>
      </c>
      <c r="S54" s="22" t="str">
        <f t="shared" si="9"/>
        <v>Y</v>
      </c>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c r="AMG54"/>
      <c r="AMH54"/>
      <c r="AMI54"/>
      <c r="AMJ54"/>
    </row>
    <row r="55" spans="1:1024" ht="16.2" thickBot="1" x14ac:dyDescent="0.35">
      <c r="A55" s="190">
        <v>45</v>
      </c>
      <c r="B55" s="193" t="s">
        <v>754</v>
      </c>
      <c r="C55" s="194" t="s">
        <v>755</v>
      </c>
      <c r="D55" s="204">
        <v>18</v>
      </c>
      <c r="E55" s="204">
        <v>18</v>
      </c>
      <c r="F55" s="204">
        <v>18</v>
      </c>
      <c r="G55" s="204">
        <v>18</v>
      </c>
      <c r="H55" s="204">
        <v>18</v>
      </c>
      <c r="I55" s="28"/>
      <c r="J55" s="32">
        <f t="shared" si="0"/>
        <v>90</v>
      </c>
      <c r="K55" s="32">
        <f t="shared" si="1"/>
        <v>90</v>
      </c>
      <c r="L55" s="32">
        <f t="shared" si="2"/>
        <v>90</v>
      </c>
      <c r="M55" s="32">
        <f t="shared" si="3"/>
        <v>90</v>
      </c>
      <c r="N55" s="32">
        <f t="shared" si="4"/>
        <v>90</v>
      </c>
      <c r="O55" s="22" t="str">
        <f t="shared" si="5"/>
        <v>Y</v>
      </c>
      <c r="P55" s="22" t="str">
        <f t="shared" si="6"/>
        <v>Y</v>
      </c>
      <c r="Q55" s="22" t="str">
        <f t="shared" si="7"/>
        <v>Y</v>
      </c>
      <c r="R55" s="22" t="str">
        <f t="shared" si="8"/>
        <v>Y</v>
      </c>
      <c r="S55" s="22" t="str">
        <f t="shared" si="9"/>
        <v>Y</v>
      </c>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c r="AMG55"/>
      <c r="AMH55"/>
      <c r="AMI55"/>
      <c r="AMJ55"/>
    </row>
    <row r="56" spans="1:1024" s="29" customFormat="1" ht="16.2" thickBot="1" x14ac:dyDescent="0.35">
      <c r="A56" s="190">
        <v>46</v>
      </c>
      <c r="B56" s="193" t="s">
        <v>756</v>
      </c>
      <c r="C56" s="194" t="s">
        <v>757</v>
      </c>
      <c r="D56" s="204">
        <v>18</v>
      </c>
      <c r="E56" s="204">
        <v>18</v>
      </c>
      <c r="F56" s="204">
        <v>18</v>
      </c>
      <c r="G56" s="204">
        <v>18</v>
      </c>
      <c r="H56" s="204">
        <v>18</v>
      </c>
      <c r="I56" s="27"/>
      <c r="J56" s="32">
        <f t="shared" si="0"/>
        <v>90</v>
      </c>
      <c r="K56" s="32">
        <f t="shared" si="1"/>
        <v>90</v>
      </c>
      <c r="L56" s="32">
        <f t="shared" si="2"/>
        <v>90</v>
      </c>
      <c r="M56" s="32">
        <f t="shared" si="3"/>
        <v>90</v>
      </c>
      <c r="N56" s="32">
        <f t="shared" si="4"/>
        <v>90</v>
      </c>
      <c r="O56" s="22" t="str">
        <f t="shared" si="5"/>
        <v>Y</v>
      </c>
      <c r="P56" s="22" t="str">
        <f t="shared" si="6"/>
        <v>Y</v>
      </c>
      <c r="Q56" s="22" t="str">
        <f t="shared" si="7"/>
        <v>Y</v>
      </c>
      <c r="R56" s="22" t="str">
        <f t="shared" si="8"/>
        <v>Y</v>
      </c>
      <c r="S56" s="22" t="str">
        <f t="shared" si="9"/>
        <v>Y</v>
      </c>
    </row>
    <row r="57" spans="1:1024" ht="16.2" thickBot="1" x14ac:dyDescent="0.35">
      <c r="A57" s="190">
        <v>47</v>
      </c>
      <c r="B57" s="193" t="s">
        <v>758</v>
      </c>
      <c r="C57" s="194" t="s">
        <v>759</v>
      </c>
      <c r="D57" s="204">
        <v>18</v>
      </c>
      <c r="E57" s="204">
        <v>18</v>
      </c>
      <c r="F57" s="204">
        <v>18</v>
      </c>
      <c r="G57" s="204">
        <v>18</v>
      </c>
      <c r="H57" s="204">
        <v>18</v>
      </c>
      <c r="I57" s="27"/>
      <c r="J57" s="32">
        <f t="shared" si="0"/>
        <v>90</v>
      </c>
      <c r="K57" s="32">
        <f t="shared" si="1"/>
        <v>90</v>
      </c>
      <c r="L57" s="32">
        <f t="shared" si="2"/>
        <v>90</v>
      </c>
      <c r="M57" s="32">
        <f t="shared" si="3"/>
        <v>90</v>
      </c>
      <c r="N57" s="32">
        <f t="shared" si="4"/>
        <v>90</v>
      </c>
      <c r="O57" s="22" t="str">
        <f t="shared" si="5"/>
        <v>Y</v>
      </c>
      <c r="P57" s="22" t="str">
        <f t="shared" si="6"/>
        <v>Y</v>
      </c>
      <c r="Q57" s="22" t="str">
        <f t="shared" si="7"/>
        <v>Y</v>
      </c>
      <c r="R57" s="22" t="str">
        <f t="shared" si="8"/>
        <v>Y</v>
      </c>
      <c r="S57" s="22" t="str">
        <f t="shared" si="9"/>
        <v>Y</v>
      </c>
    </row>
    <row r="58" spans="1:1024" ht="16.2" thickBot="1" x14ac:dyDescent="0.35">
      <c r="A58" s="190">
        <v>48</v>
      </c>
      <c r="B58" s="193" t="s">
        <v>760</v>
      </c>
      <c r="C58" s="194" t="s">
        <v>761</v>
      </c>
      <c r="D58" s="204">
        <v>18</v>
      </c>
      <c r="E58" s="204">
        <v>18</v>
      </c>
      <c r="F58" s="204">
        <v>18</v>
      </c>
      <c r="G58" s="204">
        <v>18</v>
      </c>
      <c r="H58" s="204">
        <v>18</v>
      </c>
      <c r="I58" s="23"/>
      <c r="J58" s="32">
        <f t="shared" si="0"/>
        <v>90</v>
      </c>
      <c r="K58" s="32">
        <f t="shared" si="1"/>
        <v>90</v>
      </c>
      <c r="L58" s="32">
        <f t="shared" si="2"/>
        <v>90</v>
      </c>
      <c r="M58" s="32">
        <f t="shared" si="3"/>
        <v>90</v>
      </c>
      <c r="N58" s="32">
        <f t="shared" si="4"/>
        <v>90</v>
      </c>
      <c r="O58" s="22" t="str">
        <f t="shared" si="5"/>
        <v>Y</v>
      </c>
      <c r="P58" s="22" t="str">
        <f t="shared" si="6"/>
        <v>Y</v>
      </c>
      <c r="Q58" s="22" t="str">
        <f t="shared" si="7"/>
        <v>Y</v>
      </c>
      <c r="R58" s="22" t="str">
        <f t="shared" si="8"/>
        <v>Y</v>
      </c>
      <c r="S58" s="22" t="str">
        <f t="shared" si="9"/>
        <v>Y</v>
      </c>
    </row>
    <row r="59" spans="1:1024" ht="16.2" thickBot="1" x14ac:dyDescent="0.35">
      <c r="A59" s="190">
        <v>49</v>
      </c>
      <c r="B59" s="193" t="s">
        <v>762</v>
      </c>
      <c r="C59" s="194" t="s">
        <v>763</v>
      </c>
      <c r="D59" s="204">
        <v>19</v>
      </c>
      <c r="E59" s="204">
        <v>19</v>
      </c>
      <c r="F59" s="204">
        <v>19</v>
      </c>
      <c r="G59" s="204">
        <v>19</v>
      </c>
      <c r="H59" s="204">
        <v>19</v>
      </c>
      <c r="I59" s="23"/>
      <c r="J59" s="32">
        <f t="shared" si="0"/>
        <v>95</v>
      </c>
      <c r="K59" s="32">
        <f t="shared" si="1"/>
        <v>95</v>
      </c>
      <c r="L59" s="32">
        <f t="shared" si="2"/>
        <v>95</v>
      </c>
      <c r="M59" s="32">
        <f t="shared" si="3"/>
        <v>95</v>
      </c>
      <c r="N59" s="32">
        <f t="shared" si="4"/>
        <v>95</v>
      </c>
      <c r="O59" s="22" t="str">
        <f t="shared" si="5"/>
        <v>Y</v>
      </c>
      <c r="P59" s="22" t="str">
        <f t="shared" si="6"/>
        <v>Y</v>
      </c>
      <c r="Q59" s="22" t="str">
        <f t="shared" si="7"/>
        <v>Y</v>
      </c>
      <c r="R59" s="22" t="str">
        <f t="shared" si="8"/>
        <v>Y</v>
      </c>
      <c r="S59" s="22" t="str">
        <f t="shared" si="9"/>
        <v>Y</v>
      </c>
    </row>
    <row r="60" spans="1:1024" ht="16.2" thickBot="1" x14ac:dyDescent="0.35">
      <c r="A60" s="190">
        <v>50</v>
      </c>
      <c r="B60" s="193" t="s">
        <v>764</v>
      </c>
      <c r="C60" s="194" t="s">
        <v>765</v>
      </c>
      <c r="D60" s="204">
        <v>15</v>
      </c>
      <c r="E60" s="204">
        <v>15</v>
      </c>
      <c r="F60" s="204">
        <v>15</v>
      </c>
      <c r="G60" s="204">
        <v>15</v>
      </c>
      <c r="H60" s="204">
        <v>15</v>
      </c>
      <c r="I60" s="30"/>
      <c r="J60" s="32">
        <f t="shared" si="0"/>
        <v>75</v>
      </c>
      <c r="K60" s="32">
        <f t="shared" si="1"/>
        <v>75</v>
      </c>
      <c r="L60" s="32">
        <f t="shared" si="2"/>
        <v>75</v>
      </c>
      <c r="M60" s="32">
        <f t="shared" si="3"/>
        <v>75</v>
      </c>
      <c r="N60" s="32">
        <f t="shared" si="4"/>
        <v>75</v>
      </c>
      <c r="O60" s="22" t="str">
        <f t="shared" si="5"/>
        <v>N</v>
      </c>
      <c r="P60" s="22" t="str">
        <f t="shared" si="6"/>
        <v>N</v>
      </c>
      <c r="Q60" s="22" t="str">
        <f t="shared" si="7"/>
        <v>N</v>
      </c>
      <c r="R60" s="22" t="str">
        <f t="shared" si="8"/>
        <v>N</v>
      </c>
      <c r="S60" s="22" t="str">
        <f t="shared" si="9"/>
        <v>N</v>
      </c>
    </row>
    <row r="61" spans="1:1024" ht="16.2" thickBot="1" x14ac:dyDescent="0.35">
      <c r="A61" s="190">
        <v>51</v>
      </c>
      <c r="B61" s="193" t="s">
        <v>766</v>
      </c>
      <c r="C61" s="194" t="s">
        <v>767</v>
      </c>
      <c r="D61" s="204">
        <v>18</v>
      </c>
      <c r="E61" s="204">
        <v>18</v>
      </c>
      <c r="F61" s="204">
        <v>18</v>
      </c>
      <c r="G61" s="204">
        <v>18</v>
      </c>
      <c r="H61" s="204">
        <v>18</v>
      </c>
      <c r="I61" s="28"/>
      <c r="J61" s="32">
        <f t="shared" si="0"/>
        <v>90</v>
      </c>
      <c r="K61" s="32">
        <f t="shared" si="1"/>
        <v>90</v>
      </c>
      <c r="L61" s="32">
        <f t="shared" si="2"/>
        <v>90</v>
      </c>
      <c r="M61" s="32">
        <f t="shared" si="3"/>
        <v>90</v>
      </c>
      <c r="N61" s="32">
        <f t="shared" si="4"/>
        <v>90</v>
      </c>
      <c r="O61" s="22" t="str">
        <f t="shared" si="5"/>
        <v>Y</v>
      </c>
      <c r="P61" s="22" t="str">
        <f t="shared" si="6"/>
        <v>Y</v>
      </c>
      <c r="Q61" s="22" t="str">
        <f t="shared" si="7"/>
        <v>Y</v>
      </c>
      <c r="R61" s="22" t="str">
        <f t="shared" si="8"/>
        <v>Y</v>
      </c>
      <c r="S61" s="22" t="str">
        <f t="shared" si="9"/>
        <v>Y</v>
      </c>
    </row>
    <row r="62" spans="1:1024" ht="16.2" thickBot="1" x14ac:dyDescent="0.35">
      <c r="A62" s="190">
        <v>52</v>
      </c>
      <c r="B62" s="193" t="s">
        <v>768</v>
      </c>
      <c r="C62" s="194" t="s">
        <v>769</v>
      </c>
      <c r="D62" s="204">
        <v>20</v>
      </c>
      <c r="E62" s="204">
        <v>20</v>
      </c>
      <c r="F62" s="204">
        <v>20</v>
      </c>
      <c r="G62" s="204">
        <v>20</v>
      </c>
      <c r="H62" s="204">
        <v>20</v>
      </c>
      <c r="J62" s="32">
        <f t="shared" si="0"/>
        <v>100</v>
      </c>
      <c r="K62" s="32">
        <f t="shared" si="1"/>
        <v>100</v>
      </c>
      <c r="L62" s="32">
        <f t="shared" si="2"/>
        <v>100</v>
      </c>
      <c r="M62" s="32">
        <f t="shared" si="3"/>
        <v>100</v>
      </c>
      <c r="N62" s="32">
        <f t="shared" si="4"/>
        <v>100</v>
      </c>
      <c r="O62" s="22" t="str">
        <f t="shared" si="5"/>
        <v>Y</v>
      </c>
      <c r="P62" s="22" t="str">
        <f t="shared" si="6"/>
        <v>Y</v>
      </c>
      <c r="Q62" s="22" t="str">
        <f t="shared" si="7"/>
        <v>Y</v>
      </c>
      <c r="R62" s="22" t="str">
        <f t="shared" si="8"/>
        <v>Y</v>
      </c>
      <c r="S62" s="22" t="str">
        <f t="shared" si="9"/>
        <v>Y</v>
      </c>
    </row>
    <row r="63" spans="1:1024" ht="28.2" thickBot="1" x14ac:dyDescent="0.35">
      <c r="A63" s="190">
        <v>53</v>
      </c>
      <c r="B63" s="193" t="s">
        <v>770</v>
      </c>
      <c r="C63" s="194" t="s">
        <v>771</v>
      </c>
      <c r="D63" s="204">
        <v>18</v>
      </c>
      <c r="E63" s="204">
        <v>18</v>
      </c>
      <c r="F63" s="204">
        <v>18</v>
      </c>
      <c r="G63" s="204">
        <v>18</v>
      </c>
      <c r="H63" s="204">
        <v>18</v>
      </c>
      <c r="J63" s="32">
        <f t="shared" si="0"/>
        <v>90</v>
      </c>
      <c r="K63" s="32">
        <f t="shared" si="1"/>
        <v>90</v>
      </c>
      <c r="L63" s="32">
        <f t="shared" si="2"/>
        <v>90</v>
      </c>
      <c r="M63" s="32">
        <f t="shared" si="3"/>
        <v>90</v>
      </c>
      <c r="N63" s="32">
        <f t="shared" si="4"/>
        <v>90</v>
      </c>
      <c r="O63" s="22" t="str">
        <f t="shared" si="5"/>
        <v>Y</v>
      </c>
      <c r="P63" s="22" t="str">
        <f t="shared" si="6"/>
        <v>Y</v>
      </c>
      <c r="Q63" s="22" t="str">
        <f t="shared" si="7"/>
        <v>Y</v>
      </c>
      <c r="R63" s="22" t="str">
        <f t="shared" si="8"/>
        <v>Y</v>
      </c>
      <c r="S63" s="22" t="str">
        <f t="shared" si="9"/>
        <v>Y</v>
      </c>
    </row>
    <row r="64" spans="1:1024" ht="16.2" thickBot="1" x14ac:dyDescent="0.35">
      <c r="A64" s="190">
        <v>54</v>
      </c>
      <c r="B64" s="193" t="s">
        <v>772</v>
      </c>
      <c r="C64" s="194" t="s">
        <v>773</v>
      </c>
      <c r="D64" s="204">
        <v>15</v>
      </c>
      <c r="E64" s="204">
        <v>15</v>
      </c>
      <c r="F64" s="204">
        <v>15</v>
      </c>
      <c r="G64" s="204">
        <v>15</v>
      </c>
      <c r="H64" s="204">
        <v>15</v>
      </c>
      <c r="J64" s="32">
        <f t="shared" si="0"/>
        <v>75</v>
      </c>
      <c r="K64" s="32">
        <f t="shared" si="1"/>
        <v>75</v>
      </c>
      <c r="L64" s="32">
        <f t="shared" si="2"/>
        <v>75</v>
      </c>
      <c r="M64" s="32">
        <f t="shared" si="3"/>
        <v>75</v>
      </c>
      <c r="N64" s="32">
        <f t="shared" si="4"/>
        <v>75</v>
      </c>
      <c r="O64" s="22" t="str">
        <f t="shared" si="5"/>
        <v>N</v>
      </c>
      <c r="P64" s="22" t="str">
        <f t="shared" si="6"/>
        <v>N</v>
      </c>
      <c r="Q64" s="22" t="str">
        <f t="shared" si="7"/>
        <v>N</v>
      </c>
      <c r="R64" s="22" t="str">
        <f t="shared" si="8"/>
        <v>N</v>
      </c>
      <c r="S64" s="22" t="str">
        <f t="shared" si="9"/>
        <v>N</v>
      </c>
    </row>
    <row r="65" spans="1:19" ht="16.2" thickBot="1" x14ac:dyDescent="0.35">
      <c r="A65" s="190">
        <v>55</v>
      </c>
      <c r="B65" s="195" t="s">
        <v>774</v>
      </c>
      <c r="C65" s="194" t="s">
        <v>775</v>
      </c>
      <c r="D65" s="204">
        <v>20</v>
      </c>
      <c r="E65" s="204">
        <v>20</v>
      </c>
      <c r="F65" s="204">
        <v>20</v>
      </c>
      <c r="G65" s="204">
        <v>20</v>
      </c>
      <c r="H65" s="204">
        <v>20</v>
      </c>
      <c r="J65" s="32">
        <f t="shared" si="0"/>
        <v>100</v>
      </c>
      <c r="K65" s="32">
        <f t="shared" si="1"/>
        <v>100</v>
      </c>
      <c r="L65" s="32">
        <f t="shared" si="2"/>
        <v>100</v>
      </c>
      <c r="M65" s="32">
        <f t="shared" si="3"/>
        <v>100</v>
      </c>
      <c r="N65" s="32">
        <f t="shared" si="4"/>
        <v>100</v>
      </c>
      <c r="O65" s="22" t="str">
        <f t="shared" si="5"/>
        <v>Y</v>
      </c>
      <c r="P65" s="22" t="str">
        <f t="shared" si="6"/>
        <v>Y</v>
      </c>
      <c r="Q65" s="22" t="str">
        <f t="shared" si="7"/>
        <v>Y</v>
      </c>
      <c r="R65" s="22" t="str">
        <f t="shared" si="8"/>
        <v>Y</v>
      </c>
      <c r="S65" s="22" t="str">
        <f t="shared" si="9"/>
        <v>Y</v>
      </c>
    </row>
    <row r="66" spans="1:19" ht="16.2" thickBot="1" x14ac:dyDescent="0.35">
      <c r="A66" s="190">
        <v>56</v>
      </c>
      <c r="B66" s="193" t="s">
        <v>776</v>
      </c>
      <c r="C66" s="194" t="s">
        <v>777</v>
      </c>
      <c r="D66" s="204">
        <v>18</v>
      </c>
      <c r="E66" s="204">
        <v>18</v>
      </c>
      <c r="F66" s="204">
        <v>18</v>
      </c>
      <c r="G66" s="204">
        <v>18</v>
      </c>
      <c r="H66" s="204">
        <v>18</v>
      </c>
      <c r="J66" s="32">
        <f t="shared" si="0"/>
        <v>90</v>
      </c>
      <c r="K66" s="32">
        <f t="shared" si="1"/>
        <v>90</v>
      </c>
      <c r="L66" s="32">
        <f t="shared" si="2"/>
        <v>90</v>
      </c>
      <c r="M66" s="32">
        <f t="shared" si="3"/>
        <v>90</v>
      </c>
      <c r="N66" s="32">
        <f t="shared" si="4"/>
        <v>90</v>
      </c>
      <c r="O66" s="22" t="str">
        <f t="shared" si="5"/>
        <v>Y</v>
      </c>
      <c r="P66" s="22" t="str">
        <f t="shared" si="6"/>
        <v>Y</v>
      </c>
      <c r="Q66" s="22" t="str">
        <f t="shared" si="7"/>
        <v>Y</v>
      </c>
      <c r="R66" s="22" t="str">
        <f t="shared" si="8"/>
        <v>Y</v>
      </c>
      <c r="S66" s="22" t="str">
        <f t="shared" si="9"/>
        <v>Y</v>
      </c>
    </row>
    <row r="67" spans="1:19" ht="16.2" thickBot="1" x14ac:dyDescent="0.35">
      <c r="A67" s="190">
        <v>57</v>
      </c>
      <c r="B67" s="193" t="s">
        <v>778</v>
      </c>
      <c r="C67" s="194" t="s">
        <v>779</v>
      </c>
      <c r="D67" s="204">
        <v>16</v>
      </c>
      <c r="E67" s="204">
        <v>16</v>
      </c>
      <c r="F67" s="204">
        <v>16</v>
      </c>
      <c r="G67" s="204">
        <v>16</v>
      </c>
      <c r="H67" s="204">
        <v>16</v>
      </c>
      <c r="J67" s="32">
        <f t="shared" si="0"/>
        <v>80</v>
      </c>
      <c r="K67" s="32">
        <f t="shared" si="1"/>
        <v>80</v>
      </c>
      <c r="L67" s="32">
        <f t="shared" si="2"/>
        <v>80</v>
      </c>
      <c r="M67" s="32">
        <f t="shared" si="3"/>
        <v>80</v>
      </c>
      <c r="N67" s="32">
        <f t="shared" si="4"/>
        <v>80</v>
      </c>
      <c r="O67" s="22" t="str">
        <f t="shared" si="5"/>
        <v>Y</v>
      </c>
      <c r="P67" s="22" t="str">
        <f t="shared" si="6"/>
        <v>Y</v>
      </c>
      <c r="Q67" s="22" t="str">
        <f t="shared" si="7"/>
        <v>Y</v>
      </c>
      <c r="R67" s="22" t="str">
        <f t="shared" si="8"/>
        <v>Y</v>
      </c>
      <c r="S67" s="22" t="str">
        <f t="shared" si="9"/>
        <v>Y</v>
      </c>
    </row>
    <row r="68" spans="1:19" ht="16.2" thickBot="1" x14ac:dyDescent="0.35">
      <c r="A68" s="190">
        <v>58</v>
      </c>
      <c r="B68" s="193" t="s">
        <v>780</v>
      </c>
      <c r="C68" s="194" t="s">
        <v>781</v>
      </c>
      <c r="D68" s="204">
        <v>19</v>
      </c>
      <c r="E68" s="204">
        <v>19</v>
      </c>
      <c r="F68" s="204">
        <v>19</v>
      </c>
      <c r="G68" s="204">
        <v>19</v>
      </c>
      <c r="H68" s="204">
        <v>19</v>
      </c>
      <c r="I68" s="23"/>
      <c r="J68" s="32">
        <f t="shared" si="0"/>
        <v>95</v>
      </c>
      <c r="K68" s="32">
        <f t="shared" si="1"/>
        <v>95</v>
      </c>
      <c r="L68" s="32">
        <f t="shared" si="2"/>
        <v>95</v>
      </c>
      <c r="M68" s="32">
        <f t="shared" si="3"/>
        <v>95</v>
      </c>
      <c r="N68" s="32">
        <f t="shared" si="4"/>
        <v>95</v>
      </c>
      <c r="O68" s="22" t="str">
        <f t="shared" si="5"/>
        <v>Y</v>
      </c>
      <c r="P68" s="22" t="str">
        <f t="shared" si="6"/>
        <v>Y</v>
      </c>
      <c r="Q68" s="22" t="str">
        <f t="shared" si="7"/>
        <v>Y</v>
      </c>
      <c r="R68" s="22" t="str">
        <f t="shared" si="8"/>
        <v>Y</v>
      </c>
      <c r="S68" s="22" t="str">
        <f t="shared" si="9"/>
        <v>Y</v>
      </c>
    </row>
    <row r="69" spans="1:19" ht="16.2" thickBot="1" x14ac:dyDescent="0.35">
      <c r="A69" s="190">
        <v>59</v>
      </c>
      <c r="B69" s="193" t="s">
        <v>782</v>
      </c>
      <c r="C69" s="194" t="s">
        <v>783</v>
      </c>
      <c r="D69" s="204">
        <v>20</v>
      </c>
      <c r="E69" s="204">
        <v>20</v>
      </c>
      <c r="F69" s="204">
        <v>20</v>
      </c>
      <c r="G69" s="204">
        <v>20</v>
      </c>
      <c r="H69" s="204">
        <v>20</v>
      </c>
      <c r="I69" s="23"/>
      <c r="J69" s="32">
        <f t="shared" si="0"/>
        <v>100</v>
      </c>
      <c r="K69" s="32">
        <f t="shared" si="1"/>
        <v>100</v>
      </c>
      <c r="L69" s="32">
        <f t="shared" si="2"/>
        <v>100</v>
      </c>
      <c r="M69" s="32">
        <f t="shared" si="3"/>
        <v>100</v>
      </c>
      <c r="N69" s="32">
        <f t="shared" si="4"/>
        <v>100</v>
      </c>
      <c r="O69" s="22" t="str">
        <f t="shared" si="5"/>
        <v>Y</v>
      </c>
      <c r="P69" s="22" t="str">
        <f t="shared" si="6"/>
        <v>Y</v>
      </c>
      <c r="Q69" s="22" t="str">
        <f t="shared" si="7"/>
        <v>Y</v>
      </c>
      <c r="R69" s="22" t="str">
        <f t="shared" si="8"/>
        <v>Y</v>
      </c>
      <c r="S69" s="22" t="str">
        <f t="shared" si="9"/>
        <v>Y</v>
      </c>
    </row>
    <row r="70" spans="1:19" ht="16.2" thickBot="1" x14ac:dyDescent="0.35">
      <c r="A70" s="190">
        <v>60</v>
      </c>
      <c r="B70" s="195" t="s">
        <v>784</v>
      </c>
      <c r="C70" s="196" t="s">
        <v>785</v>
      </c>
      <c r="D70" s="205">
        <v>16</v>
      </c>
      <c r="E70" s="205">
        <v>16</v>
      </c>
      <c r="F70" s="205">
        <v>16</v>
      </c>
      <c r="G70" s="205">
        <v>16</v>
      </c>
      <c r="H70" s="205">
        <v>16</v>
      </c>
      <c r="I70" s="23"/>
      <c r="J70" s="32">
        <f t="shared" si="0"/>
        <v>80</v>
      </c>
      <c r="K70" s="32">
        <f t="shared" si="1"/>
        <v>80</v>
      </c>
      <c r="L70" s="32">
        <f t="shared" si="2"/>
        <v>80</v>
      </c>
      <c r="M70" s="32">
        <f t="shared" si="3"/>
        <v>80</v>
      </c>
      <c r="N70" s="32">
        <f t="shared" si="4"/>
        <v>80</v>
      </c>
      <c r="O70" s="22" t="str">
        <f t="shared" si="5"/>
        <v>Y</v>
      </c>
      <c r="P70" s="22" t="str">
        <f t="shared" si="6"/>
        <v>Y</v>
      </c>
      <c r="Q70" s="22" t="str">
        <f t="shared" si="7"/>
        <v>Y</v>
      </c>
      <c r="R70" s="22" t="str">
        <f t="shared" si="8"/>
        <v>Y</v>
      </c>
      <c r="S70" s="22" t="str">
        <f t="shared" si="9"/>
        <v>Y</v>
      </c>
    </row>
    <row r="71" spans="1:19" ht="16.2" thickBot="1" x14ac:dyDescent="0.35">
      <c r="A71" s="190">
        <v>61</v>
      </c>
      <c r="B71" s="195" t="s">
        <v>786</v>
      </c>
      <c r="C71" s="196" t="s">
        <v>787</v>
      </c>
      <c r="D71" s="226">
        <v>15</v>
      </c>
      <c r="E71" s="226">
        <v>15</v>
      </c>
      <c r="F71" s="226">
        <v>15</v>
      </c>
      <c r="G71" s="226">
        <v>15</v>
      </c>
      <c r="H71" s="226">
        <v>15</v>
      </c>
      <c r="I71" s="23"/>
      <c r="J71" s="32">
        <f t="shared" si="0"/>
        <v>75</v>
      </c>
      <c r="K71" s="32">
        <f t="shared" si="1"/>
        <v>75</v>
      </c>
      <c r="L71" s="32">
        <f t="shared" si="2"/>
        <v>75</v>
      </c>
      <c r="M71" s="32">
        <f t="shared" si="3"/>
        <v>75</v>
      </c>
      <c r="N71" s="32">
        <f t="shared" si="4"/>
        <v>75</v>
      </c>
      <c r="O71" s="22" t="str">
        <f t="shared" si="5"/>
        <v>N</v>
      </c>
      <c r="P71" s="22" t="str">
        <f t="shared" si="6"/>
        <v>N</v>
      </c>
      <c r="Q71" s="22" t="str">
        <f t="shared" si="7"/>
        <v>N</v>
      </c>
      <c r="R71" s="22" t="str">
        <f t="shared" si="8"/>
        <v>N</v>
      </c>
      <c r="S71" s="22" t="str">
        <f t="shared" si="9"/>
        <v>N</v>
      </c>
    </row>
    <row r="72" spans="1:19" ht="16.2" thickBot="1" x14ac:dyDescent="0.35">
      <c r="A72" s="190">
        <v>62</v>
      </c>
      <c r="B72" s="195" t="s">
        <v>788</v>
      </c>
      <c r="C72" s="196" t="s">
        <v>689</v>
      </c>
      <c r="D72" s="227">
        <v>15</v>
      </c>
      <c r="E72" s="227">
        <v>15</v>
      </c>
      <c r="F72" s="227">
        <v>15</v>
      </c>
      <c r="G72" s="227">
        <v>15</v>
      </c>
      <c r="H72" s="227">
        <v>15</v>
      </c>
      <c r="I72" s="23"/>
      <c r="J72" s="32">
        <f t="shared" si="0"/>
        <v>75</v>
      </c>
      <c r="K72" s="32">
        <f t="shared" si="1"/>
        <v>75</v>
      </c>
      <c r="L72" s="32">
        <f t="shared" si="2"/>
        <v>75</v>
      </c>
      <c r="M72" s="32">
        <f t="shared" si="3"/>
        <v>75</v>
      </c>
      <c r="N72" s="32">
        <f t="shared" si="4"/>
        <v>75</v>
      </c>
      <c r="O72" s="22" t="str">
        <f t="shared" si="5"/>
        <v>N</v>
      </c>
      <c r="P72" s="22" t="str">
        <f t="shared" si="6"/>
        <v>N</v>
      </c>
      <c r="Q72" s="22" t="str">
        <f t="shared" si="7"/>
        <v>N</v>
      </c>
      <c r="R72" s="22" t="str">
        <f t="shared" si="8"/>
        <v>N</v>
      </c>
      <c r="S72" s="22" t="str">
        <f t="shared" si="9"/>
        <v>N</v>
      </c>
    </row>
    <row r="73" spans="1:19" ht="16.2" thickBot="1" x14ac:dyDescent="0.35">
      <c r="A73" s="190">
        <v>63</v>
      </c>
      <c r="B73" s="195" t="s">
        <v>789</v>
      </c>
      <c r="C73" s="196" t="s">
        <v>790</v>
      </c>
      <c r="D73" s="227">
        <v>15</v>
      </c>
      <c r="E73" s="227">
        <v>15</v>
      </c>
      <c r="F73" s="227">
        <v>15</v>
      </c>
      <c r="G73" s="227">
        <v>15</v>
      </c>
      <c r="H73" s="227">
        <v>15</v>
      </c>
      <c r="I73" s="23"/>
      <c r="J73" s="32">
        <f t="shared" si="0"/>
        <v>75</v>
      </c>
      <c r="K73" s="32">
        <f t="shared" si="1"/>
        <v>75</v>
      </c>
      <c r="L73" s="32">
        <f t="shared" si="2"/>
        <v>75</v>
      </c>
      <c r="M73" s="32">
        <f t="shared" si="3"/>
        <v>75</v>
      </c>
      <c r="N73" s="32">
        <f t="shared" si="4"/>
        <v>75</v>
      </c>
      <c r="O73" s="22" t="str">
        <f t="shared" si="5"/>
        <v>N</v>
      </c>
      <c r="P73" s="22" t="str">
        <f t="shared" si="6"/>
        <v>N</v>
      </c>
      <c r="Q73" s="22" t="str">
        <f t="shared" si="7"/>
        <v>N</v>
      </c>
      <c r="R73" s="22" t="str">
        <f t="shared" si="8"/>
        <v>N</v>
      </c>
      <c r="S73" s="22" t="str">
        <f t="shared" si="9"/>
        <v>N</v>
      </c>
    </row>
    <row r="74" spans="1:19" ht="16.2" thickBot="1" x14ac:dyDescent="0.35">
      <c r="A74" s="190">
        <v>64</v>
      </c>
      <c r="B74" s="195" t="s">
        <v>791</v>
      </c>
      <c r="C74" s="196" t="s">
        <v>792</v>
      </c>
      <c r="D74" s="206">
        <v>18</v>
      </c>
      <c r="E74" s="206">
        <v>18</v>
      </c>
      <c r="F74" s="206">
        <v>18</v>
      </c>
      <c r="G74" s="206">
        <v>18</v>
      </c>
      <c r="H74" s="206">
        <v>18</v>
      </c>
      <c r="I74" s="23"/>
      <c r="J74" s="32">
        <f t="shared" si="0"/>
        <v>90</v>
      </c>
      <c r="K74" s="32">
        <f t="shared" si="1"/>
        <v>90</v>
      </c>
      <c r="L74" s="32">
        <f t="shared" si="2"/>
        <v>90</v>
      </c>
      <c r="M74" s="32">
        <f t="shared" si="3"/>
        <v>90</v>
      </c>
      <c r="N74" s="32">
        <f t="shared" si="4"/>
        <v>90</v>
      </c>
      <c r="O74" s="22" t="str">
        <f t="shared" si="5"/>
        <v>Y</v>
      </c>
      <c r="P74" s="22" t="str">
        <f t="shared" si="6"/>
        <v>Y</v>
      </c>
      <c r="Q74" s="22" t="str">
        <f t="shared" si="7"/>
        <v>Y</v>
      </c>
      <c r="R74" s="22" t="str">
        <f t="shared" si="8"/>
        <v>Y</v>
      </c>
      <c r="S74" s="22" t="str">
        <f t="shared" si="9"/>
        <v>Y</v>
      </c>
    </row>
    <row r="75" spans="1:19" ht="16.2" thickBot="1" x14ac:dyDescent="0.35">
      <c r="A75" s="190">
        <v>65</v>
      </c>
      <c r="B75" s="195" t="s">
        <v>793</v>
      </c>
      <c r="C75" s="196" t="s">
        <v>794</v>
      </c>
      <c r="D75" s="207">
        <v>18</v>
      </c>
      <c r="E75" s="207">
        <v>18</v>
      </c>
      <c r="F75" s="207">
        <v>18</v>
      </c>
      <c r="G75" s="207">
        <v>18</v>
      </c>
      <c r="H75" s="207">
        <v>18</v>
      </c>
      <c r="I75" s="27"/>
      <c r="J75" s="32">
        <f t="shared" si="0"/>
        <v>90</v>
      </c>
      <c r="K75" s="32">
        <f t="shared" si="1"/>
        <v>90</v>
      </c>
      <c r="L75" s="32">
        <f t="shared" si="2"/>
        <v>90</v>
      </c>
      <c r="M75" s="32">
        <f t="shared" si="3"/>
        <v>90</v>
      </c>
      <c r="N75" s="32">
        <f t="shared" si="4"/>
        <v>90</v>
      </c>
      <c r="O75" s="22" t="str">
        <f t="shared" si="5"/>
        <v>Y</v>
      </c>
      <c r="P75" s="22" t="str">
        <f t="shared" si="6"/>
        <v>Y</v>
      </c>
      <c r="Q75" s="22" t="str">
        <f t="shared" si="7"/>
        <v>Y</v>
      </c>
      <c r="R75" s="22" t="str">
        <f t="shared" si="8"/>
        <v>Y</v>
      </c>
      <c r="S75" s="22" t="str">
        <f t="shared" si="9"/>
        <v>Y</v>
      </c>
    </row>
    <row r="76" spans="1:19" ht="16.2" thickBot="1" x14ac:dyDescent="0.35">
      <c r="A76" s="190">
        <v>66</v>
      </c>
      <c r="B76" s="195" t="s">
        <v>795</v>
      </c>
      <c r="C76" s="196" t="s">
        <v>796</v>
      </c>
      <c r="D76" s="208">
        <v>16</v>
      </c>
      <c r="E76" s="208">
        <v>16</v>
      </c>
      <c r="F76" s="208">
        <v>16</v>
      </c>
      <c r="G76" s="208">
        <v>16</v>
      </c>
      <c r="H76" s="208">
        <v>16</v>
      </c>
      <c r="I76" s="23"/>
      <c r="J76" s="32">
        <f t="shared" ref="J76:J139" si="10">D76/0.2</f>
        <v>80</v>
      </c>
      <c r="K76" s="32">
        <f t="shared" ref="K76:K139" si="11">E76/0.2</f>
        <v>80</v>
      </c>
      <c r="L76" s="32">
        <f t="shared" ref="L76:L139" si="12">F76/0.2</f>
        <v>80</v>
      </c>
      <c r="M76" s="32">
        <f t="shared" ref="M76:M139" si="13">G76/0.2</f>
        <v>80</v>
      </c>
      <c r="N76" s="32">
        <f t="shared" ref="N76:N139" si="14">(H76+I76)/0.2</f>
        <v>80</v>
      </c>
      <c r="O76" s="22" t="str">
        <f t="shared" ref="O76:O139" si="15">IF(J76&lt;80,"N","Y")</f>
        <v>Y</v>
      </c>
      <c r="P76" s="22" t="str">
        <f t="shared" ref="P76:P139" si="16">IF(K76&lt;80,"N","Y")</f>
        <v>Y</v>
      </c>
      <c r="Q76" s="22" t="str">
        <f t="shared" ref="Q76:Q139" si="17">IF(L76&lt;80,"N","Y")</f>
        <v>Y</v>
      </c>
      <c r="R76" s="22" t="str">
        <f t="shared" ref="R76:R139" si="18">IF(M76&lt;80,"N","Y")</f>
        <v>Y</v>
      </c>
      <c r="S76" s="22" t="str">
        <f t="shared" ref="S76:S139" si="19">IF(N76&lt;80,"N","Y")</f>
        <v>Y</v>
      </c>
    </row>
    <row r="77" spans="1:19" ht="16.2" thickBot="1" x14ac:dyDescent="0.35">
      <c r="A77" s="190">
        <v>67</v>
      </c>
      <c r="B77" s="195" t="s">
        <v>797</v>
      </c>
      <c r="C77" s="196" t="s">
        <v>798</v>
      </c>
      <c r="D77" s="209">
        <v>18</v>
      </c>
      <c r="E77" s="209">
        <v>18</v>
      </c>
      <c r="F77" s="209">
        <v>18</v>
      </c>
      <c r="G77" s="209">
        <v>18</v>
      </c>
      <c r="H77" s="209">
        <v>18</v>
      </c>
      <c r="I77" s="23"/>
      <c r="J77" s="32">
        <f t="shared" si="10"/>
        <v>90</v>
      </c>
      <c r="K77" s="32">
        <f t="shared" si="11"/>
        <v>90</v>
      </c>
      <c r="L77" s="32">
        <f t="shared" si="12"/>
        <v>90</v>
      </c>
      <c r="M77" s="32">
        <f t="shared" si="13"/>
        <v>90</v>
      </c>
      <c r="N77" s="32">
        <f t="shared" si="14"/>
        <v>90</v>
      </c>
      <c r="O77" s="22" t="str">
        <f t="shared" si="15"/>
        <v>Y</v>
      </c>
      <c r="P77" s="22" t="str">
        <f t="shared" si="16"/>
        <v>Y</v>
      </c>
      <c r="Q77" s="22" t="str">
        <f t="shared" si="17"/>
        <v>Y</v>
      </c>
      <c r="R77" s="22" t="str">
        <f t="shared" si="18"/>
        <v>Y</v>
      </c>
      <c r="S77" s="22" t="str">
        <f t="shared" si="19"/>
        <v>Y</v>
      </c>
    </row>
    <row r="78" spans="1:19" ht="16.2" thickBot="1" x14ac:dyDescent="0.35">
      <c r="A78" s="190">
        <v>68</v>
      </c>
      <c r="B78" s="195" t="s">
        <v>799</v>
      </c>
      <c r="C78" s="196" t="s">
        <v>800</v>
      </c>
      <c r="D78" s="210">
        <v>19</v>
      </c>
      <c r="E78" s="210">
        <v>19</v>
      </c>
      <c r="F78" s="210">
        <v>19</v>
      </c>
      <c r="G78" s="210">
        <v>19</v>
      </c>
      <c r="H78" s="210">
        <v>19</v>
      </c>
      <c r="I78" s="23"/>
      <c r="J78" s="32">
        <f t="shared" si="10"/>
        <v>95</v>
      </c>
      <c r="K78" s="32">
        <f t="shared" si="11"/>
        <v>95</v>
      </c>
      <c r="L78" s="32">
        <f t="shared" si="12"/>
        <v>95</v>
      </c>
      <c r="M78" s="32">
        <f t="shared" si="13"/>
        <v>95</v>
      </c>
      <c r="N78" s="32">
        <f t="shared" si="14"/>
        <v>95</v>
      </c>
      <c r="O78" s="22" t="str">
        <f t="shared" si="15"/>
        <v>Y</v>
      </c>
      <c r="P78" s="22" t="str">
        <f t="shared" si="16"/>
        <v>Y</v>
      </c>
      <c r="Q78" s="22" t="str">
        <f t="shared" si="17"/>
        <v>Y</v>
      </c>
      <c r="R78" s="22" t="str">
        <f t="shared" si="18"/>
        <v>Y</v>
      </c>
      <c r="S78" s="22" t="str">
        <f t="shared" si="19"/>
        <v>Y</v>
      </c>
    </row>
    <row r="79" spans="1:19" ht="16.2" thickBot="1" x14ac:dyDescent="0.35">
      <c r="A79" s="190">
        <v>69</v>
      </c>
      <c r="B79" s="195" t="s">
        <v>801</v>
      </c>
      <c r="C79" s="196" t="s">
        <v>802</v>
      </c>
      <c r="D79" s="210">
        <v>16</v>
      </c>
      <c r="E79" s="210">
        <v>16</v>
      </c>
      <c r="F79" s="210">
        <v>16</v>
      </c>
      <c r="G79" s="210">
        <v>16</v>
      </c>
      <c r="H79" s="210">
        <v>16</v>
      </c>
      <c r="I79" s="27"/>
      <c r="J79" s="32">
        <f t="shared" si="10"/>
        <v>80</v>
      </c>
      <c r="K79" s="32">
        <f t="shared" si="11"/>
        <v>80</v>
      </c>
      <c r="L79" s="32">
        <f t="shared" si="12"/>
        <v>80</v>
      </c>
      <c r="M79" s="32">
        <f t="shared" si="13"/>
        <v>80</v>
      </c>
      <c r="N79" s="32">
        <f t="shared" si="14"/>
        <v>80</v>
      </c>
      <c r="O79" s="22" t="str">
        <f t="shared" si="15"/>
        <v>Y</v>
      </c>
      <c r="P79" s="22" t="str">
        <f t="shared" si="16"/>
        <v>Y</v>
      </c>
      <c r="Q79" s="22" t="str">
        <f t="shared" si="17"/>
        <v>Y</v>
      </c>
      <c r="R79" s="22" t="str">
        <f t="shared" si="18"/>
        <v>Y</v>
      </c>
      <c r="S79" s="22" t="str">
        <f t="shared" si="19"/>
        <v>Y</v>
      </c>
    </row>
    <row r="80" spans="1:19" ht="16.2" thickBot="1" x14ac:dyDescent="0.35">
      <c r="A80" s="190">
        <v>70</v>
      </c>
      <c r="B80" s="195" t="s">
        <v>803</v>
      </c>
      <c r="C80" s="196" t="s">
        <v>804</v>
      </c>
      <c r="D80" s="210">
        <v>16</v>
      </c>
      <c r="E80" s="210">
        <v>16</v>
      </c>
      <c r="F80" s="210">
        <v>16</v>
      </c>
      <c r="G80" s="210">
        <v>16</v>
      </c>
      <c r="H80" s="210">
        <v>16</v>
      </c>
      <c r="I80" s="23"/>
      <c r="J80" s="32">
        <f t="shared" si="10"/>
        <v>80</v>
      </c>
      <c r="K80" s="32">
        <f t="shared" si="11"/>
        <v>80</v>
      </c>
      <c r="L80" s="32">
        <f t="shared" si="12"/>
        <v>80</v>
      </c>
      <c r="M80" s="32">
        <f t="shared" si="13"/>
        <v>80</v>
      </c>
      <c r="N80" s="32">
        <f t="shared" si="14"/>
        <v>80</v>
      </c>
      <c r="O80" s="22" t="str">
        <f t="shared" si="15"/>
        <v>Y</v>
      </c>
      <c r="P80" s="22" t="str">
        <f t="shared" si="16"/>
        <v>Y</v>
      </c>
      <c r="Q80" s="22" t="str">
        <f t="shared" si="17"/>
        <v>Y</v>
      </c>
      <c r="R80" s="22" t="str">
        <f t="shared" si="18"/>
        <v>Y</v>
      </c>
      <c r="S80" s="22" t="str">
        <f t="shared" si="19"/>
        <v>Y</v>
      </c>
    </row>
    <row r="81" spans="1:27" ht="16.2" thickBot="1" x14ac:dyDescent="0.35">
      <c r="A81" s="190">
        <v>71</v>
      </c>
      <c r="B81" s="195" t="s">
        <v>805</v>
      </c>
      <c r="C81" s="196" t="s">
        <v>806</v>
      </c>
      <c r="D81" s="204">
        <v>16</v>
      </c>
      <c r="E81" s="204">
        <v>16</v>
      </c>
      <c r="F81" s="204">
        <v>16</v>
      </c>
      <c r="G81" s="204">
        <v>16</v>
      </c>
      <c r="H81" s="204">
        <v>16</v>
      </c>
      <c r="I81" s="27"/>
      <c r="J81" s="32">
        <f t="shared" si="10"/>
        <v>80</v>
      </c>
      <c r="K81" s="32">
        <f t="shared" si="11"/>
        <v>80</v>
      </c>
      <c r="L81" s="32">
        <f t="shared" si="12"/>
        <v>80</v>
      </c>
      <c r="M81" s="32">
        <f t="shared" si="13"/>
        <v>80</v>
      </c>
      <c r="N81" s="32">
        <f t="shared" si="14"/>
        <v>80</v>
      </c>
      <c r="O81" s="22" t="str">
        <f t="shared" si="15"/>
        <v>Y</v>
      </c>
      <c r="P81" s="22" t="str">
        <f t="shared" si="16"/>
        <v>Y</v>
      </c>
      <c r="Q81" s="22" t="str">
        <f t="shared" si="17"/>
        <v>Y</v>
      </c>
      <c r="R81" s="22" t="str">
        <f t="shared" si="18"/>
        <v>Y</v>
      </c>
      <c r="S81" s="22" t="str">
        <f t="shared" si="19"/>
        <v>Y</v>
      </c>
    </row>
    <row r="82" spans="1:27" ht="16.2" thickBot="1" x14ac:dyDescent="0.35">
      <c r="A82" s="190">
        <v>72</v>
      </c>
      <c r="B82" s="195" t="s">
        <v>807</v>
      </c>
      <c r="C82" s="196" t="s">
        <v>808</v>
      </c>
      <c r="D82" s="204">
        <v>15</v>
      </c>
      <c r="E82" s="204">
        <v>15</v>
      </c>
      <c r="F82" s="204">
        <v>15</v>
      </c>
      <c r="G82" s="204">
        <v>15</v>
      </c>
      <c r="H82" s="204">
        <v>15</v>
      </c>
      <c r="I82" s="26"/>
      <c r="J82" s="32">
        <f t="shared" si="10"/>
        <v>75</v>
      </c>
      <c r="K82" s="32">
        <f t="shared" si="11"/>
        <v>75</v>
      </c>
      <c r="L82" s="32">
        <f t="shared" si="12"/>
        <v>75</v>
      </c>
      <c r="M82" s="32">
        <f t="shared" si="13"/>
        <v>75</v>
      </c>
      <c r="N82" s="32">
        <f t="shared" si="14"/>
        <v>75</v>
      </c>
      <c r="O82" s="22" t="str">
        <f t="shared" si="15"/>
        <v>N</v>
      </c>
      <c r="P82" s="22" t="str">
        <f t="shared" si="16"/>
        <v>N</v>
      </c>
      <c r="Q82" s="22" t="str">
        <f t="shared" si="17"/>
        <v>N</v>
      </c>
      <c r="R82" s="22" t="str">
        <f t="shared" si="18"/>
        <v>N</v>
      </c>
      <c r="S82" s="22" t="str">
        <f t="shared" si="19"/>
        <v>N</v>
      </c>
    </row>
    <row r="83" spans="1:27" ht="16.2" thickBot="1" x14ac:dyDescent="0.35">
      <c r="A83" s="190">
        <v>73</v>
      </c>
      <c r="B83" s="195" t="s">
        <v>809</v>
      </c>
      <c r="C83" s="196" t="s">
        <v>810</v>
      </c>
      <c r="D83" s="204">
        <v>16</v>
      </c>
      <c r="E83" s="204">
        <v>16</v>
      </c>
      <c r="F83" s="204">
        <v>16</v>
      </c>
      <c r="G83" s="204">
        <v>16</v>
      </c>
      <c r="H83" s="204">
        <v>16</v>
      </c>
      <c r="I83" s="23"/>
      <c r="J83" s="32">
        <f t="shared" si="10"/>
        <v>80</v>
      </c>
      <c r="K83" s="32">
        <f t="shared" si="11"/>
        <v>80</v>
      </c>
      <c r="L83" s="32">
        <f t="shared" si="12"/>
        <v>80</v>
      </c>
      <c r="M83" s="32">
        <f t="shared" si="13"/>
        <v>80</v>
      </c>
      <c r="N83" s="32">
        <f t="shared" si="14"/>
        <v>80</v>
      </c>
      <c r="O83" s="22" t="str">
        <f t="shared" si="15"/>
        <v>Y</v>
      </c>
      <c r="P83" s="22" t="str">
        <f t="shared" si="16"/>
        <v>Y</v>
      </c>
      <c r="Q83" s="22" t="str">
        <f t="shared" si="17"/>
        <v>Y</v>
      </c>
      <c r="R83" s="22" t="str">
        <f t="shared" si="18"/>
        <v>Y</v>
      </c>
      <c r="S83" s="22" t="str">
        <f t="shared" si="19"/>
        <v>Y</v>
      </c>
    </row>
    <row r="84" spans="1:27" ht="16.2" thickBot="1" x14ac:dyDescent="0.35">
      <c r="A84" s="190">
        <v>74</v>
      </c>
      <c r="B84" s="195" t="s">
        <v>811</v>
      </c>
      <c r="C84" s="196" t="s">
        <v>812</v>
      </c>
      <c r="D84" s="204">
        <v>15</v>
      </c>
      <c r="E84" s="204">
        <v>15</v>
      </c>
      <c r="F84" s="204">
        <v>15</v>
      </c>
      <c r="G84" s="204">
        <v>15</v>
      </c>
      <c r="H84" s="204">
        <v>15</v>
      </c>
      <c r="I84" s="26"/>
      <c r="J84" s="32">
        <f t="shared" si="10"/>
        <v>75</v>
      </c>
      <c r="K84" s="32">
        <f t="shared" si="11"/>
        <v>75</v>
      </c>
      <c r="L84" s="32">
        <f t="shared" si="12"/>
        <v>75</v>
      </c>
      <c r="M84" s="32">
        <f t="shared" si="13"/>
        <v>75</v>
      </c>
      <c r="N84" s="32">
        <f t="shared" si="14"/>
        <v>75</v>
      </c>
      <c r="O84" s="22" t="str">
        <f t="shared" si="15"/>
        <v>N</v>
      </c>
      <c r="P84" s="22" t="str">
        <f t="shared" si="16"/>
        <v>N</v>
      </c>
      <c r="Q84" s="22" t="str">
        <f t="shared" si="17"/>
        <v>N</v>
      </c>
      <c r="R84" s="22" t="str">
        <f t="shared" si="18"/>
        <v>N</v>
      </c>
      <c r="S84" s="22" t="str">
        <f t="shared" si="19"/>
        <v>N</v>
      </c>
    </row>
    <row r="85" spans="1:27" ht="15.6" x14ac:dyDescent="0.3">
      <c r="A85" s="190">
        <v>75</v>
      </c>
      <c r="B85" s="197" t="s">
        <v>813</v>
      </c>
      <c r="C85" s="198" t="s">
        <v>814</v>
      </c>
      <c r="D85" s="204">
        <v>18</v>
      </c>
      <c r="E85" s="204">
        <v>18</v>
      </c>
      <c r="F85" s="204">
        <v>18</v>
      </c>
      <c r="G85" s="204">
        <v>18</v>
      </c>
      <c r="H85" s="204">
        <v>18</v>
      </c>
      <c r="I85" s="23"/>
      <c r="J85" s="32">
        <f t="shared" si="10"/>
        <v>90</v>
      </c>
      <c r="K85" s="32">
        <f t="shared" si="11"/>
        <v>90</v>
      </c>
      <c r="L85" s="32">
        <f t="shared" si="12"/>
        <v>90</v>
      </c>
      <c r="M85" s="32">
        <f t="shared" si="13"/>
        <v>90</v>
      </c>
      <c r="N85" s="32">
        <f t="shared" si="14"/>
        <v>90</v>
      </c>
      <c r="O85" s="22" t="str">
        <f t="shared" si="15"/>
        <v>Y</v>
      </c>
      <c r="P85" s="22" t="str">
        <f t="shared" si="16"/>
        <v>Y</v>
      </c>
      <c r="Q85" s="22" t="str">
        <f t="shared" si="17"/>
        <v>Y</v>
      </c>
      <c r="R85" s="22" t="str">
        <f t="shared" si="18"/>
        <v>Y</v>
      </c>
      <c r="S85" s="22" t="str">
        <f t="shared" si="19"/>
        <v>Y</v>
      </c>
    </row>
    <row r="86" spans="1:27" ht="15.6" x14ac:dyDescent="0.3">
      <c r="A86" s="190">
        <v>76</v>
      </c>
      <c r="B86" s="197" t="s">
        <v>673</v>
      </c>
      <c r="C86" s="198" t="s">
        <v>815</v>
      </c>
      <c r="D86" s="204">
        <v>18</v>
      </c>
      <c r="E86" s="204">
        <v>18</v>
      </c>
      <c r="F86" s="204">
        <v>18</v>
      </c>
      <c r="G86" s="204">
        <v>18</v>
      </c>
      <c r="H86" s="204">
        <v>18</v>
      </c>
      <c r="I86" s="23"/>
      <c r="J86" s="32">
        <f t="shared" si="10"/>
        <v>90</v>
      </c>
      <c r="K86" s="32">
        <f t="shared" si="11"/>
        <v>90</v>
      </c>
      <c r="L86" s="32">
        <f t="shared" si="12"/>
        <v>90</v>
      </c>
      <c r="M86" s="32">
        <f t="shared" si="13"/>
        <v>90</v>
      </c>
      <c r="N86" s="32">
        <f t="shared" si="14"/>
        <v>90</v>
      </c>
      <c r="O86" s="22" t="str">
        <f t="shared" si="15"/>
        <v>Y</v>
      </c>
      <c r="P86" s="22" t="str">
        <f t="shared" si="16"/>
        <v>Y</v>
      </c>
      <c r="Q86" s="22" t="str">
        <f t="shared" si="17"/>
        <v>Y</v>
      </c>
      <c r="R86" s="22" t="str">
        <f t="shared" si="18"/>
        <v>Y</v>
      </c>
      <c r="S86" s="22" t="str">
        <f t="shared" si="19"/>
        <v>Y</v>
      </c>
    </row>
    <row r="87" spans="1:27" ht="15.6" x14ac:dyDescent="0.3">
      <c r="A87" s="190">
        <v>77</v>
      </c>
      <c r="B87" s="197" t="s">
        <v>816</v>
      </c>
      <c r="C87" s="198" t="s">
        <v>817</v>
      </c>
      <c r="D87" s="204">
        <v>15</v>
      </c>
      <c r="E87" s="204">
        <v>15</v>
      </c>
      <c r="F87" s="204">
        <v>15</v>
      </c>
      <c r="G87" s="204">
        <v>15</v>
      </c>
      <c r="H87" s="204">
        <v>15</v>
      </c>
      <c r="I87" s="23"/>
      <c r="J87" s="32">
        <f t="shared" si="10"/>
        <v>75</v>
      </c>
      <c r="K87" s="32">
        <f t="shared" si="11"/>
        <v>75</v>
      </c>
      <c r="L87" s="32">
        <f t="shared" si="12"/>
        <v>75</v>
      </c>
      <c r="M87" s="32">
        <f t="shared" si="13"/>
        <v>75</v>
      </c>
      <c r="N87" s="32">
        <f t="shared" si="14"/>
        <v>75</v>
      </c>
      <c r="O87" s="22" t="str">
        <f t="shared" si="15"/>
        <v>N</v>
      </c>
      <c r="P87" s="22" t="str">
        <f t="shared" si="16"/>
        <v>N</v>
      </c>
      <c r="Q87" s="22" t="str">
        <f t="shared" si="17"/>
        <v>N</v>
      </c>
      <c r="R87" s="22" t="str">
        <f t="shared" si="18"/>
        <v>N</v>
      </c>
      <c r="S87" s="22" t="str">
        <f t="shared" si="19"/>
        <v>N</v>
      </c>
    </row>
    <row r="88" spans="1:27" ht="15.6" x14ac:dyDescent="0.3">
      <c r="A88" s="190">
        <v>78</v>
      </c>
      <c r="B88" s="197" t="s">
        <v>818</v>
      </c>
      <c r="C88" s="198" t="s">
        <v>819</v>
      </c>
      <c r="D88" s="204">
        <v>16</v>
      </c>
      <c r="E88" s="204">
        <v>16</v>
      </c>
      <c r="F88" s="204">
        <v>16</v>
      </c>
      <c r="G88" s="204">
        <v>16</v>
      </c>
      <c r="H88" s="204">
        <v>16</v>
      </c>
      <c r="I88" s="27"/>
      <c r="J88" s="32">
        <f t="shared" si="10"/>
        <v>80</v>
      </c>
      <c r="K88" s="32">
        <f t="shared" si="11"/>
        <v>80</v>
      </c>
      <c r="L88" s="32">
        <f t="shared" si="12"/>
        <v>80</v>
      </c>
      <c r="M88" s="32">
        <f t="shared" si="13"/>
        <v>80</v>
      </c>
      <c r="N88" s="32">
        <f t="shared" si="14"/>
        <v>80</v>
      </c>
      <c r="O88" s="22" t="str">
        <f t="shared" si="15"/>
        <v>Y</v>
      </c>
      <c r="P88" s="22" t="str">
        <f t="shared" si="16"/>
        <v>Y</v>
      </c>
      <c r="Q88" s="22" t="str">
        <f t="shared" si="17"/>
        <v>Y</v>
      </c>
      <c r="R88" s="22" t="str">
        <f t="shared" si="18"/>
        <v>Y</v>
      </c>
      <c r="S88" s="22" t="str">
        <f t="shared" si="19"/>
        <v>Y</v>
      </c>
    </row>
    <row r="89" spans="1:27" ht="15.6" x14ac:dyDescent="0.3">
      <c r="A89" s="190">
        <v>79</v>
      </c>
      <c r="B89" s="197" t="s">
        <v>820</v>
      </c>
      <c r="C89" s="198" t="s">
        <v>821</v>
      </c>
      <c r="D89" s="204">
        <v>12</v>
      </c>
      <c r="E89" s="204">
        <v>12</v>
      </c>
      <c r="F89" s="204">
        <v>12</v>
      </c>
      <c r="G89" s="204">
        <v>12</v>
      </c>
      <c r="H89" s="204">
        <v>12</v>
      </c>
      <c r="I89" s="27"/>
      <c r="J89" s="32">
        <f t="shared" si="10"/>
        <v>60</v>
      </c>
      <c r="K89" s="32">
        <f t="shared" si="11"/>
        <v>60</v>
      </c>
      <c r="L89" s="32">
        <f t="shared" si="12"/>
        <v>60</v>
      </c>
      <c r="M89" s="32">
        <f t="shared" si="13"/>
        <v>60</v>
      </c>
      <c r="N89" s="32">
        <f t="shared" si="14"/>
        <v>60</v>
      </c>
      <c r="O89" s="22" t="str">
        <f t="shared" si="15"/>
        <v>N</v>
      </c>
      <c r="P89" s="22" t="str">
        <f t="shared" si="16"/>
        <v>N</v>
      </c>
      <c r="Q89" s="22" t="str">
        <f t="shared" si="17"/>
        <v>N</v>
      </c>
      <c r="R89" s="22" t="str">
        <f t="shared" si="18"/>
        <v>N</v>
      </c>
      <c r="S89" s="22" t="str">
        <f t="shared" si="19"/>
        <v>N</v>
      </c>
    </row>
    <row r="90" spans="1:27" ht="15.6" x14ac:dyDescent="0.3">
      <c r="A90" s="190">
        <v>80</v>
      </c>
      <c r="B90" s="197" t="s">
        <v>822</v>
      </c>
      <c r="C90" s="198" t="s">
        <v>823</v>
      </c>
      <c r="D90" s="204">
        <v>16</v>
      </c>
      <c r="E90" s="204">
        <v>16</v>
      </c>
      <c r="F90" s="204">
        <v>16</v>
      </c>
      <c r="G90" s="204">
        <v>16</v>
      </c>
      <c r="H90" s="204">
        <v>16</v>
      </c>
      <c r="I90" s="26"/>
      <c r="J90" s="32">
        <f t="shared" si="10"/>
        <v>80</v>
      </c>
      <c r="K90" s="32">
        <f t="shared" si="11"/>
        <v>80</v>
      </c>
      <c r="L90" s="32">
        <f t="shared" si="12"/>
        <v>80</v>
      </c>
      <c r="M90" s="32">
        <f t="shared" si="13"/>
        <v>80</v>
      </c>
      <c r="N90" s="32">
        <f t="shared" si="14"/>
        <v>80</v>
      </c>
      <c r="O90" s="22" t="str">
        <f t="shared" si="15"/>
        <v>Y</v>
      </c>
      <c r="P90" s="22" t="str">
        <f t="shared" si="16"/>
        <v>Y</v>
      </c>
      <c r="Q90" s="22" t="str">
        <f t="shared" si="17"/>
        <v>Y</v>
      </c>
      <c r="R90" s="22" t="str">
        <f t="shared" si="18"/>
        <v>Y</v>
      </c>
      <c r="S90" s="22" t="str">
        <f t="shared" si="19"/>
        <v>Y</v>
      </c>
    </row>
    <row r="91" spans="1:27" ht="15.6" x14ac:dyDescent="0.3">
      <c r="A91" s="190">
        <v>81</v>
      </c>
      <c r="B91" s="197" t="s">
        <v>824</v>
      </c>
      <c r="C91" s="198" t="s">
        <v>825</v>
      </c>
      <c r="D91" s="204">
        <v>12</v>
      </c>
      <c r="E91" s="204">
        <v>12</v>
      </c>
      <c r="F91" s="204">
        <v>12</v>
      </c>
      <c r="G91" s="204">
        <v>12</v>
      </c>
      <c r="H91" s="204">
        <v>12</v>
      </c>
      <c r="I91" s="23"/>
      <c r="J91" s="32">
        <f t="shared" si="10"/>
        <v>60</v>
      </c>
      <c r="K91" s="32">
        <f t="shared" si="11"/>
        <v>60</v>
      </c>
      <c r="L91" s="32">
        <f t="shared" si="12"/>
        <v>60</v>
      </c>
      <c r="M91" s="32">
        <f t="shared" si="13"/>
        <v>60</v>
      </c>
      <c r="N91" s="32">
        <f t="shared" si="14"/>
        <v>60</v>
      </c>
      <c r="O91" s="22" t="str">
        <f t="shared" si="15"/>
        <v>N</v>
      </c>
      <c r="P91" s="22" t="str">
        <f t="shared" si="16"/>
        <v>N</v>
      </c>
      <c r="Q91" s="22" t="str">
        <f t="shared" si="17"/>
        <v>N</v>
      </c>
      <c r="R91" s="22" t="str">
        <f t="shared" si="18"/>
        <v>N</v>
      </c>
      <c r="S91" s="22" t="str">
        <f t="shared" si="19"/>
        <v>N</v>
      </c>
    </row>
    <row r="92" spans="1:27" ht="15.6" x14ac:dyDescent="0.3">
      <c r="A92" s="190">
        <v>82</v>
      </c>
      <c r="B92" s="198" t="s">
        <v>826</v>
      </c>
      <c r="C92" s="198" t="s">
        <v>827</v>
      </c>
      <c r="D92" s="204">
        <v>15</v>
      </c>
      <c r="E92" s="204">
        <v>15</v>
      </c>
      <c r="F92" s="204">
        <v>15</v>
      </c>
      <c r="G92" s="204">
        <v>15</v>
      </c>
      <c r="H92" s="204">
        <v>15</v>
      </c>
      <c r="I92" s="28"/>
      <c r="J92" s="32">
        <f t="shared" si="10"/>
        <v>75</v>
      </c>
      <c r="K92" s="32">
        <f t="shared" si="11"/>
        <v>75</v>
      </c>
      <c r="L92" s="32">
        <f t="shared" si="12"/>
        <v>75</v>
      </c>
      <c r="M92" s="32">
        <f t="shared" si="13"/>
        <v>75</v>
      </c>
      <c r="N92" s="32">
        <f t="shared" si="14"/>
        <v>75</v>
      </c>
      <c r="O92" s="22" t="str">
        <f t="shared" si="15"/>
        <v>N</v>
      </c>
      <c r="P92" s="22" t="str">
        <f t="shared" si="16"/>
        <v>N</v>
      </c>
      <c r="Q92" s="22" t="str">
        <f t="shared" si="17"/>
        <v>N</v>
      </c>
      <c r="R92" s="22" t="str">
        <f t="shared" si="18"/>
        <v>N</v>
      </c>
      <c r="S92" s="22" t="str">
        <f t="shared" si="19"/>
        <v>N</v>
      </c>
    </row>
    <row r="93" spans="1:27" ht="15.6" x14ac:dyDescent="0.3">
      <c r="A93" s="190">
        <v>83</v>
      </c>
      <c r="B93" s="198" t="s">
        <v>828</v>
      </c>
      <c r="C93" s="198" t="s">
        <v>829</v>
      </c>
      <c r="D93" s="204">
        <v>15</v>
      </c>
      <c r="E93" s="204">
        <v>15</v>
      </c>
      <c r="F93" s="204">
        <v>15</v>
      </c>
      <c r="G93" s="204">
        <v>15</v>
      </c>
      <c r="H93" s="204">
        <v>15</v>
      </c>
      <c r="I93" s="27"/>
      <c r="J93" s="32">
        <f t="shared" si="10"/>
        <v>75</v>
      </c>
      <c r="K93" s="32">
        <f t="shared" si="11"/>
        <v>75</v>
      </c>
      <c r="L93" s="32">
        <f t="shared" si="12"/>
        <v>75</v>
      </c>
      <c r="M93" s="32">
        <f t="shared" si="13"/>
        <v>75</v>
      </c>
      <c r="N93" s="32">
        <f t="shared" si="14"/>
        <v>75</v>
      </c>
      <c r="O93" s="22" t="str">
        <f t="shared" si="15"/>
        <v>N</v>
      </c>
      <c r="P93" s="22" t="str">
        <f t="shared" si="16"/>
        <v>N</v>
      </c>
      <c r="Q93" s="22" t="str">
        <f t="shared" si="17"/>
        <v>N</v>
      </c>
      <c r="R93" s="22" t="str">
        <f t="shared" si="18"/>
        <v>N</v>
      </c>
      <c r="S93" s="22" t="str">
        <f t="shared" si="19"/>
        <v>N</v>
      </c>
    </row>
    <row r="94" spans="1:27" ht="15.6" x14ac:dyDescent="0.3">
      <c r="A94" s="190">
        <v>84</v>
      </c>
      <c r="B94" s="197" t="s">
        <v>830</v>
      </c>
      <c r="C94" s="198" t="s">
        <v>831</v>
      </c>
      <c r="D94" s="204">
        <v>14</v>
      </c>
      <c r="E94" s="204">
        <v>14</v>
      </c>
      <c r="F94" s="204">
        <v>14</v>
      </c>
      <c r="G94" s="204">
        <v>14</v>
      </c>
      <c r="H94" s="204">
        <v>14</v>
      </c>
      <c r="I94" s="28"/>
      <c r="J94" s="32">
        <f t="shared" si="10"/>
        <v>70</v>
      </c>
      <c r="K94" s="32">
        <f t="shared" si="11"/>
        <v>70</v>
      </c>
      <c r="L94" s="32">
        <f t="shared" si="12"/>
        <v>70</v>
      </c>
      <c r="M94" s="32">
        <f t="shared" si="13"/>
        <v>70</v>
      </c>
      <c r="N94" s="32">
        <f t="shared" si="14"/>
        <v>70</v>
      </c>
      <c r="O94" s="22" t="str">
        <f t="shared" si="15"/>
        <v>N</v>
      </c>
      <c r="P94" s="22" t="str">
        <f t="shared" si="16"/>
        <v>N</v>
      </c>
      <c r="Q94" s="22" t="str">
        <f t="shared" si="17"/>
        <v>N</v>
      </c>
      <c r="R94" s="22" t="str">
        <f t="shared" si="18"/>
        <v>N</v>
      </c>
      <c r="S94" s="22" t="str">
        <f t="shared" si="19"/>
        <v>N</v>
      </c>
    </row>
    <row r="95" spans="1:27" ht="15.6" x14ac:dyDescent="0.3">
      <c r="A95" s="190">
        <v>85</v>
      </c>
      <c r="B95" s="197" t="s">
        <v>832</v>
      </c>
      <c r="C95" s="198" t="s">
        <v>833</v>
      </c>
      <c r="D95" s="204">
        <v>14</v>
      </c>
      <c r="E95" s="204">
        <v>14</v>
      </c>
      <c r="F95" s="204">
        <v>14</v>
      </c>
      <c r="G95" s="204">
        <v>14</v>
      </c>
      <c r="H95" s="204">
        <v>14</v>
      </c>
      <c r="I95" s="26"/>
      <c r="J95" s="32">
        <f t="shared" si="10"/>
        <v>70</v>
      </c>
      <c r="K95" s="32">
        <f t="shared" si="11"/>
        <v>70</v>
      </c>
      <c r="L95" s="32">
        <f t="shared" si="12"/>
        <v>70</v>
      </c>
      <c r="M95" s="32">
        <f t="shared" si="13"/>
        <v>70</v>
      </c>
      <c r="N95" s="32">
        <f t="shared" si="14"/>
        <v>70</v>
      </c>
      <c r="O95" s="22" t="str">
        <f t="shared" si="15"/>
        <v>N</v>
      </c>
      <c r="P95" s="22" t="str">
        <f t="shared" si="16"/>
        <v>N</v>
      </c>
      <c r="Q95" s="22" t="str">
        <f t="shared" si="17"/>
        <v>N</v>
      </c>
      <c r="R95" s="22" t="str">
        <f t="shared" si="18"/>
        <v>N</v>
      </c>
      <c r="S95" s="22" t="str">
        <f t="shared" si="19"/>
        <v>N</v>
      </c>
      <c r="V95" s="7" t="s">
        <v>55</v>
      </c>
      <c r="W95" s="7">
        <f>COUNTIF(O11:O152,"Y")</f>
        <v>91</v>
      </c>
      <c r="X95" s="9">
        <f t="shared" ref="X95:AA95" si="20">COUNTIF(P11:P152,"Y")</f>
        <v>91</v>
      </c>
      <c r="Y95" s="9">
        <f t="shared" si="20"/>
        <v>91</v>
      </c>
      <c r="Z95" s="9">
        <f t="shared" si="20"/>
        <v>91</v>
      </c>
      <c r="AA95" s="9">
        <f t="shared" si="20"/>
        <v>91</v>
      </c>
    </row>
    <row r="96" spans="1:27" ht="20.399999999999999" x14ac:dyDescent="0.35">
      <c r="A96" s="190">
        <v>86</v>
      </c>
      <c r="B96" s="197" t="s">
        <v>834</v>
      </c>
      <c r="C96" s="198" t="s">
        <v>835</v>
      </c>
      <c r="D96" s="204">
        <v>17</v>
      </c>
      <c r="E96" s="204">
        <v>17</v>
      </c>
      <c r="F96" s="204">
        <v>17</v>
      </c>
      <c r="G96" s="204">
        <v>17</v>
      </c>
      <c r="H96" s="204">
        <v>17</v>
      </c>
      <c r="I96" s="23"/>
      <c r="J96" s="32">
        <f t="shared" si="10"/>
        <v>85</v>
      </c>
      <c r="K96" s="32">
        <f t="shared" si="11"/>
        <v>85</v>
      </c>
      <c r="L96" s="32">
        <f t="shared" si="12"/>
        <v>85</v>
      </c>
      <c r="M96" s="32">
        <f t="shared" si="13"/>
        <v>85</v>
      </c>
      <c r="N96" s="32">
        <f t="shared" si="14"/>
        <v>85</v>
      </c>
      <c r="O96" s="22" t="str">
        <f t="shared" si="15"/>
        <v>Y</v>
      </c>
      <c r="P96" s="22" t="str">
        <f t="shared" si="16"/>
        <v>Y</v>
      </c>
      <c r="Q96" s="22" t="str">
        <f t="shared" si="17"/>
        <v>Y</v>
      </c>
      <c r="R96" s="22" t="str">
        <f t="shared" si="18"/>
        <v>Y</v>
      </c>
      <c r="S96" s="22" t="str">
        <f t="shared" si="19"/>
        <v>Y</v>
      </c>
      <c r="V96" s="33" t="s">
        <v>56</v>
      </c>
      <c r="W96" s="34">
        <f>(91/142)</f>
        <v>0.64084507042253525</v>
      </c>
      <c r="X96" s="34">
        <f t="shared" ref="X96:AA96" si="21">(91/142)</f>
        <v>0.64084507042253525</v>
      </c>
      <c r="Y96" s="34">
        <f t="shared" si="21"/>
        <v>0.64084507042253525</v>
      </c>
      <c r="Z96" s="34">
        <f t="shared" si="21"/>
        <v>0.64084507042253525</v>
      </c>
      <c r="AA96" s="34">
        <f t="shared" si="21"/>
        <v>0.64084507042253525</v>
      </c>
    </row>
    <row r="97" spans="1:27" ht="15.6" x14ac:dyDescent="0.3">
      <c r="A97" s="190">
        <v>87</v>
      </c>
      <c r="B97" s="197" t="s">
        <v>836</v>
      </c>
      <c r="C97" s="198" t="s">
        <v>837</v>
      </c>
      <c r="D97" s="204">
        <v>16</v>
      </c>
      <c r="E97" s="204">
        <v>16</v>
      </c>
      <c r="F97" s="204">
        <v>16</v>
      </c>
      <c r="G97" s="204">
        <v>16</v>
      </c>
      <c r="H97" s="204">
        <v>16</v>
      </c>
      <c r="I97" s="27"/>
      <c r="J97" s="32">
        <f t="shared" si="10"/>
        <v>80</v>
      </c>
      <c r="K97" s="32">
        <f t="shared" si="11"/>
        <v>80</v>
      </c>
      <c r="L97" s="32">
        <f t="shared" si="12"/>
        <v>80</v>
      </c>
      <c r="M97" s="32">
        <f t="shared" si="13"/>
        <v>80</v>
      </c>
      <c r="N97" s="32">
        <f t="shared" si="14"/>
        <v>80</v>
      </c>
      <c r="O97" s="22" t="str">
        <f t="shared" si="15"/>
        <v>Y</v>
      </c>
      <c r="P97" s="22" t="str">
        <f t="shared" si="16"/>
        <v>Y</v>
      </c>
      <c r="Q97" s="22" t="str">
        <f t="shared" si="17"/>
        <v>Y</v>
      </c>
      <c r="R97" s="22" t="str">
        <f t="shared" si="18"/>
        <v>Y</v>
      </c>
      <c r="S97" s="22" t="str">
        <f t="shared" si="19"/>
        <v>Y</v>
      </c>
      <c r="V97" s="7"/>
      <c r="W97" s="7"/>
    </row>
    <row r="98" spans="1:27" ht="15.6" x14ac:dyDescent="0.3">
      <c r="A98" s="190">
        <v>88</v>
      </c>
      <c r="B98" s="197" t="s">
        <v>838</v>
      </c>
      <c r="C98" s="198" t="s">
        <v>839</v>
      </c>
      <c r="D98" s="204">
        <v>19</v>
      </c>
      <c r="E98" s="204">
        <v>19</v>
      </c>
      <c r="F98" s="204">
        <v>19</v>
      </c>
      <c r="G98" s="204">
        <v>19</v>
      </c>
      <c r="H98" s="204">
        <v>19</v>
      </c>
      <c r="I98" s="23"/>
      <c r="J98" s="32">
        <f t="shared" si="10"/>
        <v>95</v>
      </c>
      <c r="K98" s="32">
        <f t="shared" si="11"/>
        <v>95</v>
      </c>
      <c r="L98" s="32">
        <f t="shared" si="12"/>
        <v>95</v>
      </c>
      <c r="M98" s="32">
        <f t="shared" si="13"/>
        <v>95</v>
      </c>
      <c r="N98" s="32">
        <f t="shared" si="14"/>
        <v>95</v>
      </c>
      <c r="O98" s="22" t="str">
        <f t="shared" si="15"/>
        <v>Y</v>
      </c>
      <c r="P98" s="22" t="str">
        <f t="shared" si="16"/>
        <v>Y</v>
      </c>
      <c r="Q98" s="22" t="str">
        <f t="shared" si="17"/>
        <v>Y</v>
      </c>
      <c r="R98" s="22" t="str">
        <f t="shared" si="18"/>
        <v>Y</v>
      </c>
      <c r="S98" s="22" t="str">
        <f t="shared" si="19"/>
        <v>Y</v>
      </c>
      <c r="V98" s="7"/>
      <c r="W98" s="7"/>
    </row>
    <row r="99" spans="1:27" ht="15.6" x14ac:dyDescent="0.3">
      <c r="A99" s="190">
        <v>89</v>
      </c>
      <c r="B99" s="197" t="s">
        <v>840</v>
      </c>
      <c r="C99" s="198" t="s">
        <v>841</v>
      </c>
      <c r="D99" s="204">
        <v>17</v>
      </c>
      <c r="E99" s="204">
        <v>17</v>
      </c>
      <c r="F99" s="204">
        <v>17</v>
      </c>
      <c r="G99" s="204">
        <v>17</v>
      </c>
      <c r="H99" s="204">
        <v>17</v>
      </c>
      <c r="I99" s="23"/>
      <c r="J99" s="32">
        <f t="shared" si="10"/>
        <v>85</v>
      </c>
      <c r="K99" s="32">
        <f t="shared" si="11"/>
        <v>85</v>
      </c>
      <c r="L99" s="32">
        <f t="shared" si="12"/>
        <v>85</v>
      </c>
      <c r="M99" s="32">
        <f t="shared" si="13"/>
        <v>85</v>
      </c>
      <c r="N99" s="32">
        <f t="shared" si="14"/>
        <v>85</v>
      </c>
      <c r="O99" s="22" t="str">
        <f t="shared" si="15"/>
        <v>Y</v>
      </c>
      <c r="P99" s="22" t="str">
        <f t="shared" si="16"/>
        <v>Y</v>
      </c>
      <c r="Q99" s="22" t="str">
        <f t="shared" si="17"/>
        <v>Y</v>
      </c>
      <c r="R99" s="22" t="str">
        <f t="shared" si="18"/>
        <v>Y</v>
      </c>
      <c r="S99" s="22" t="str">
        <f t="shared" si="19"/>
        <v>Y</v>
      </c>
      <c r="V99" s="7"/>
      <c r="W99" s="7"/>
    </row>
    <row r="100" spans="1:27" ht="15.6" x14ac:dyDescent="0.3">
      <c r="A100" s="190">
        <v>90</v>
      </c>
      <c r="B100" s="197" t="s">
        <v>842</v>
      </c>
      <c r="C100" s="198" t="s">
        <v>843</v>
      </c>
      <c r="D100" s="204">
        <v>15</v>
      </c>
      <c r="E100" s="204">
        <v>15</v>
      </c>
      <c r="F100" s="204">
        <v>15</v>
      </c>
      <c r="G100" s="204">
        <v>15</v>
      </c>
      <c r="H100" s="204">
        <v>15</v>
      </c>
      <c r="I100" s="28"/>
      <c r="J100" s="32">
        <f t="shared" si="10"/>
        <v>75</v>
      </c>
      <c r="K100" s="32">
        <f t="shared" si="11"/>
        <v>75</v>
      </c>
      <c r="L100" s="32">
        <f t="shared" si="12"/>
        <v>75</v>
      </c>
      <c r="M100" s="32">
        <f t="shared" si="13"/>
        <v>75</v>
      </c>
      <c r="N100" s="32">
        <f t="shared" si="14"/>
        <v>75</v>
      </c>
      <c r="O100" s="22" t="str">
        <f t="shared" si="15"/>
        <v>N</v>
      </c>
      <c r="P100" s="22" t="str">
        <f t="shared" si="16"/>
        <v>N</v>
      </c>
      <c r="Q100" s="22" t="str">
        <f t="shared" si="17"/>
        <v>N</v>
      </c>
      <c r="R100" s="22" t="str">
        <f t="shared" si="18"/>
        <v>N</v>
      </c>
      <c r="S100" s="22" t="str">
        <f t="shared" si="19"/>
        <v>N</v>
      </c>
      <c r="V100" s="7"/>
      <c r="W100" s="7" t="s">
        <v>57</v>
      </c>
      <c r="X100" s="8" t="s">
        <v>58</v>
      </c>
      <c r="Y100" s="8" t="s">
        <v>28</v>
      </c>
      <c r="Z100" s="8" t="s">
        <v>59</v>
      </c>
      <c r="AA100" s="8" t="s">
        <v>26</v>
      </c>
    </row>
    <row r="101" spans="1:27" ht="31.2" x14ac:dyDescent="0.35">
      <c r="A101" s="190">
        <v>91</v>
      </c>
      <c r="B101" s="197" t="s">
        <v>844</v>
      </c>
      <c r="C101" s="198" t="s">
        <v>845</v>
      </c>
      <c r="D101" s="204">
        <v>20</v>
      </c>
      <c r="E101" s="204">
        <v>20</v>
      </c>
      <c r="F101" s="204">
        <v>20</v>
      </c>
      <c r="G101" s="204">
        <v>20</v>
      </c>
      <c r="H101" s="204">
        <v>20</v>
      </c>
      <c r="I101" s="26"/>
      <c r="J101" s="32">
        <f t="shared" si="10"/>
        <v>100</v>
      </c>
      <c r="K101" s="32">
        <f t="shared" si="11"/>
        <v>100</v>
      </c>
      <c r="L101" s="32">
        <f t="shared" si="12"/>
        <v>100</v>
      </c>
      <c r="M101" s="32">
        <f t="shared" si="13"/>
        <v>100</v>
      </c>
      <c r="N101" s="32">
        <f t="shared" si="14"/>
        <v>100</v>
      </c>
      <c r="O101" s="22" t="str">
        <f t="shared" si="15"/>
        <v>Y</v>
      </c>
      <c r="P101" s="22" t="str">
        <f t="shared" si="16"/>
        <v>Y</v>
      </c>
      <c r="Q101" s="22" t="str">
        <f t="shared" si="17"/>
        <v>Y</v>
      </c>
      <c r="R101" s="22" t="str">
        <f t="shared" si="18"/>
        <v>Y</v>
      </c>
      <c r="S101" s="22" t="str">
        <f t="shared" si="19"/>
        <v>Y</v>
      </c>
      <c r="V101" s="35" t="s">
        <v>60</v>
      </c>
      <c r="W101" s="36">
        <v>64</v>
      </c>
      <c r="X101" s="36">
        <v>64</v>
      </c>
      <c r="Y101" s="36">
        <v>64</v>
      </c>
      <c r="Z101" s="36">
        <v>64</v>
      </c>
      <c r="AA101" s="36">
        <v>64</v>
      </c>
    </row>
    <row r="102" spans="1:27" ht="15.6" x14ac:dyDescent="0.3">
      <c r="A102" s="190">
        <v>92</v>
      </c>
      <c r="B102" s="197" t="s">
        <v>846</v>
      </c>
      <c r="C102" s="198" t="s">
        <v>847</v>
      </c>
      <c r="D102" s="211">
        <v>19</v>
      </c>
      <c r="E102" s="211">
        <v>19</v>
      </c>
      <c r="F102" s="211">
        <v>19</v>
      </c>
      <c r="G102" s="211">
        <v>19</v>
      </c>
      <c r="H102" s="211">
        <v>19</v>
      </c>
      <c r="I102" s="23"/>
      <c r="J102" s="32">
        <f t="shared" si="10"/>
        <v>95</v>
      </c>
      <c r="K102" s="32">
        <f t="shared" si="11"/>
        <v>95</v>
      </c>
      <c r="L102" s="32">
        <f t="shared" si="12"/>
        <v>95</v>
      </c>
      <c r="M102" s="32">
        <f t="shared" si="13"/>
        <v>95</v>
      </c>
      <c r="N102" s="32">
        <f t="shared" si="14"/>
        <v>95</v>
      </c>
      <c r="O102" s="22" t="str">
        <f t="shared" si="15"/>
        <v>Y</v>
      </c>
      <c r="P102" s="22" t="str">
        <f t="shared" si="16"/>
        <v>Y</v>
      </c>
      <c r="Q102" s="22" t="str">
        <f t="shared" si="17"/>
        <v>Y</v>
      </c>
      <c r="R102" s="22" t="str">
        <f t="shared" si="18"/>
        <v>Y</v>
      </c>
      <c r="S102" s="22" t="str">
        <f t="shared" si="19"/>
        <v>Y</v>
      </c>
    </row>
    <row r="103" spans="1:27" ht="15.6" x14ac:dyDescent="0.3">
      <c r="A103" s="190">
        <v>93</v>
      </c>
      <c r="B103" s="197" t="s">
        <v>848</v>
      </c>
      <c r="C103" s="198" t="s">
        <v>849</v>
      </c>
      <c r="D103" s="211">
        <v>19</v>
      </c>
      <c r="E103" s="211">
        <v>19</v>
      </c>
      <c r="F103" s="211">
        <v>19</v>
      </c>
      <c r="G103" s="211">
        <v>19</v>
      </c>
      <c r="H103" s="211">
        <v>19</v>
      </c>
      <c r="I103" s="26"/>
      <c r="J103" s="32">
        <f t="shared" si="10"/>
        <v>95</v>
      </c>
      <c r="K103" s="32">
        <f t="shared" si="11"/>
        <v>95</v>
      </c>
      <c r="L103" s="32">
        <f t="shared" si="12"/>
        <v>95</v>
      </c>
      <c r="M103" s="32">
        <f t="shared" si="13"/>
        <v>95</v>
      </c>
      <c r="N103" s="32">
        <f t="shared" si="14"/>
        <v>95</v>
      </c>
      <c r="O103" s="22" t="str">
        <f t="shared" si="15"/>
        <v>Y</v>
      </c>
      <c r="P103" s="22" t="str">
        <f t="shared" si="16"/>
        <v>Y</v>
      </c>
      <c r="Q103" s="22" t="str">
        <f t="shared" si="17"/>
        <v>Y</v>
      </c>
      <c r="R103" s="22" t="str">
        <f t="shared" si="18"/>
        <v>Y</v>
      </c>
      <c r="S103" s="22" t="str">
        <f t="shared" si="19"/>
        <v>Y</v>
      </c>
    </row>
    <row r="104" spans="1:27" ht="15.6" x14ac:dyDescent="0.3">
      <c r="A104" s="190">
        <v>94</v>
      </c>
      <c r="B104" s="197" t="s">
        <v>850</v>
      </c>
      <c r="C104" s="198" t="s">
        <v>851</v>
      </c>
      <c r="D104" s="211">
        <v>14</v>
      </c>
      <c r="E104" s="211">
        <v>14</v>
      </c>
      <c r="F104" s="211">
        <v>14</v>
      </c>
      <c r="G104" s="211">
        <v>14</v>
      </c>
      <c r="H104" s="211">
        <v>14</v>
      </c>
      <c r="I104" s="26"/>
      <c r="J104" s="32">
        <f t="shared" si="10"/>
        <v>70</v>
      </c>
      <c r="K104" s="32">
        <f t="shared" si="11"/>
        <v>70</v>
      </c>
      <c r="L104" s="32">
        <f t="shared" si="12"/>
        <v>70</v>
      </c>
      <c r="M104" s="32">
        <f t="shared" si="13"/>
        <v>70</v>
      </c>
      <c r="N104" s="32">
        <f t="shared" si="14"/>
        <v>70</v>
      </c>
      <c r="O104" s="22" t="str">
        <f t="shared" si="15"/>
        <v>N</v>
      </c>
      <c r="P104" s="22" t="str">
        <f t="shared" si="16"/>
        <v>N</v>
      </c>
      <c r="Q104" s="22" t="str">
        <f t="shared" si="17"/>
        <v>N</v>
      </c>
      <c r="R104" s="22" t="str">
        <f t="shared" si="18"/>
        <v>N</v>
      </c>
      <c r="S104" s="22" t="str">
        <f t="shared" si="19"/>
        <v>N</v>
      </c>
    </row>
    <row r="105" spans="1:27" ht="15.6" x14ac:dyDescent="0.3">
      <c r="A105" s="190">
        <v>95</v>
      </c>
      <c r="B105" s="197" t="s">
        <v>852</v>
      </c>
      <c r="C105" s="198" t="s">
        <v>853</v>
      </c>
      <c r="D105" s="211">
        <v>16</v>
      </c>
      <c r="E105" s="211">
        <v>16</v>
      </c>
      <c r="F105" s="211">
        <v>16</v>
      </c>
      <c r="G105" s="211">
        <v>16</v>
      </c>
      <c r="H105" s="211">
        <v>16</v>
      </c>
      <c r="I105" s="23"/>
      <c r="J105" s="32">
        <f t="shared" si="10"/>
        <v>80</v>
      </c>
      <c r="K105" s="32">
        <f t="shared" si="11"/>
        <v>80</v>
      </c>
      <c r="L105" s="32">
        <f t="shared" si="12"/>
        <v>80</v>
      </c>
      <c r="M105" s="32">
        <f t="shared" si="13"/>
        <v>80</v>
      </c>
      <c r="N105" s="32">
        <f t="shared" si="14"/>
        <v>80</v>
      </c>
      <c r="O105" s="22" t="str">
        <f t="shared" si="15"/>
        <v>Y</v>
      </c>
      <c r="P105" s="22" t="str">
        <f t="shared" si="16"/>
        <v>Y</v>
      </c>
      <c r="Q105" s="22" t="str">
        <f t="shared" si="17"/>
        <v>Y</v>
      </c>
      <c r="R105" s="22" t="str">
        <f t="shared" si="18"/>
        <v>Y</v>
      </c>
      <c r="S105" s="22" t="str">
        <f t="shared" si="19"/>
        <v>Y</v>
      </c>
    </row>
    <row r="106" spans="1:27" ht="15.6" x14ac:dyDescent="0.3">
      <c r="A106" s="190">
        <v>96</v>
      </c>
      <c r="B106" s="197" t="s">
        <v>854</v>
      </c>
      <c r="C106" s="198" t="s">
        <v>855</v>
      </c>
      <c r="D106" s="204">
        <v>18</v>
      </c>
      <c r="E106" s="204">
        <v>18</v>
      </c>
      <c r="F106" s="204">
        <v>18</v>
      </c>
      <c r="G106" s="204">
        <v>18</v>
      </c>
      <c r="H106" s="204">
        <v>18</v>
      </c>
      <c r="I106" s="27"/>
      <c r="J106" s="32">
        <f t="shared" si="10"/>
        <v>90</v>
      </c>
      <c r="K106" s="32">
        <f t="shared" si="11"/>
        <v>90</v>
      </c>
      <c r="L106" s="32">
        <f t="shared" si="12"/>
        <v>90</v>
      </c>
      <c r="M106" s="32">
        <f t="shared" si="13"/>
        <v>90</v>
      </c>
      <c r="N106" s="32">
        <f t="shared" si="14"/>
        <v>90</v>
      </c>
      <c r="O106" s="22" t="str">
        <f t="shared" si="15"/>
        <v>Y</v>
      </c>
      <c r="P106" s="22" t="str">
        <f t="shared" si="16"/>
        <v>Y</v>
      </c>
      <c r="Q106" s="22" t="str">
        <f t="shared" si="17"/>
        <v>Y</v>
      </c>
      <c r="R106" s="22" t="str">
        <f t="shared" si="18"/>
        <v>Y</v>
      </c>
      <c r="S106" s="22" t="str">
        <f t="shared" si="19"/>
        <v>Y</v>
      </c>
    </row>
    <row r="107" spans="1:27" ht="15.6" x14ac:dyDescent="0.3">
      <c r="A107" s="190">
        <v>97</v>
      </c>
      <c r="B107" s="199" t="s">
        <v>856</v>
      </c>
      <c r="C107" s="200" t="s">
        <v>857</v>
      </c>
      <c r="D107" s="211">
        <v>15</v>
      </c>
      <c r="E107" s="211">
        <v>15</v>
      </c>
      <c r="F107" s="211">
        <v>15</v>
      </c>
      <c r="G107" s="211">
        <v>15</v>
      </c>
      <c r="H107" s="211">
        <v>15</v>
      </c>
      <c r="I107" s="26"/>
      <c r="J107" s="32">
        <f t="shared" si="10"/>
        <v>75</v>
      </c>
      <c r="K107" s="32">
        <f t="shared" si="11"/>
        <v>75</v>
      </c>
      <c r="L107" s="32">
        <f t="shared" si="12"/>
        <v>75</v>
      </c>
      <c r="M107" s="32">
        <f t="shared" si="13"/>
        <v>75</v>
      </c>
      <c r="N107" s="32">
        <f t="shared" si="14"/>
        <v>75</v>
      </c>
      <c r="O107" s="22" t="str">
        <f t="shared" si="15"/>
        <v>N</v>
      </c>
      <c r="P107" s="22" t="str">
        <f t="shared" si="16"/>
        <v>N</v>
      </c>
      <c r="Q107" s="22" t="str">
        <f t="shared" si="17"/>
        <v>N</v>
      </c>
      <c r="R107" s="22" t="str">
        <f t="shared" si="18"/>
        <v>N</v>
      </c>
      <c r="S107" s="22" t="str">
        <f t="shared" si="19"/>
        <v>N</v>
      </c>
    </row>
    <row r="108" spans="1:27" ht="15.6" x14ac:dyDescent="0.3">
      <c r="A108" s="190">
        <v>98</v>
      </c>
      <c r="B108" s="199" t="s">
        <v>858</v>
      </c>
      <c r="C108" s="200" t="s">
        <v>859</v>
      </c>
      <c r="D108" s="211">
        <v>16</v>
      </c>
      <c r="E108" s="211">
        <v>16</v>
      </c>
      <c r="F108" s="211">
        <v>16</v>
      </c>
      <c r="G108" s="211">
        <v>16</v>
      </c>
      <c r="H108" s="211">
        <v>16</v>
      </c>
      <c r="I108" s="23"/>
      <c r="J108" s="32">
        <f t="shared" si="10"/>
        <v>80</v>
      </c>
      <c r="K108" s="32">
        <f t="shared" si="11"/>
        <v>80</v>
      </c>
      <c r="L108" s="32">
        <f t="shared" si="12"/>
        <v>80</v>
      </c>
      <c r="M108" s="32">
        <f t="shared" si="13"/>
        <v>80</v>
      </c>
      <c r="N108" s="32">
        <f t="shared" si="14"/>
        <v>80</v>
      </c>
      <c r="O108" s="22" t="str">
        <f t="shared" si="15"/>
        <v>Y</v>
      </c>
      <c r="P108" s="22" t="str">
        <f t="shared" si="16"/>
        <v>Y</v>
      </c>
      <c r="Q108" s="22" t="str">
        <f t="shared" si="17"/>
        <v>Y</v>
      </c>
      <c r="R108" s="22" t="str">
        <f t="shared" si="18"/>
        <v>Y</v>
      </c>
      <c r="S108" s="22" t="str">
        <f t="shared" si="19"/>
        <v>Y</v>
      </c>
    </row>
    <row r="109" spans="1:27" ht="15.6" x14ac:dyDescent="0.3">
      <c r="A109" s="190">
        <v>99</v>
      </c>
      <c r="B109" s="197" t="s">
        <v>860</v>
      </c>
      <c r="C109" s="198" t="s">
        <v>861</v>
      </c>
      <c r="D109" s="212">
        <v>19</v>
      </c>
      <c r="E109" s="212">
        <v>19</v>
      </c>
      <c r="F109" s="212">
        <v>19</v>
      </c>
      <c r="G109" s="212">
        <v>19</v>
      </c>
      <c r="H109" s="212">
        <v>19</v>
      </c>
      <c r="I109" s="23"/>
      <c r="J109" s="32">
        <f t="shared" si="10"/>
        <v>95</v>
      </c>
      <c r="K109" s="32">
        <f t="shared" si="11"/>
        <v>95</v>
      </c>
      <c r="L109" s="32">
        <f t="shared" si="12"/>
        <v>95</v>
      </c>
      <c r="M109" s="32">
        <f t="shared" si="13"/>
        <v>95</v>
      </c>
      <c r="N109" s="32">
        <f t="shared" si="14"/>
        <v>95</v>
      </c>
      <c r="O109" s="22" t="str">
        <f t="shared" si="15"/>
        <v>Y</v>
      </c>
      <c r="P109" s="22" t="str">
        <f t="shared" si="16"/>
        <v>Y</v>
      </c>
      <c r="Q109" s="22" t="str">
        <f t="shared" si="17"/>
        <v>Y</v>
      </c>
      <c r="R109" s="22" t="str">
        <f t="shared" si="18"/>
        <v>Y</v>
      </c>
      <c r="S109" s="22" t="str">
        <f t="shared" si="19"/>
        <v>Y</v>
      </c>
    </row>
    <row r="110" spans="1:27" ht="15.6" x14ac:dyDescent="0.3">
      <c r="A110" s="190">
        <v>100</v>
      </c>
      <c r="B110" s="197" t="s">
        <v>862</v>
      </c>
      <c r="C110" s="198" t="s">
        <v>863</v>
      </c>
      <c r="D110" s="212">
        <v>15</v>
      </c>
      <c r="E110" s="212">
        <v>15</v>
      </c>
      <c r="F110" s="212">
        <v>15</v>
      </c>
      <c r="G110" s="212">
        <v>15</v>
      </c>
      <c r="H110" s="212">
        <v>15</v>
      </c>
      <c r="I110" s="23"/>
      <c r="J110" s="32">
        <f t="shared" si="10"/>
        <v>75</v>
      </c>
      <c r="K110" s="32">
        <f t="shared" si="11"/>
        <v>75</v>
      </c>
      <c r="L110" s="32">
        <f t="shared" si="12"/>
        <v>75</v>
      </c>
      <c r="M110" s="32">
        <f t="shared" si="13"/>
        <v>75</v>
      </c>
      <c r="N110" s="32">
        <f t="shared" si="14"/>
        <v>75</v>
      </c>
      <c r="O110" s="22" t="str">
        <f t="shared" si="15"/>
        <v>N</v>
      </c>
      <c r="P110" s="22" t="str">
        <f t="shared" si="16"/>
        <v>N</v>
      </c>
      <c r="Q110" s="22" t="str">
        <f t="shared" si="17"/>
        <v>N</v>
      </c>
      <c r="R110" s="22" t="str">
        <f t="shared" si="18"/>
        <v>N</v>
      </c>
      <c r="S110" s="22" t="str">
        <f t="shared" si="19"/>
        <v>N</v>
      </c>
    </row>
    <row r="111" spans="1:27" ht="15.6" x14ac:dyDescent="0.3">
      <c r="A111" s="190">
        <v>101</v>
      </c>
      <c r="B111" s="197" t="s">
        <v>864</v>
      </c>
      <c r="C111" s="198" t="s">
        <v>865</v>
      </c>
      <c r="D111" s="211">
        <v>18</v>
      </c>
      <c r="E111" s="211">
        <v>18</v>
      </c>
      <c r="F111" s="211">
        <v>18</v>
      </c>
      <c r="G111" s="211">
        <v>18</v>
      </c>
      <c r="H111" s="211">
        <v>18</v>
      </c>
      <c r="I111" s="27"/>
      <c r="J111" s="32">
        <f t="shared" si="10"/>
        <v>90</v>
      </c>
      <c r="K111" s="32">
        <f t="shared" si="11"/>
        <v>90</v>
      </c>
      <c r="L111" s="32">
        <f t="shared" si="12"/>
        <v>90</v>
      </c>
      <c r="M111" s="32">
        <f t="shared" si="13"/>
        <v>90</v>
      </c>
      <c r="N111" s="32">
        <f t="shared" si="14"/>
        <v>90</v>
      </c>
      <c r="O111" s="22" t="str">
        <f t="shared" si="15"/>
        <v>Y</v>
      </c>
      <c r="P111" s="22" t="str">
        <f t="shared" si="16"/>
        <v>Y</v>
      </c>
      <c r="Q111" s="22" t="str">
        <f t="shared" si="17"/>
        <v>Y</v>
      </c>
      <c r="R111" s="22" t="str">
        <f t="shared" si="18"/>
        <v>Y</v>
      </c>
      <c r="S111" s="22" t="str">
        <f t="shared" si="19"/>
        <v>Y</v>
      </c>
    </row>
    <row r="112" spans="1:27" ht="15.6" x14ac:dyDescent="0.3">
      <c r="A112" s="190">
        <v>102</v>
      </c>
      <c r="B112" s="197" t="s">
        <v>866</v>
      </c>
      <c r="C112" s="198" t="s">
        <v>867</v>
      </c>
      <c r="D112" s="213">
        <v>18</v>
      </c>
      <c r="E112" s="213">
        <v>18</v>
      </c>
      <c r="F112" s="213">
        <v>18</v>
      </c>
      <c r="G112" s="213">
        <v>18</v>
      </c>
      <c r="H112" s="213">
        <v>18</v>
      </c>
      <c r="I112" s="26"/>
      <c r="J112" s="32">
        <f t="shared" si="10"/>
        <v>90</v>
      </c>
      <c r="K112" s="32">
        <f t="shared" si="11"/>
        <v>90</v>
      </c>
      <c r="L112" s="32">
        <f t="shared" si="12"/>
        <v>90</v>
      </c>
      <c r="M112" s="32">
        <f t="shared" si="13"/>
        <v>90</v>
      </c>
      <c r="N112" s="32">
        <f t="shared" si="14"/>
        <v>90</v>
      </c>
      <c r="O112" s="22" t="str">
        <f t="shared" si="15"/>
        <v>Y</v>
      </c>
      <c r="P112" s="22" t="str">
        <f t="shared" si="16"/>
        <v>Y</v>
      </c>
      <c r="Q112" s="22" t="str">
        <f t="shared" si="17"/>
        <v>Y</v>
      </c>
      <c r="R112" s="22" t="str">
        <f t="shared" si="18"/>
        <v>Y</v>
      </c>
      <c r="S112" s="22" t="str">
        <f t="shared" si="19"/>
        <v>Y</v>
      </c>
    </row>
    <row r="113" spans="1:19" ht="15.6" x14ac:dyDescent="0.3">
      <c r="A113" s="190">
        <v>103</v>
      </c>
      <c r="B113" s="197" t="s">
        <v>868</v>
      </c>
      <c r="C113" s="198" t="s">
        <v>869</v>
      </c>
      <c r="D113" s="204">
        <v>15</v>
      </c>
      <c r="E113" s="204">
        <v>15</v>
      </c>
      <c r="F113" s="204">
        <v>15</v>
      </c>
      <c r="G113" s="204">
        <v>15</v>
      </c>
      <c r="H113" s="204">
        <v>15</v>
      </c>
      <c r="I113" s="23"/>
      <c r="J113" s="32">
        <f t="shared" si="10"/>
        <v>75</v>
      </c>
      <c r="K113" s="32">
        <f t="shared" si="11"/>
        <v>75</v>
      </c>
      <c r="L113" s="32">
        <f t="shared" si="12"/>
        <v>75</v>
      </c>
      <c r="M113" s="32">
        <f t="shared" si="13"/>
        <v>75</v>
      </c>
      <c r="N113" s="32">
        <f t="shared" si="14"/>
        <v>75</v>
      </c>
      <c r="O113" s="22" t="str">
        <f t="shared" si="15"/>
        <v>N</v>
      </c>
      <c r="P113" s="22" t="str">
        <f t="shared" si="16"/>
        <v>N</v>
      </c>
      <c r="Q113" s="22" t="str">
        <f t="shared" si="17"/>
        <v>N</v>
      </c>
      <c r="R113" s="22" t="str">
        <f t="shared" si="18"/>
        <v>N</v>
      </c>
      <c r="S113" s="22" t="str">
        <f t="shared" si="19"/>
        <v>N</v>
      </c>
    </row>
    <row r="114" spans="1:19" ht="15.6" x14ac:dyDescent="0.3">
      <c r="A114" s="190">
        <v>104</v>
      </c>
      <c r="B114" s="197" t="s">
        <v>870</v>
      </c>
      <c r="C114" s="198" t="s">
        <v>871</v>
      </c>
      <c r="D114" s="204">
        <v>17</v>
      </c>
      <c r="E114" s="204">
        <v>17</v>
      </c>
      <c r="F114" s="204">
        <v>17</v>
      </c>
      <c r="G114" s="204">
        <v>17</v>
      </c>
      <c r="H114" s="204">
        <v>17</v>
      </c>
      <c r="I114" s="23"/>
      <c r="J114" s="32">
        <f t="shared" si="10"/>
        <v>85</v>
      </c>
      <c r="K114" s="32">
        <f t="shared" si="11"/>
        <v>85</v>
      </c>
      <c r="L114" s="32">
        <f t="shared" si="12"/>
        <v>85</v>
      </c>
      <c r="M114" s="32">
        <f t="shared" si="13"/>
        <v>85</v>
      </c>
      <c r="N114" s="32">
        <f t="shared" si="14"/>
        <v>85</v>
      </c>
      <c r="O114" s="22" t="str">
        <f t="shared" si="15"/>
        <v>Y</v>
      </c>
      <c r="P114" s="22" t="str">
        <f t="shared" si="16"/>
        <v>Y</v>
      </c>
      <c r="Q114" s="22" t="str">
        <f t="shared" si="17"/>
        <v>Y</v>
      </c>
      <c r="R114" s="22" t="str">
        <f t="shared" si="18"/>
        <v>Y</v>
      </c>
      <c r="S114" s="22" t="str">
        <f t="shared" si="19"/>
        <v>Y</v>
      </c>
    </row>
    <row r="115" spans="1:19" ht="15.6" x14ac:dyDescent="0.3">
      <c r="A115" s="190">
        <v>105</v>
      </c>
      <c r="B115" s="197" t="s">
        <v>872</v>
      </c>
      <c r="C115" s="198" t="s">
        <v>873</v>
      </c>
      <c r="D115" s="204">
        <v>18</v>
      </c>
      <c r="E115" s="204">
        <v>18</v>
      </c>
      <c r="F115" s="204">
        <v>18</v>
      </c>
      <c r="G115" s="204">
        <v>18</v>
      </c>
      <c r="H115" s="204">
        <v>18</v>
      </c>
      <c r="I115" s="27"/>
      <c r="J115" s="32">
        <f t="shared" si="10"/>
        <v>90</v>
      </c>
      <c r="K115" s="32">
        <f t="shared" si="11"/>
        <v>90</v>
      </c>
      <c r="L115" s="32">
        <f t="shared" si="12"/>
        <v>90</v>
      </c>
      <c r="M115" s="32">
        <f t="shared" si="13"/>
        <v>90</v>
      </c>
      <c r="N115" s="32">
        <f t="shared" si="14"/>
        <v>90</v>
      </c>
      <c r="O115" s="22" t="str">
        <f t="shared" si="15"/>
        <v>Y</v>
      </c>
      <c r="P115" s="22" t="str">
        <f t="shared" si="16"/>
        <v>Y</v>
      </c>
      <c r="Q115" s="22" t="str">
        <f t="shared" si="17"/>
        <v>Y</v>
      </c>
      <c r="R115" s="22" t="str">
        <f t="shared" si="18"/>
        <v>Y</v>
      </c>
      <c r="S115" s="22" t="str">
        <f t="shared" si="19"/>
        <v>Y</v>
      </c>
    </row>
    <row r="116" spans="1:19" ht="15.6" x14ac:dyDescent="0.3">
      <c r="A116" s="190">
        <v>106</v>
      </c>
      <c r="B116" s="197" t="s">
        <v>874</v>
      </c>
      <c r="C116" s="198" t="s">
        <v>875</v>
      </c>
      <c r="D116" s="214">
        <v>17</v>
      </c>
      <c r="E116" s="214">
        <v>17</v>
      </c>
      <c r="F116" s="214">
        <v>17</v>
      </c>
      <c r="G116" s="214">
        <v>17</v>
      </c>
      <c r="H116" s="214">
        <v>17</v>
      </c>
      <c r="I116" s="23"/>
      <c r="J116" s="32">
        <f t="shared" si="10"/>
        <v>85</v>
      </c>
      <c r="K116" s="32">
        <f t="shared" si="11"/>
        <v>85</v>
      </c>
      <c r="L116" s="32">
        <f t="shared" si="12"/>
        <v>85</v>
      </c>
      <c r="M116" s="32">
        <f t="shared" si="13"/>
        <v>85</v>
      </c>
      <c r="N116" s="32">
        <f t="shared" si="14"/>
        <v>85</v>
      </c>
      <c r="O116" s="22" t="str">
        <f t="shared" si="15"/>
        <v>Y</v>
      </c>
      <c r="P116" s="22" t="str">
        <f t="shared" si="16"/>
        <v>Y</v>
      </c>
      <c r="Q116" s="22" t="str">
        <f t="shared" si="17"/>
        <v>Y</v>
      </c>
      <c r="R116" s="22" t="str">
        <f t="shared" si="18"/>
        <v>Y</v>
      </c>
      <c r="S116" s="22" t="str">
        <f t="shared" si="19"/>
        <v>Y</v>
      </c>
    </row>
    <row r="117" spans="1:19" ht="15.6" x14ac:dyDescent="0.3">
      <c r="A117" s="190">
        <v>107</v>
      </c>
      <c r="B117" s="197" t="s">
        <v>876</v>
      </c>
      <c r="C117" s="198" t="s">
        <v>877</v>
      </c>
      <c r="D117" s="204">
        <v>18</v>
      </c>
      <c r="E117" s="204">
        <v>18</v>
      </c>
      <c r="F117" s="204">
        <v>18</v>
      </c>
      <c r="G117" s="204">
        <v>18</v>
      </c>
      <c r="H117" s="204">
        <v>18</v>
      </c>
      <c r="I117" s="30"/>
      <c r="J117" s="32">
        <f t="shared" si="10"/>
        <v>90</v>
      </c>
      <c r="K117" s="32">
        <f t="shared" si="11"/>
        <v>90</v>
      </c>
      <c r="L117" s="32">
        <f t="shared" si="12"/>
        <v>90</v>
      </c>
      <c r="M117" s="32">
        <f t="shared" si="13"/>
        <v>90</v>
      </c>
      <c r="N117" s="32">
        <f t="shared" si="14"/>
        <v>90</v>
      </c>
      <c r="O117" s="22" t="str">
        <f t="shared" si="15"/>
        <v>Y</v>
      </c>
      <c r="P117" s="22" t="str">
        <f t="shared" si="16"/>
        <v>Y</v>
      </c>
      <c r="Q117" s="22" t="str">
        <f t="shared" si="17"/>
        <v>Y</v>
      </c>
      <c r="R117" s="22" t="str">
        <f t="shared" si="18"/>
        <v>Y</v>
      </c>
      <c r="S117" s="22" t="str">
        <f t="shared" si="19"/>
        <v>Y</v>
      </c>
    </row>
    <row r="118" spans="1:19" ht="15.6" x14ac:dyDescent="0.3">
      <c r="A118" s="190">
        <v>108</v>
      </c>
      <c r="B118" s="197" t="s">
        <v>878</v>
      </c>
      <c r="C118" s="198" t="s">
        <v>879</v>
      </c>
      <c r="D118" s="204">
        <v>13</v>
      </c>
      <c r="E118" s="204">
        <v>13</v>
      </c>
      <c r="F118" s="204">
        <v>13</v>
      </c>
      <c r="G118" s="204">
        <v>13</v>
      </c>
      <c r="H118" s="204">
        <v>13</v>
      </c>
      <c r="I118" s="9"/>
      <c r="J118" s="32">
        <f t="shared" si="10"/>
        <v>65</v>
      </c>
      <c r="K118" s="32">
        <f t="shared" si="11"/>
        <v>65</v>
      </c>
      <c r="L118" s="32">
        <f t="shared" si="12"/>
        <v>65</v>
      </c>
      <c r="M118" s="32">
        <f t="shared" si="13"/>
        <v>65</v>
      </c>
      <c r="N118" s="32">
        <f t="shared" si="14"/>
        <v>65</v>
      </c>
      <c r="O118" s="22" t="str">
        <f t="shared" si="15"/>
        <v>N</v>
      </c>
      <c r="P118" s="22" t="str">
        <f t="shared" si="16"/>
        <v>N</v>
      </c>
      <c r="Q118" s="22" t="str">
        <f t="shared" si="17"/>
        <v>N</v>
      </c>
      <c r="R118" s="22" t="str">
        <f t="shared" si="18"/>
        <v>N</v>
      </c>
      <c r="S118" s="22" t="str">
        <f t="shared" si="19"/>
        <v>N</v>
      </c>
    </row>
    <row r="119" spans="1:19" ht="15.6" x14ac:dyDescent="0.3">
      <c r="A119" s="190">
        <v>109</v>
      </c>
      <c r="B119" s="197" t="s">
        <v>880</v>
      </c>
      <c r="C119" s="198" t="s">
        <v>881</v>
      </c>
      <c r="D119" s="204">
        <v>15</v>
      </c>
      <c r="E119" s="204">
        <v>15</v>
      </c>
      <c r="F119" s="204">
        <v>15</v>
      </c>
      <c r="G119" s="204">
        <v>15</v>
      </c>
      <c r="H119" s="204">
        <v>15</v>
      </c>
      <c r="I119" s="9"/>
      <c r="J119" s="32">
        <f t="shared" si="10"/>
        <v>75</v>
      </c>
      <c r="K119" s="32">
        <f t="shared" si="11"/>
        <v>75</v>
      </c>
      <c r="L119" s="32">
        <f t="shared" si="12"/>
        <v>75</v>
      </c>
      <c r="M119" s="32">
        <f t="shared" si="13"/>
        <v>75</v>
      </c>
      <c r="N119" s="32">
        <f t="shared" si="14"/>
        <v>75</v>
      </c>
      <c r="O119" s="22" t="str">
        <f t="shared" si="15"/>
        <v>N</v>
      </c>
      <c r="P119" s="22" t="str">
        <f t="shared" si="16"/>
        <v>N</v>
      </c>
      <c r="Q119" s="22" t="str">
        <f t="shared" si="17"/>
        <v>N</v>
      </c>
      <c r="R119" s="22" t="str">
        <f t="shared" si="18"/>
        <v>N</v>
      </c>
      <c r="S119" s="22" t="str">
        <f t="shared" si="19"/>
        <v>N</v>
      </c>
    </row>
    <row r="120" spans="1:19" ht="15.6" x14ac:dyDescent="0.3">
      <c r="A120" s="190">
        <v>110</v>
      </c>
      <c r="B120" s="197" t="s">
        <v>882</v>
      </c>
      <c r="C120" s="198" t="s">
        <v>883</v>
      </c>
      <c r="D120" s="204">
        <v>17</v>
      </c>
      <c r="E120" s="204">
        <v>17</v>
      </c>
      <c r="F120" s="204">
        <v>17</v>
      </c>
      <c r="G120" s="204">
        <v>17</v>
      </c>
      <c r="H120" s="204">
        <v>17</v>
      </c>
      <c r="I120" s="28"/>
      <c r="J120" s="32">
        <f t="shared" si="10"/>
        <v>85</v>
      </c>
      <c r="K120" s="32">
        <f t="shared" si="11"/>
        <v>85</v>
      </c>
      <c r="L120" s="32">
        <f t="shared" si="12"/>
        <v>85</v>
      </c>
      <c r="M120" s="32">
        <f t="shared" si="13"/>
        <v>85</v>
      </c>
      <c r="N120" s="32">
        <f t="shared" si="14"/>
        <v>85</v>
      </c>
      <c r="O120" s="22" t="str">
        <f t="shared" si="15"/>
        <v>Y</v>
      </c>
      <c r="P120" s="22" t="str">
        <f t="shared" si="16"/>
        <v>Y</v>
      </c>
      <c r="Q120" s="22" t="str">
        <f t="shared" si="17"/>
        <v>Y</v>
      </c>
      <c r="R120" s="22" t="str">
        <f t="shared" si="18"/>
        <v>Y</v>
      </c>
      <c r="S120" s="22" t="str">
        <f t="shared" si="19"/>
        <v>Y</v>
      </c>
    </row>
    <row r="121" spans="1:19" ht="15.6" x14ac:dyDescent="0.3">
      <c r="A121" s="190">
        <v>111</v>
      </c>
      <c r="B121" s="197" t="s">
        <v>884</v>
      </c>
      <c r="C121" s="198" t="s">
        <v>885</v>
      </c>
      <c r="D121" s="204">
        <v>16</v>
      </c>
      <c r="E121" s="204">
        <v>16</v>
      </c>
      <c r="F121" s="204">
        <v>16</v>
      </c>
      <c r="G121" s="204">
        <v>16</v>
      </c>
      <c r="H121" s="204">
        <v>16</v>
      </c>
      <c r="I121" s="28"/>
      <c r="J121" s="32">
        <f t="shared" si="10"/>
        <v>80</v>
      </c>
      <c r="K121" s="32">
        <f t="shared" si="11"/>
        <v>80</v>
      </c>
      <c r="L121" s="32">
        <f t="shared" si="12"/>
        <v>80</v>
      </c>
      <c r="M121" s="32">
        <f t="shared" si="13"/>
        <v>80</v>
      </c>
      <c r="N121" s="32">
        <f t="shared" si="14"/>
        <v>80</v>
      </c>
      <c r="O121" s="22" t="str">
        <f t="shared" si="15"/>
        <v>Y</v>
      </c>
      <c r="P121" s="22" t="str">
        <f t="shared" si="16"/>
        <v>Y</v>
      </c>
      <c r="Q121" s="22" t="str">
        <f t="shared" si="17"/>
        <v>Y</v>
      </c>
      <c r="R121" s="22" t="str">
        <f t="shared" si="18"/>
        <v>Y</v>
      </c>
      <c r="S121" s="22" t="str">
        <f t="shared" si="19"/>
        <v>Y</v>
      </c>
    </row>
    <row r="122" spans="1:19" ht="15.6" x14ac:dyDescent="0.3">
      <c r="A122" s="190">
        <v>112</v>
      </c>
      <c r="B122" s="197" t="s">
        <v>886</v>
      </c>
      <c r="C122" s="198" t="s">
        <v>887</v>
      </c>
      <c r="D122" s="204">
        <v>18</v>
      </c>
      <c r="E122" s="204">
        <v>18</v>
      </c>
      <c r="F122" s="204">
        <v>18</v>
      </c>
      <c r="G122" s="204">
        <v>18</v>
      </c>
      <c r="H122" s="204">
        <v>18</v>
      </c>
      <c r="I122" s="28"/>
      <c r="J122" s="32">
        <f t="shared" si="10"/>
        <v>90</v>
      </c>
      <c r="K122" s="32">
        <f t="shared" si="11"/>
        <v>90</v>
      </c>
      <c r="L122" s="32">
        <f t="shared" si="12"/>
        <v>90</v>
      </c>
      <c r="M122" s="32">
        <f t="shared" si="13"/>
        <v>90</v>
      </c>
      <c r="N122" s="32">
        <f t="shared" si="14"/>
        <v>90</v>
      </c>
      <c r="O122" s="22" t="str">
        <f t="shared" si="15"/>
        <v>Y</v>
      </c>
      <c r="P122" s="22" t="str">
        <f t="shared" si="16"/>
        <v>Y</v>
      </c>
      <c r="Q122" s="22" t="str">
        <f t="shared" si="17"/>
        <v>Y</v>
      </c>
      <c r="R122" s="22" t="str">
        <f t="shared" si="18"/>
        <v>Y</v>
      </c>
      <c r="S122" s="22" t="str">
        <f t="shared" si="19"/>
        <v>Y</v>
      </c>
    </row>
    <row r="123" spans="1:19" ht="15.6" x14ac:dyDescent="0.3">
      <c r="A123" s="190">
        <v>113</v>
      </c>
      <c r="B123" s="197" t="s">
        <v>888</v>
      </c>
      <c r="C123" s="198" t="s">
        <v>889</v>
      </c>
      <c r="D123" s="204">
        <v>16</v>
      </c>
      <c r="E123" s="204">
        <v>16</v>
      </c>
      <c r="F123" s="204">
        <v>16</v>
      </c>
      <c r="G123" s="204">
        <v>16</v>
      </c>
      <c r="H123" s="204">
        <v>16</v>
      </c>
      <c r="J123" s="32">
        <f t="shared" si="10"/>
        <v>80</v>
      </c>
      <c r="K123" s="32">
        <f t="shared" si="11"/>
        <v>80</v>
      </c>
      <c r="L123" s="32">
        <f t="shared" si="12"/>
        <v>80</v>
      </c>
      <c r="M123" s="32">
        <f t="shared" si="13"/>
        <v>80</v>
      </c>
      <c r="N123" s="32">
        <f t="shared" si="14"/>
        <v>80</v>
      </c>
      <c r="O123" s="22" t="str">
        <f t="shared" si="15"/>
        <v>Y</v>
      </c>
      <c r="P123" s="22" t="str">
        <f t="shared" si="16"/>
        <v>Y</v>
      </c>
      <c r="Q123" s="22" t="str">
        <f t="shared" si="17"/>
        <v>Y</v>
      </c>
      <c r="R123" s="22" t="str">
        <f t="shared" si="18"/>
        <v>Y</v>
      </c>
      <c r="S123" s="22" t="str">
        <f t="shared" si="19"/>
        <v>Y</v>
      </c>
    </row>
    <row r="124" spans="1:19" ht="15.6" x14ac:dyDescent="0.3">
      <c r="A124" s="190">
        <v>114</v>
      </c>
      <c r="B124" s="197" t="s">
        <v>890</v>
      </c>
      <c r="C124" s="198" t="s">
        <v>891</v>
      </c>
      <c r="D124" s="204">
        <v>19</v>
      </c>
      <c r="E124" s="204">
        <v>19</v>
      </c>
      <c r="F124" s="204">
        <v>19</v>
      </c>
      <c r="G124" s="204">
        <v>19</v>
      </c>
      <c r="H124" s="204">
        <v>19</v>
      </c>
      <c r="J124" s="32">
        <f t="shared" si="10"/>
        <v>95</v>
      </c>
      <c r="K124" s="32">
        <f t="shared" si="11"/>
        <v>95</v>
      </c>
      <c r="L124" s="32">
        <f t="shared" si="12"/>
        <v>95</v>
      </c>
      <c r="M124" s="32">
        <f t="shared" si="13"/>
        <v>95</v>
      </c>
      <c r="N124" s="32">
        <f t="shared" si="14"/>
        <v>95</v>
      </c>
      <c r="O124" s="22" t="str">
        <f t="shared" si="15"/>
        <v>Y</v>
      </c>
      <c r="P124" s="22" t="str">
        <f t="shared" si="16"/>
        <v>Y</v>
      </c>
      <c r="Q124" s="22" t="str">
        <f t="shared" si="17"/>
        <v>Y</v>
      </c>
      <c r="R124" s="22" t="str">
        <f t="shared" si="18"/>
        <v>Y</v>
      </c>
      <c r="S124" s="22" t="str">
        <f t="shared" si="19"/>
        <v>Y</v>
      </c>
    </row>
    <row r="125" spans="1:19" ht="15.6" x14ac:dyDescent="0.3">
      <c r="A125" s="190">
        <v>115</v>
      </c>
      <c r="B125" s="197" t="s">
        <v>892</v>
      </c>
      <c r="C125" s="198" t="s">
        <v>893</v>
      </c>
      <c r="D125" s="204">
        <v>13</v>
      </c>
      <c r="E125" s="204">
        <v>13</v>
      </c>
      <c r="F125" s="204">
        <v>13</v>
      </c>
      <c r="G125" s="204">
        <v>13</v>
      </c>
      <c r="H125" s="204">
        <v>13</v>
      </c>
      <c r="J125" s="32">
        <f t="shared" si="10"/>
        <v>65</v>
      </c>
      <c r="K125" s="32">
        <f t="shared" si="11"/>
        <v>65</v>
      </c>
      <c r="L125" s="32">
        <f t="shared" si="12"/>
        <v>65</v>
      </c>
      <c r="M125" s="32">
        <f t="shared" si="13"/>
        <v>65</v>
      </c>
      <c r="N125" s="32">
        <f t="shared" si="14"/>
        <v>65</v>
      </c>
      <c r="O125" s="22" t="str">
        <f t="shared" si="15"/>
        <v>N</v>
      </c>
      <c r="P125" s="22" t="str">
        <f t="shared" si="16"/>
        <v>N</v>
      </c>
      <c r="Q125" s="22" t="str">
        <f t="shared" si="17"/>
        <v>N</v>
      </c>
      <c r="R125" s="22" t="str">
        <f t="shared" si="18"/>
        <v>N</v>
      </c>
      <c r="S125" s="22" t="str">
        <f t="shared" si="19"/>
        <v>N</v>
      </c>
    </row>
    <row r="126" spans="1:19" ht="15.6" x14ac:dyDescent="0.3">
      <c r="A126" s="190">
        <v>116</v>
      </c>
      <c r="B126" s="197" t="s">
        <v>894</v>
      </c>
      <c r="C126" s="198" t="s">
        <v>895</v>
      </c>
      <c r="D126" s="204">
        <v>13</v>
      </c>
      <c r="E126" s="204">
        <v>13</v>
      </c>
      <c r="F126" s="204">
        <v>13</v>
      </c>
      <c r="G126" s="204">
        <v>13</v>
      </c>
      <c r="H126" s="204">
        <v>13</v>
      </c>
      <c r="J126" s="32">
        <f t="shared" si="10"/>
        <v>65</v>
      </c>
      <c r="K126" s="32">
        <f t="shared" si="11"/>
        <v>65</v>
      </c>
      <c r="L126" s="32">
        <f t="shared" si="12"/>
        <v>65</v>
      </c>
      <c r="M126" s="32">
        <f t="shared" si="13"/>
        <v>65</v>
      </c>
      <c r="N126" s="32">
        <f t="shared" si="14"/>
        <v>65</v>
      </c>
      <c r="O126" s="22" t="str">
        <f t="shared" si="15"/>
        <v>N</v>
      </c>
      <c r="P126" s="22" t="str">
        <f t="shared" si="16"/>
        <v>N</v>
      </c>
      <c r="Q126" s="22" t="str">
        <f t="shared" si="17"/>
        <v>N</v>
      </c>
      <c r="R126" s="22" t="str">
        <f t="shared" si="18"/>
        <v>N</v>
      </c>
      <c r="S126" s="22" t="str">
        <f t="shared" si="19"/>
        <v>N</v>
      </c>
    </row>
    <row r="127" spans="1:19" ht="15.6" x14ac:dyDescent="0.3">
      <c r="A127" s="190">
        <v>117</v>
      </c>
      <c r="B127" s="197" t="s">
        <v>896</v>
      </c>
      <c r="C127" s="198" t="s">
        <v>897</v>
      </c>
      <c r="D127" s="204">
        <v>17</v>
      </c>
      <c r="E127" s="204">
        <v>17</v>
      </c>
      <c r="F127" s="204">
        <v>17</v>
      </c>
      <c r="G127" s="204">
        <v>17</v>
      </c>
      <c r="H127" s="204">
        <v>17</v>
      </c>
      <c r="J127" s="32">
        <f t="shared" si="10"/>
        <v>85</v>
      </c>
      <c r="K127" s="32">
        <f t="shared" si="11"/>
        <v>85</v>
      </c>
      <c r="L127" s="32">
        <f t="shared" si="12"/>
        <v>85</v>
      </c>
      <c r="M127" s="32">
        <f t="shared" si="13"/>
        <v>85</v>
      </c>
      <c r="N127" s="32">
        <f t="shared" si="14"/>
        <v>85</v>
      </c>
      <c r="O127" s="22" t="str">
        <f t="shared" si="15"/>
        <v>Y</v>
      </c>
      <c r="P127" s="22" t="str">
        <f t="shared" si="16"/>
        <v>Y</v>
      </c>
      <c r="Q127" s="22" t="str">
        <f t="shared" si="17"/>
        <v>Y</v>
      </c>
      <c r="R127" s="22" t="str">
        <f t="shared" si="18"/>
        <v>Y</v>
      </c>
      <c r="S127" s="22" t="str">
        <f t="shared" si="19"/>
        <v>Y</v>
      </c>
    </row>
    <row r="128" spans="1:19" ht="15.6" x14ac:dyDescent="0.3">
      <c r="A128" s="190">
        <v>118</v>
      </c>
      <c r="B128" s="198" t="s">
        <v>898</v>
      </c>
      <c r="C128" s="198" t="s">
        <v>899</v>
      </c>
      <c r="D128" s="204">
        <v>15</v>
      </c>
      <c r="E128" s="204">
        <v>15</v>
      </c>
      <c r="F128" s="204">
        <v>15</v>
      </c>
      <c r="G128" s="204">
        <v>15</v>
      </c>
      <c r="H128" s="204">
        <v>15</v>
      </c>
      <c r="J128" s="32">
        <f t="shared" si="10"/>
        <v>75</v>
      </c>
      <c r="K128" s="32">
        <f t="shared" si="11"/>
        <v>75</v>
      </c>
      <c r="L128" s="32">
        <f t="shared" si="12"/>
        <v>75</v>
      </c>
      <c r="M128" s="32">
        <f t="shared" si="13"/>
        <v>75</v>
      </c>
      <c r="N128" s="32">
        <f t="shared" si="14"/>
        <v>75</v>
      </c>
      <c r="O128" s="22" t="str">
        <f t="shared" si="15"/>
        <v>N</v>
      </c>
      <c r="P128" s="22" t="str">
        <f t="shared" si="16"/>
        <v>N</v>
      </c>
      <c r="Q128" s="22" t="str">
        <f t="shared" si="17"/>
        <v>N</v>
      </c>
      <c r="R128" s="22" t="str">
        <f t="shared" si="18"/>
        <v>N</v>
      </c>
      <c r="S128" s="22" t="str">
        <f t="shared" si="19"/>
        <v>N</v>
      </c>
    </row>
    <row r="129" spans="1:19" ht="15.6" x14ac:dyDescent="0.3">
      <c r="A129" s="190">
        <v>119</v>
      </c>
      <c r="B129" s="198" t="s">
        <v>900</v>
      </c>
      <c r="C129" s="198" t="s">
        <v>901</v>
      </c>
      <c r="D129" s="204">
        <v>17</v>
      </c>
      <c r="E129" s="204">
        <v>17</v>
      </c>
      <c r="F129" s="204">
        <v>17</v>
      </c>
      <c r="G129" s="204">
        <v>17</v>
      </c>
      <c r="H129" s="204">
        <v>17</v>
      </c>
      <c r="J129" s="32">
        <f t="shared" si="10"/>
        <v>85</v>
      </c>
      <c r="K129" s="32">
        <f t="shared" si="11"/>
        <v>85</v>
      </c>
      <c r="L129" s="32">
        <f t="shared" si="12"/>
        <v>85</v>
      </c>
      <c r="M129" s="32">
        <f t="shared" si="13"/>
        <v>85</v>
      </c>
      <c r="N129" s="32">
        <f t="shared" si="14"/>
        <v>85</v>
      </c>
      <c r="O129" s="22" t="str">
        <f t="shared" si="15"/>
        <v>Y</v>
      </c>
      <c r="P129" s="22" t="str">
        <f t="shared" si="16"/>
        <v>Y</v>
      </c>
      <c r="Q129" s="22" t="str">
        <f t="shared" si="17"/>
        <v>Y</v>
      </c>
      <c r="R129" s="22" t="str">
        <f t="shared" si="18"/>
        <v>Y</v>
      </c>
      <c r="S129" s="22" t="str">
        <f t="shared" si="19"/>
        <v>Y</v>
      </c>
    </row>
    <row r="130" spans="1:19" ht="15.6" x14ac:dyDescent="0.3">
      <c r="A130" s="190">
        <v>120</v>
      </c>
      <c r="B130" s="198" t="s">
        <v>902</v>
      </c>
      <c r="C130" s="198" t="s">
        <v>903</v>
      </c>
      <c r="D130" s="204">
        <v>17</v>
      </c>
      <c r="E130" s="204">
        <v>17</v>
      </c>
      <c r="F130" s="204">
        <v>17</v>
      </c>
      <c r="G130" s="204">
        <v>17</v>
      </c>
      <c r="H130" s="204">
        <v>17</v>
      </c>
      <c r="J130" s="32">
        <f t="shared" si="10"/>
        <v>85</v>
      </c>
      <c r="K130" s="32">
        <f t="shared" si="11"/>
        <v>85</v>
      </c>
      <c r="L130" s="32">
        <f t="shared" si="12"/>
        <v>85</v>
      </c>
      <c r="M130" s="32">
        <f t="shared" si="13"/>
        <v>85</v>
      </c>
      <c r="N130" s="32">
        <f t="shared" si="14"/>
        <v>85</v>
      </c>
      <c r="O130" s="22" t="str">
        <f t="shared" si="15"/>
        <v>Y</v>
      </c>
      <c r="P130" s="22" t="str">
        <f t="shared" si="16"/>
        <v>Y</v>
      </c>
      <c r="Q130" s="22" t="str">
        <f t="shared" si="17"/>
        <v>Y</v>
      </c>
      <c r="R130" s="22" t="str">
        <f t="shared" si="18"/>
        <v>Y</v>
      </c>
      <c r="S130" s="22" t="str">
        <f t="shared" si="19"/>
        <v>Y</v>
      </c>
    </row>
    <row r="131" spans="1:19" ht="15.6" x14ac:dyDescent="0.3">
      <c r="A131" s="190">
        <v>121</v>
      </c>
      <c r="B131" s="198" t="s">
        <v>904</v>
      </c>
      <c r="C131" s="198" t="s">
        <v>905</v>
      </c>
      <c r="D131" s="204">
        <v>15</v>
      </c>
      <c r="E131" s="204">
        <v>15</v>
      </c>
      <c r="F131" s="204">
        <v>15</v>
      </c>
      <c r="G131" s="204">
        <v>15</v>
      </c>
      <c r="H131" s="204">
        <v>15</v>
      </c>
      <c r="J131" s="32">
        <f t="shared" si="10"/>
        <v>75</v>
      </c>
      <c r="K131" s="32">
        <f t="shared" si="11"/>
        <v>75</v>
      </c>
      <c r="L131" s="32">
        <f t="shared" si="12"/>
        <v>75</v>
      </c>
      <c r="M131" s="32">
        <f t="shared" si="13"/>
        <v>75</v>
      </c>
      <c r="N131" s="32">
        <f t="shared" si="14"/>
        <v>75</v>
      </c>
      <c r="O131" s="22" t="str">
        <f t="shared" si="15"/>
        <v>N</v>
      </c>
      <c r="P131" s="22" t="str">
        <f t="shared" si="16"/>
        <v>N</v>
      </c>
      <c r="Q131" s="22" t="str">
        <f t="shared" si="17"/>
        <v>N</v>
      </c>
      <c r="R131" s="22" t="str">
        <f t="shared" si="18"/>
        <v>N</v>
      </c>
      <c r="S131" s="22" t="str">
        <f t="shared" si="19"/>
        <v>N</v>
      </c>
    </row>
    <row r="132" spans="1:19" ht="15.6" x14ac:dyDescent="0.3">
      <c r="A132" s="190">
        <v>122</v>
      </c>
      <c r="B132" s="198" t="s">
        <v>906</v>
      </c>
      <c r="C132" s="198" t="s">
        <v>907</v>
      </c>
      <c r="D132" s="204">
        <v>16</v>
      </c>
      <c r="E132" s="204">
        <v>16</v>
      </c>
      <c r="F132" s="204">
        <v>16</v>
      </c>
      <c r="G132" s="204">
        <v>16</v>
      </c>
      <c r="H132" s="204">
        <v>16</v>
      </c>
      <c r="J132" s="32">
        <f t="shared" si="10"/>
        <v>80</v>
      </c>
      <c r="K132" s="32">
        <f t="shared" si="11"/>
        <v>80</v>
      </c>
      <c r="L132" s="32">
        <f t="shared" si="12"/>
        <v>80</v>
      </c>
      <c r="M132" s="32">
        <f t="shared" si="13"/>
        <v>80</v>
      </c>
      <c r="N132" s="32">
        <f t="shared" si="14"/>
        <v>80</v>
      </c>
      <c r="O132" s="22" t="str">
        <f t="shared" si="15"/>
        <v>Y</v>
      </c>
      <c r="P132" s="22" t="str">
        <f t="shared" si="16"/>
        <v>Y</v>
      </c>
      <c r="Q132" s="22" t="str">
        <f t="shared" si="17"/>
        <v>Y</v>
      </c>
      <c r="R132" s="22" t="str">
        <f t="shared" si="18"/>
        <v>Y</v>
      </c>
      <c r="S132" s="22" t="str">
        <f t="shared" si="19"/>
        <v>Y</v>
      </c>
    </row>
    <row r="133" spans="1:19" ht="15.6" x14ac:dyDescent="0.3">
      <c r="A133" s="190">
        <v>123</v>
      </c>
      <c r="B133" s="198" t="s">
        <v>908</v>
      </c>
      <c r="C133" s="198" t="s">
        <v>909</v>
      </c>
      <c r="D133" s="204">
        <v>17</v>
      </c>
      <c r="E133" s="204">
        <v>17</v>
      </c>
      <c r="F133" s="204">
        <v>17</v>
      </c>
      <c r="G133" s="204">
        <v>17</v>
      </c>
      <c r="H133" s="204">
        <v>17</v>
      </c>
      <c r="J133" s="32">
        <f t="shared" si="10"/>
        <v>85</v>
      </c>
      <c r="K133" s="32">
        <f t="shared" si="11"/>
        <v>85</v>
      </c>
      <c r="L133" s="32">
        <f t="shared" si="12"/>
        <v>85</v>
      </c>
      <c r="M133" s="32">
        <f t="shared" si="13"/>
        <v>85</v>
      </c>
      <c r="N133" s="32">
        <f t="shared" si="14"/>
        <v>85</v>
      </c>
      <c r="O133" s="22" t="str">
        <f t="shared" si="15"/>
        <v>Y</v>
      </c>
      <c r="P133" s="22" t="str">
        <f t="shared" si="16"/>
        <v>Y</v>
      </c>
      <c r="Q133" s="22" t="str">
        <f t="shared" si="17"/>
        <v>Y</v>
      </c>
      <c r="R133" s="22" t="str">
        <f t="shared" si="18"/>
        <v>Y</v>
      </c>
      <c r="S133" s="22" t="str">
        <f t="shared" si="19"/>
        <v>Y</v>
      </c>
    </row>
    <row r="134" spans="1:19" ht="15.6" x14ac:dyDescent="0.3">
      <c r="A134" s="190">
        <v>124</v>
      </c>
      <c r="B134" s="198" t="s">
        <v>910</v>
      </c>
      <c r="C134" s="198" t="s">
        <v>911</v>
      </c>
      <c r="D134" s="204">
        <v>15</v>
      </c>
      <c r="E134" s="204">
        <v>15</v>
      </c>
      <c r="F134" s="204">
        <v>15</v>
      </c>
      <c r="G134" s="204">
        <v>15</v>
      </c>
      <c r="H134" s="204">
        <v>15</v>
      </c>
      <c r="J134" s="32">
        <f t="shared" si="10"/>
        <v>75</v>
      </c>
      <c r="K134" s="32">
        <f t="shared" si="11"/>
        <v>75</v>
      </c>
      <c r="L134" s="32">
        <f t="shared" si="12"/>
        <v>75</v>
      </c>
      <c r="M134" s="32">
        <f t="shared" si="13"/>
        <v>75</v>
      </c>
      <c r="N134" s="32">
        <f t="shared" si="14"/>
        <v>75</v>
      </c>
      <c r="O134" s="22" t="str">
        <f t="shared" si="15"/>
        <v>N</v>
      </c>
      <c r="P134" s="22" t="str">
        <f t="shared" si="16"/>
        <v>N</v>
      </c>
      <c r="Q134" s="22" t="str">
        <f t="shared" si="17"/>
        <v>N</v>
      </c>
      <c r="R134" s="22" t="str">
        <f t="shared" si="18"/>
        <v>N</v>
      </c>
      <c r="S134" s="22" t="str">
        <f t="shared" si="19"/>
        <v>N</v>
      </c>
    </row>
    <row r="135" spans="1:19" ht="15.6" x14ac:dyDescent="0.3">
      <c r="A135" s="190">
        <v>125</v>
      </c>
      <c r="B135" s="198" t="s">
        <v>912</v>
      </c>
      <c r="C135" s="198" t="s">
        <v>913</v>
      </c>
      <c r="D135" s="215">
        <v>15</v>
      </c>
      <c r="E135" s="215">
        <v>15</v>
      </c>
      <c r="F135" s="215">
        <v>15</v>
      </c>
      <c r="G135" s="215">
        <v>15</v>
      </c>
      <c r="H135" s="215">
        <v>15</v>
      </c>
      <c r="J135" s="32">
        <f t="shared" si="10"/>
        <v>75</v>
      </c>
      <c r="K135" s="32">
        <f t="shared" si="11"/>
        <v>75</v>
      </c>
      <c r="L135" s="32">
        <f t="shared" si="12"/>
        <v>75</v>
      </c>
      <c r="M135" s="32">
        <f t="shared" si="13"/>
        <v>75</v>
      </c>
      <c r="N135" s="32">
        <f t="shared" si="14"/>
        <v>75</v>
      </c>
      <c r="O135" s="22" t="str">
        <f t="shared" si="15"/>
        <v>N</v>
      </c>
      <c r="P135" s="22" t="str">
        <f t="shared" si="16"/>
        <v>N</v>
      </c>
      <c r="Q135" s="22" t="str">
        <f t="shared" si="17"/>
        <v>N</v>
      </c>
      <c r="R135" s="22" t="str">
        <f t="shared" si="18"/>
        <v>N</v>
      </c>
      <c r="S135" s="22" t="str">
        <f t="shared" si="19"/>
        <v>N</v>
      </c>
    </row>
    <row r="136" spans="1:19" ht="15.6" x14ac:dyDescent="0.3">
      <c r="A136" s="190">
        <v>126</v>
      </c>
      <c r="B136" s="198" t="s">
        <v>914</v>
      </c>
      <c r="C136" s="198" t="s">
        <v>915</v>
      </c>
      <c r="D136" s="204">
        <v>20</v>
      </c>
      <c r="E136" s="204">
        <v>20</v>
      </c>
      <c r="F136" s="204">
        <v>20</v>
      </c>
      <c r="G136" s="204">
        <v>20</v>
      </c>
      <c r="H136" s="204">
        <v>20</v>
      </c>
      <c r="J136" s="32">
        <f t="shared" si="10"/>
        <v>100</v>
      </c>
      <c r="K136" s="32">
        <f t="shared" si="11"/>
        <v>100</v>
      </c>
      <c r="L136" s="32">
        <f t="shared" si="12"/>
        <v>100</v>
      </c>
      <c r="M136" s="32">
        <f t="shared" si="13"/>
        <v>100</v>
      </c>
      <c r="N136" s="32">
        <f t="shared" si="14"/>
        <v>100</v>
      </c>
      <c r="O136" s="22" t="str">
        <f t="shared" si="15"/>
        <v>Y</v>
      </c>
      <c r="P136" s="22" t="str">
        <f t="shared" si="16"/>
        <v>Y</v>
      </c>
      <c r="Q136" s="22" t="str">
        <f t="shared" si="17"/>
        <v>Y</v>
      </c>
      <c r="R136" s="22" t="str">
        <f t="shared" si="18"/>
        <v>Y</v>
      </c>
      <c r="S136" s="22" t="str">
        <f t="shared" si="19"/>
        <v>Y</v>
      </c>
    </row>
    <row r="137" spans="1:19" ht="15.6" x14ac:dyDescent="0.3">
      <c r="A137" s="190">
        <v>127</v>
      </c>
      <c r="B137" s="198" t="s">
        <v>916</v>
      </c>
      <c r="C137" s="198" t="s">
        <v>917</v>
      </c>
      <c r="D137" s="204">
        <v>15</v>
      </c>
      <c r="E137" s="204">
        <v>15</v>
      </c>
      <c r="F137" s="204">
        <v>15</v>
      </c>
      <c r="G137" s="204">
        <v>15</v>
      </c>
      <c r="H137" s="204">
        <v>15</v>
      </c>
      <c r="J137" s="32">
        <f t="shared" si="10"/>
        <v>75</v>
      </c>
      <c r="K137" s="32">
        <f t="shared" si="11"/>
        <v>75</v>
      </c>
      <c r="L137" s="32">
        <f t="shared" si="12"/>
        <v>75</v>
      </c>
      <c r="M137" s="32">
        <f t="shared" si="13"/>
        <v>75</v>
      </c>
      <c r="N137" s="32">
        <f t="shared" si="14"/>
        <v>75</v>
      </c>
      <c r="O137" s="22" t="str">
        <f t="shared" si="15"/>
        <v>N</v>
      </c>
      <c r="P137" s="22" t="str">
        <f t="shared" si="16"/>
        <v>N</v>
      </c>
      <c r="Q137" s="22" t="str">
        <f t="shared" si="17"/>
        <v>N</v>
      </c>
      <c r="R137" s="22" t="str">
        <f t="shared" si="18"/>
        <v>N</v>
      </c>
      <c r="S137" s="22" t="str">
        <f t="shared" si="19"/>
        <v>N</v>
      </c>
    </row>
    <row r="138" spans="1:19" ht="15.6" x14ac:dyDescent="0.3">
      <c r="A138" s="190">
        <v>128</v>
      </c>
      <c r="B138" s="198" t="s">
        <v>918</v>
      </c>
      <c r="C138" s="198" t="s">
        <v>919</v>
      </c>
      <c r="D138" s="204">
        <v>13</v>
      </c>
      <c r="E138" s="204">
        <v>13</v>
      </c>
      <c r="F138" s="204">
        <v>13</v>
      </c>
      <c r="G138" s="204">
        <v>13</v>
      </c>
      <c r="H138" s="204">
        <v>13</v>
      </c>
      <c r="J138" s="32">
        <f t="shared" si="10"/>
        <v>65</v>
      </c>
      <c r="K138" s="32">
        <f t="shared" si="11"/>
        <v>65</v>
      </c>
      <c r="L138" s="32">
        <f t="shared" si="12"/>
        <v>65</v>
      </c>
      <c r="M138" s="32">
        <f t="shared" si="13"/>
        <v>65</v>
      </c>
      <c r="N138" s="32">
        <f t="shared" si="14"/>
        <v>65</v>
      </c>
      <c r="O138" s="22" t="str">
        <f t="shared" si="15"/>
        <v>N</v>
      </c>
      <c r="P138" s="22" t="str">
        <f t="shared" si="16"/>
        <v>N</v>
      </c>
      <c r="Q138" s="22" t="str">
        <f t="shared" si="17"/>
        <v>N</v>
      </c>
      <c r="R138" s="22" t="str">
        <f t="shared" si="18"/>
        <v>N</v>
      </c>
      <c r="S138" s="22" t="str">
        <f t="shared" si="19"/>
        <v>N</v>
      </c>
    </row>
    <row r="139" spans="1:19" ht="15.6" x14ac:dyDescent="0.3">
      <c r="A139" s="190">
        <v>129</v>
      </c>
      <c r="B139" s="198" t="s">
        <v>920</v>
      </c>
      <c r="C139" s="198" t="s">
        <v>802</v>
      </c>
      <c r="D139" s="204">
        <v>14</v>
      </c>
      <c r="E139" s="204">
        <v>14</v>
      </c>
      <c r="F139" s="204">
        <v>14</v>
      </c>
      <c r="G139" s="204">
        <v>14</v>
      </c>
      <c r="H139" s="204">
        <v>14</v>
      </c>
      <c r="J139" s="32">
        <f t="shared" si="10"/>
        <v>70</v>
      </c>
      <c r="K139" s="32">
        <f t="shared" si="11"/>
        <v>70</v>
      </c>
      <c r="L139" s="32">
        <f t="shared" si="12"/>
        <v>70</v>
      </c>
      <c r="M139" s="32">
        <f t="shared" si="13"/>
        <v>70</v>
      </c>
      <c r="N139" s="32">
        <f t="shared" si="14"/>
        <v>70</v>
      </c>
      <c r="O139" s="22" t="str">
        <f t="shared" si="15"/>
        <v>N</v>
      </c>
      <c r="P139" s="22" t="str">
        <f t="shared" si="16"/>
        <v>N</v>
      </c>
      <c r="Q139" s="22" t="str">
        <f t="shared" si="17"/>
        <v>N</v>
      </c>
      <c r="R139" s="22" t="str">
        <f t="shared" si="18"/>
        <v>N</v>
      </c>
      <c r="S139" s="22" t="str">
        <f t="shared" si="19"/>
        <v>N</v>
      </c>
    </row>
    <row r="140" spans="1:19" ht="15.6" x14ac:dyDescent="0.3">
      <c r="A140" s="190">
        <v>130</v>
      </c>
      <c r="B140" s="198" t="s">
        <v>921</v>
      </c>
      <c r="C140" s="198" t="s">
        <v>922</v>
      </c>
      <c r="D140" s="204">
        <v>18</v>
      </c>
      <c r="E140" s="204">
        <v>18</v>
      </c>
      <c r="F140" s="204">
        <v>18</v>
      </c>
      <c r="G140" s="204">
        <v>18</v>
      </c>
      <c r="H140" s="204">
        <v>18</v>
      </c>
      <c r="J140" s="32">
        <f t="shared" ref="J140:J152" si="22">D140/0.2</f>
        <v>90</v>
      </c>
      <c r="K140" s="32">
        <f t="shared" ref="K140:K152" si="23">E140/0.2</f>
        <v>90</v>
      </c>
      <c r="L140" s="32">
        <f t="shared" ref="L140:L152" si="24">F140/0.2</f>
        <v>90</v>
      </c>
      <c r="M140" s="32">
        <f t="shared" ref="M140:M152" si="25">G140/0.2</f>
        <v>90</v>
      </c>
      <c r="N140" s="32">
        <f t="shared" ref="N140:N152" si="26">(H140+I140)/0.2</f>
        <v>90</v>
      </c>
      <c r="O140" s="22" t="str">
        <f t="shared" ref="O140:O152" si="27">IF(J140&lt;80,"N","Y")</f>
        <v>Y</v>
      </c>
      <c r="P140" s="22" t="str">
        <f t="shared" ref="P140:P152" si="28">IF(K140&lt;80,"N","Y")</f>
        <v>Y</v>
      </c>
      <c r="Q140" s="22" t="str">
        <f t="shared" ref="Q140:Q152" si="29">IF(L140&lt;80,"N","Y")</f>
        <v>Y</v>
      </c>
      <c r="R140" s="22" t="str">
        <f t="shared" ref="R140:R152" si="30">IF(M140&lt;80,"N","Y")</f>
        <v>Y</v>
      </c>
      <c r="S140" s="22" t="str">
        <f t="shared" ref="S140:S152" si="31">IF(N140&lt;80,"N","Y")</f>
        <v>Y</v>
      </c>
    </row>
    <row r="141" spans="1:19" ht="15.6" x14ac:dyDescent="0.3">
      <c r="A141" s="190">
        <v>131</v>
      </c>
      <c r="B141" s="198" t="s">
        <v>923</v>
      </c>
      <c r="C141" s="198" t="s">
        <v>924</v>
      </c>
      <c r="D141" s="204">
        <v>15</v>
      </c>
      <c r="E141" s="204">
        <v>15</v>
      </c>
      <c r="F141" s="204">
        <v>15</v>
      </c>
      <c r="G141" s="204">
        <v>15</v>
      </c>
      <c r="H141" s="204">
        <v>15</v>
      </c>
      <c r="J141" s="32">
        <f t="shared" si="22"/>
        <v>75</v>
      </c>
      <c r="K141" s="32">
        <f t="shared" si="23"/>
        <v>75</v>
      </c>
      <c r="L141" s="32">
        <f t="shared" si="24"/>
        <v>75</v>
      </c>
      <c r="M141" s="32">
        <f t="shared" si="25"/>
        <v>75</v>
      </c>
      <c r="N141" s="32">
        <f t="shared" si="26"/>
        <v>75</v>
      </c>
      <c r="O141" s="22" t="str">
        <f t="shared" si="27"/>
        <v>N</v>
      </c>
      <c r="P141" s="22" t="str">
        <f t="shared" si="28"/>
        <v>N</v>
      </c>
      <c r="Q141" s="22" t="str">
        <f t="shared" si="29"/>
        <v>N</v>
      </c>
      <c r="R141" s="22" t="str">
        <f t="shared" si="30"/>
        <v>N</v>
      </c>
      <c r="S141" s="22" t="str">
        <f t="shared" si="31"/>
        <v>N</v>
      </c>
    </row>
    <row r="142" spans="1:19" ht="15.6" x14ac:dyDescent="0.3">
      <c r="A142" s="190">
        <v>132</v>
      </c>
      <c r="B142" s="198" t="s">
        <v>925</v>
      </c>
      <c r="C142" s="198" t="s">
        <v>926</v>
      </c>
      <c r="D142" s="204">
        <v>15</v>
      </c>
      <c r="E142" s="204">
        <v>15</v>
      </c>
      <c r="F142" s="204">
        <v>15</v>
      </c>
      <c r="G142" s="204">
        <v>15</v>
      </c>
      <c r="H142" s="204">
        <v>15</v>
      </c>
      <c r="J142" s="32">
        <f t="shared" si="22"/>
        <v>75</v>
      </c>
      <c r="K142" s="32">
        <f t="shared" si="23"/>
        <v>75</v>
      </c>
      <c r="L142" s="32">
        <f t="shared" si="24"/>
        <v>75</v>
      </c>
      <c r="M142" s="32">
        <f t="shared" si="25"/>
        <v>75</v>
      </c>
      <c r="N142" s="32">
        <f t="shared" si="26"/>
        <v>75</v>
      </c>
      <c r="O142" s="22" t="str">
        <f t="shared" si="27"/>
        <v>N</v>
      </c>
      <c r="P142" s="22" t="str">
        <f t="shared" si="28"/>
        <v>N</v>
      </c>
      <c r="Q142" s="22" t="str">
        <f t="shared" si="29"/>
        <v>N</v>
      </c>
      <c r="R142" s="22" t="str">
        <f t="shared" si="30"/>
        <v>N</v>
      </c>
      <c r="S142" s="22" t="str">
        <f t="shared" si="31"/>
        <v>N</v>
      </c>
    </row>
    <row r="143" spans="1:19" ht="15.6" x14ac:dyDescent="0.3">
      <c r="A143" s="190">
        <v>133</v>
      </c>
      <c r="B143" s="198" t="s">
        <v>927</v>
      </c>
      <c r="C143" s="198" t="s">
        <v>928</v>
      </c>
      <c r="D143" s="204">
        <v>15</v>
      </c>
      <c r="E143" s="204">
        <v>15</v>
      </c>
      <c r="F143" s="204">
        <v>15</v>
      </c>
      <c r="G143" s="204">
        <v>15</v>
      </c>
      <c r="H143" s="204">
        <v>15</v>
      </c>
      <c r="J143" s="32">
        <f t="shared" si="22"/>
        <v>75</v>
      </c>
      <c r="K143" s="32">
        <f t="shared" si="23"/>
        <v>75</v>
      </c>
      <c r="L143" s="32">
        <f t="shared" si="24"/>
        <v>75</v>
      </c>
      <c r="M143" s="32">
        <f t="shared" si="25"/>
        <v>75</v>
      </c>
      <c r="N143" s="32">
        <f t="shared" si="26"/>
        <v>75</v>
      </c>
      <c r="O143" s="22" t="str">
        <f t="shared" si="27"/>
        <v>N</v>
      </c>
      <c r="P143" s="22" t="str">
        <f t="shared" si="28"/>
        <v>N</v>
      </c>
      <c r="Q143" s="22" t="str">
        <f t="shared" si="29"/>
        <v>N</v>
      </c>
      <c r="R143" s="22" t="str">
        <f t="shared" si="30"/>
        <v>N</v>
      </c>
      <c r="S143" s="22" t="str">
        <f t="shared" si="31"/>
        <v>N</v>
      </c>
    </row>
    <row r="144" spans="1:19" ht="15.6" x14ac:dyDescent="0.3">
      <c r="A144" s="190">
        <v>134</v>
      </c>
      <c r="B144" s="198" t="s">
        <v>929</v>
      </c>
      <c r="C144" s="198" t="s">
        <v>930</v>
      </c>
      <c r="D144" s="216">
        <v>15</v>
      </c>
      <c r="E144" s="216">
        <v>15</v>
      </c>
      <c r="F144" s="216">
        <v>15</v>
      </c>
      <c r="G144" s="216">
        <v>15</v>
      </c>
      <c r="H144" s="216">
        <v>15</v>
      </c>
      <c r="J144" s="32">
        <f t="shared" si="22"/>
        <v>75</v>
      </c>
      <c r="K144" s="32">
        <f t="shared" si="23"/>
        <v>75</v>
      </c>
      <c r="L144" s="32">
        <f t="shared" si="24"/>
        <v>75</v>
      </c>
      <c r="M144" s="32">
        <f t="shared" si="25"/>
        <v>75</v>
      </c>
      <c r="N144" s="32">
        <f t="shared" si="26"/>
        <v>75</v>
      </c>
      <c r="O144" s="22" t="str">
        <f t="shared" si="27"/>
        <v>N</v>
      </c>
      <c r="P144" s="22" t="str">
        <f t="shared" si="28"/>
        <v>N</v>
      </c>
      <c r="Q144" s="22" t="str">
        <f t="shared" si="29"/>
        <v>N</v>
      </c>
      <c r="R144" s="22" t="str">
        <f t="shared" si="30"/>
        <v>N</v>
      </c>
      <c r="S144" s="22" t="str">
        <f t="shared" si="31"/>
        <v>N</v>
      </c>
    </row>
    <row r="145" spans="1:19" ht="15.6" x14ac:dyDescent="0.3">
      <c r="A145" s="190">
        <v>135</v>
      </c>
      <c r="B145" s="198" t="s">
        <v>931</v>
      </c>
      <c r="C145" s="198" t="s">
        <v>932</v>
      </c>
      <c r="D145" s="217">
        <v>13</v>
      </c>
      <c r="E145" s="217">
        <v>13</v>
      </c>
      <c r="F145" s="217">
        <v>13</v>
      </c>
      <c r="G145" s="217">
        <v>13</v>
      </c>
      <c r="H145" s="217">
        <v>13</v>
      </c>
      <c r="J145" s="32">
        <f t="shared" si="22"/>
        <v>65</v>
      </c>
      <c r="K145" s="32">
        <f t="shared" si="23"/>
        <v>65</v>
      </c>
      <c r="L145" s="32">
        <f t="shared" si="24"/>
        <v>65</v>
      </c>
      <c r="M145" s="32">
        <f t="shared" si="25"/>
        <v>65</v>
      </c>
      <c r="N145" s="32">
        <f t="shared" si="26"/>
        <v>65</v>
      </c>
      <c r="O145" s="22" t="str">
        <f t="shared" si="27"/>
        <v>N</v>
      </c>
      <c r="P145" s="22" t="str">
        <f t="shared" si="28"/>
        <v>N</v>
      </c>
      <c r="Q145" s="22" t="str">
        <f t="shared" si="29"/>
        <v>N</v>
      </c>
      <c r="R145" s="22" t="str">
        <f t="shared" si="30"/>
        <v>N</v>
      </c>
      <c r="S145" s="22" t="str">
        <f t="shared" si="31"/>
        <v>N</v>
      </c>
    </row>
    <row r="146" spans="1:19" ht="15.6" x14ac:dyDescent="0.3">
      <c r="A146" s="190">
        <v>136</v>
      </c>
      <c r="B146" s="198" t="s">
        <v>933</v>
      </c>
      <c r="C146" s="198" t="s">
        <v>934</v>
      </c>
      <c r="D146" s="199">
        <v>12</v>
      </c>
      <c r="E146" s="199">
        <v>12</v>
      </c>
      <c r="F146" s="199">
        <v>12</v>
      </c>
      <c r="G146" s="199">
        <v>12</v>
      </c>
      <c r="H146" s="199">
        <v>12</v>
      </c>
      <c r="J146" s="32">
        <f t="shared" si="22"/>
        <v>60</v>
      </c>
      <c r="K146" s="32">
        <f t="shared" si="23"/>
        <v>60</v>
      </c>
      <c r="L146" s="32">
        <f t="shared" si="24"/>
        <v>60</v>
      </c>
      <c r="M146" s="32">
        <f t="shared" si="25"/>
        <v>60</v>
      </c>
      <c r="N146" s="32">
        <f t="shared" si="26"/>
        <v>60</v>
      </c>
      <c r="O146" s="22" t="str">
        <f t="shared" si="27"/>
        <v>N</v>
      </c>
      <c r="P146" s="22" t="str">
        <f t="shared" si="28"/>
        <v>N</v>
      </c>
      <c r="Q146" s="22" t="str">
        <f t="shared" si="29"/>
        <v>N</v>
      </c>
      <c r="R146" s="22" t="str">
        <f t="shared" si="30"/>
        <v>N</v>
      </c>
      <c r="S146" s="22" t="str">
        <f t="shared" si="31"/>
        <v>N</v>
      </c>
    </row>
    <row r="147" spans="1:19" ht="16.2" thickBot="1" x14ac:dyDescent="0.35">
      <c r="A147" s="190">
        <v>137</v>
      </c>
      <c r="B147" s="198" t="s">
        <v>935</v>
      </c>
      <c r="C147" s="198" t="s">
        <v>936</v>
      </c>
      <c r="D147" s="218">
        <v>14</v>
      </c>
      <c r="E147" s="218">
        <v>14</v>
      </c>
      <c r="F147" s="218">
        <v>14</v>
      </c>
      <c r="G147" s="218">
        <v>14</v>
      </c>
      <c r="H147" s="218">
        <v>14</v>
      </c>
      <c r="J147" s="32">
        <f t="shared" si="22"/>
        <v>70</v>
      </c>
      <c r="K147" s="32">
        <f t="shared" si="23"/>
        <v>70</v>
      </c>
      <c r="L147" s="32">
        <f t="shared" si="24"/>
        <v>70</v>
      </c>
      <c r="M147" s="32">
        <f t="shared" si="25"/>
        <v>70</v>
      </c>
      <c r="N147" s="32">
        <f t="shared" si="26"/>
        <v>70</v>
      </c>
      <c r="O147" s="22" t="str">
        <f t="shared" si="27"/>
        <v>N</v>
      </c>
      <c r="P147" s="22" t="str">
        <f t="shared" si="28"/>
        <v>N</v>
      </c>
      <c r="Q147" s="22" t="str">
        <f t="shared" si="29"/>
        <v>N</v>
      </c>
      <c r="R147" s="22" t="str">
        <f t="shared" si="30"/>
        <v>N</v>
      </c>
      <c r="S147" s="22" t="str">
        <f t="shared" si="31"/>
        <v>N</v>
      </c>
    </row>
    <row r="148" spans="1:19" ht="16.2" thickBot="1" x14ac:dyDescent="0.35">
      <c r="A148" s="190">
        <v>138</v>
      </c>
      <c r="B148" s="198" t="s">
        <v>937</v>
      </c>
      <c r="C148" s="198" t="s">
        <v>938</v>
      </c>
      <c r="D148" s="219">
        <v>18</v>
      </c>
      <c r="E148" s="219">
        <v>18</v>
      </c>
      <c r="F148" s="219">
        <v>18</v>
      </c>
      <c r="G148" s="219">
        <v>18</v>
      </c>
      <c r="H148" s="219">
        <v>18</v>
      </c>
      <c r="J148" s="32">
        <f t="shared" si="22"/>
        <v>90</v>
      </c>
      <c r="K148" s="32">
        <f t="shared" si="23"/>
        <v>90</v>
      </c>
      <c r="L148" s="32">
        <f t="shared" si="24"/>
        <v>90</v>
      </c>
      <c r="M148" s="32">
        <f t="shared" si="25"/>
        <v>90</v>
      </c>
      <c r="N148" s="32">
        <f t="shared" si="26"/>
        <v>90</v>
      </c>
      <c r="O148" s="22" t="str">
        <f t="shared" si="27"/>
        <v>Y</v>
      </c>
      <c r="P148" s="22" t="str">
        <f t="shared" si="28"/>
        <v>Y</v>
      </c>
      <c r="Q148" s="22" t="str">
        <f t="shared" si="29"/>
        <v>Y</v>
      </c>
      <c r="R148" s="22" t="str">
        <f t="shared" si="30"/>
        <v>Y</v>
      </c>
      <c r="S148" s="22" t="str">
        <f t="shared" si="31"/>
        <v>Y</v>
      </c>
    </row>
    <row r="149" spans="1:19" ht="16.2" thickBot="1" x14ac:dyDescent="0.35">
      <c r="A149" s="190">
        <v>139</v>
      </c>
      <c r="B149" s="201" t="s">
        <v>939</v>
      </c>
      <c r="C149" s="201" t="s">
        <v>940</v>
      </c>
      <c r="D149" s="220">
        <v>13</v>
      </c>
      <c r="E149" s="220">
        <v>13</v>
      </c>
      <c r="F149" s="220">
        <v>13</v>
      </c>
      <c r="G149" s="220">
        <v>13</v>
      </c>
      <c r="H149" s="220">
        <v>13</v>
      </c>
      <c r="J149" s="32">
        <f t="shared" si="22"/>
        <v>65</v>
      </c>
      <c r="K149" s="32">
        <f t="shared" si="23"/>
        <v>65</v>
      </c>
      <c r="L149" s="32">
        <f t="shared" si="24"/>
        <v>65</v>
      </c>
      <c r="M149" s="32">
        <f t="shared" si="25"/>
        <v>65</v>
      </c>
      <c r="N149" s="32">
        <f t="shared" si="26"/>
        <v>65</v>
      </c>
      <c r="O149" s="22" t="str">
        <f t="shared" si="27"/>
        <v>N</v>
      </c>
      <c r="P149" s="22" t="str">
        <f t="shared" si="28"/>
        <v>N</v>
      </c>
      <c r="Q149" s="22" t="str">
        <f t="shared" si="29"/>
        <v>N</v>
      </c>
      <c r="R149" s="22" t="str">
        <f t="shared" si="30"/>
        <v>N</v>
      </c>
      <c r="S149" s="22" t="str">
        <f t="shared" si="31"/>
        <v>N</v>
      </c>
    </row>
    <row r="150" spans="1:19" ht="16.2" thickBot="1" x14ac:dyDescent="0.35">
      <c r="A150" s="190">
        <v>140</v>
      </c>
      <c r="B150" s="198" t="s">
        <v>941</v>
      </c>
      <c r="C150" s="198" t="s">
        <v>942</v>
      </c>
      <c r="D150" s="221">
        <v>15</v>
      </c>
      <c r="E150" s="221">
        <v>15</v>
      </c>
      <c r="F150" s="221">
        <v>15</v>
      </c>
      <c r="G150" s="221">
        <v>15</v>
      </c>
      <c r="H150" s="221">
        <v>15</v>
      </c>
      <c r="J150" s="32">
        <f t="shared" si="22"/>
        <v>75</v>
      </c>
      <c r="K150" s="32">
        <f t="shared" si="23"/>
        <v>75</v>
      </c>
      <c r="L150" s="32">
        <f t="shared" si="24"/>
        <v>75</v>
      </c>
      <c r="M150" s="32">
        <f t="shared" si="25"/>
        <v>75</v>
      </c>
      <c r="N150" s="32">
        <f t="shared" si="26"/>
        <v>75</v>
      </c>
      <c r="O150" s="22" t="str">
        <f t="shared" si="27"/>
        <v>N</v>
      </c>
      <c r="P150" s="22" t="str">
        <f t="shared" si="28"/>
        <v>N</v>
      </c>
      <c r="Q150" s="22" t="str">
        <f t="shared" si="29"/>
        <v>N</v>
      </c>
      <c r="R150" s="22" t="str">
        <f t="shared" si="30"/>
        <v>N</v>
      </c>
      <c r="S150" s="22" t="str">
        <f t="shared" si="31"/>
        <v>N</v>
      </c>
    </row>
    <row r="151" spans="1:19" ht="16.2" thickBot="1" x14ac:dyDescent="0.35">
      <c r="A151" s="190">
        <v>141</v>
      </c>
      <c r="B151" s="198" t="s">
        <v>943</v>
      </c>
      <c r="C151" s="198" t="s">
        <v>944</v>
      </c>
      <c r="D151" s="222">
        <v>16</v>
      </c>
      <c r="E151" s="222">
        <v>16</v>
      </c>
      <c r="F151" s="222">
        <v>16</v>
      </c>
      <c r="G151" s="222">
        <v>16</v>
      </c>
      <c r="H151" s="222">
        <v>16</v>
      </c>
      <c r="J151" s="32">
        <f t="shared" si="22"/>
        <v>80</v>
      </c>
      <c r="K151" s="32">
        <f t="shared" si="23"/>
        <v>80</v>
      </c>
      <c r="L151" s="32">
        <f t="shared" si="24"/>
        <v>80</v>
      </c>
      <c r="M151" s="32">
        <f t="shared" si="25"/>
        <v>80</v>
      </c>
      <c r="N151" s="32">
        <f t="shared" si="26"/>
        <v>80</v>
      </c>
      <c r="O151" s="22" t="str">
        <f t="shared" si="27"/>
        <v>Y</v>
      </c>
      <c r="P151" s="22" t="str">
        <f t="shared" si="28"/>
        <v>Y</v>
      </c>
      <c r="Q151" s="22" t="str">
        <f t="shared" si="29"/>
        <v>Y</v>
      </c>
      <c r="R151" s="22" t="str">
        <f t="shared" si="30"/>
        <v>Y</v>
      </c>
      <c r="S151" s="22" t="str">
        <f t="shared" si="31"/>
        <v>Y</v>
      </c>
    </row>
    <row r="152" spans="1:19" ht="16.2" thickBot="1" x14ac:dyDescent="0.35">
      <c r="A152" s="190">
        <v>142</v>
      </c>
      <c r="B152" s="198" t="s">
        <v>945</v>
      </c>
      <c r="C152" s="198" t="s">
        <v>946</v>
      </c>
      <c r="D152" s="223">
        <v>13</v>
      </c>
      <c r="E152" s="223">
        <v>13</v>
      </c>
      <c r="F152" s="223">
        <v>13</v>
      </c>
      <c r="G152" s="223">
        <v>13</v>
      </c>
      <c r="H152" s="223">
        <v>13</v>
      </c>
      <c r="J152" s="32">
        <f t="shared" si="22"/>
        <v>65</v>
      </c>
      <c r="K152" s="32">
        <f t="shared" si="23"/>
        <v>65</v>
      </c>
      <c r="L152" s="32">
        <f t="shared" si="24"/>
        <v>65</v>
      </c>
      <c r="M152" s="32">
        <f t="shared" si="25"/>
        <v>65</v>
      </c>
      <c r="N152" s="32">
        <f t="shared" si="26"/>
        <v>65</v>
      </c>
      <c r="O152" s="22" t="str">
        <f t="shared" si="27"/>
        <v>N</v>
      </c>
      <c r="P152" s="22" t="str">
        <f t="shared" si="28"/>
        <v>N</v>
      </c>
      <c r="Q152" s="22" t="str">
        <f t="shared" si="29"/>
        <v>N</v>
      </c>
      <c r="R152" s="22" t="str">
        <f t="shared" si="30"/>
        <v>N</v>
      </c>
      <c r="S152" s="22" t="str">
        <f t="shared" si="31"/>
        <v>N</v>
      </c>
    </row>
    <row r="162" spans="6:16" x14ac:dyDescent="0.25">
      <c r="M162" s="9"/>
      <c r="P162" s="7"/>
    </row>
    <row r="163" spans="6:16" x14ac:dyDescent="0.25">
      <c r="M163" s="9"/>
      <c r="P163" s="7"/>
    </row>
    <row r="164" spans="6:16" x14ac:dyDescent="0.25">
      <c r="M164" s="9"/>
      <c r="P164" s="7"/>
    </row>
    <row r="165" spans="6:16" x14ac:dyDescent="0.25">
      <c r="M165" s="9"/>
      <c r="P165" s="7"/>
    </row>
    <row r="166" spans="6:16" x14ac:dyDescent="0.25">
      <c r="M166" s="9"/>
      <c r="P166" s="7"/>
    </row>
    <row r="167" spans="6:16" x14ac:dyDescent="0.25">
      <c r="M167" s="9"/>
      <c r="P167" s="7"/>
    </row>
    <row r="168" spans="6:16" x14ac:dyDescent="0.25">
      <c r="M168" s="9"/>
      <c r="P168" s="7"/>
    </row>
    <row r="169" spans="6:16" x14ac:dyDescent="0.25">
      <c r="M169" s="9"/>
      <c r="P169" s="7"/>
    </row>
    <row r="170" spans="6:16" x14ac:dyDescent="0.25">
      <c r="F170" s="7"/>
      <c r="G170" s="8"/>
      <c r="K170" s="9"/>
      <c r="M170" s="9"/>
      <c r="P170" s="7"/>
    </row>
    <row r="171" spans="6:16" x14ac:dyDescent="0.25">
      <c r="F171" s="7"/>
      <c r="G171" s="8"/>
      <c r="K171" s="9"/>
      <c r="M171" s="9"/>
      <c r="P171" s="7"/>
    </row>
    <row r="172" spans="6:16" x14ac:dyDescent="0.25">
      <c r="F172" s="7"/>
      <c r="G172" s="8"/>
      <c r="K172" s="9"/>
      <c r="M172" s="9"/>
      <c r="P172" s="7"/>
    </row>
    <row r="173" spans="6:16" x14ac:dyDescent="0.25">
      <c r="F173" s="7"/>
      <c r="G173" s="8"/>
      <c r="K173" s="9"/>
      <c r="M173" s="9"/>
      <c r="P173" s="7"/>
    </row>
    <row r="174" spans="6:16" x14ac:dyDescent="0.25">
      <c r="F174" s="7"/>
      <c r="G174" s="8"/>
      <c r="K174" s="9"/>
      <c r="M174" s="9"/>
      <c r="P174" s="7"/>
    </row>
    <row r="175" spans="6:16" x14ac:dyDescent="0.25">
      <c r="F175" s="7"/>
      <c r="G175" s="8"/>
      <c r="K175" s="9"/>
      <c r="M175" s="9"/>
      <c r="P175" s="7"/>
    </row>
    <row r="176" spans="6:16" x14ac:dyDescent="0.25">
      <c r="F176" s="7"/>
      <c r="G176" s="8"/>
      <c r="K176" s="9"/>
      <c r="M176" s="9"/>
      <c r="P176" s="7"/>
    </row>
    <row r="177" spans="6:16" x14ac:dyDescent="0.25">
      <c r="F177" s="7"/>
      <c r="G177" s="8"/>
      <c r="K177" s="9"/>
      <c r="M177" s="9"/>
      <c r="P177" s="7"/>
    </row>
    <row r="178" spans="6:16" x14ac:dyDescent="0.25">
      <c r="F178" s="7"/>
      <c r="G178" s="8"/>
      <c r="K178" s="9"/>
      <c r="M178" s="9"/>
      <c r="P178" s="7"/>
    </row>
    <row r="179" spans="6:16" x14ac:dyDescent="0.25">
      <c r="F179" s="7"/>
      <c r="G179" s="8"/>
      <c r="K179" s="9"/>
      <c r="M179" s="9"/>
      <c r="P179" s="7"/>
    </row>
    <row r="180" spans="6:16" x14ac:dyDescent="0.25">
      <c r="F180" s="7"/>
      <c r="G180" s="8"/>
      <c r="K180" s="9"/>
      <c r="M180" s="9"/>
      <c r="P180" s="7"/>
    </row>
    <row r="181" spans="6:16" x14ac:dyDescent="0.25">
      <c r="F181" s="7"/>
      <c r="G181" s="8"/>
      <c r="K181" s="9"/>
      <c r="M181" s="9"/>
      <c r="P181" s="7"/>
    </row>
    <row r="182" spans="6:16" x14ac:dyDescent="0.25">
      <c r="F182" s="7"/>
      <c r="G182" s="8"/>
      <c r="K182" s="9"/>
      <c r="M182" s="9"/>
      <c r="P182" s="7"/>
    </row>
    <row r="183" spans="6:16" x14ac:dyDescent="0.25">
      <c r="F183" s="7"/>
      <c r="G183" s="8"/>
      <c r="K183" s="9"/>
      <c r="M183" s="9"/>
      <c r="P183" s="7"/>
    </row>
    <row r="184" spans="6:16" x14ac:dyDescent="0.25">
      <c r="F184" s="7"/>
      <c r="G184" s="8"/>
      <c r="K184" s="9"/>
      <c r="M184" s="9"/>
      <c r="P184" s="7"/>
    </row>
    <row r="185" spans="6:16" x14ac:dyDescent="0.25">
      <c r="F185" s="7"/>
      <c r="G185" s="8"/>
      <c r="K185" s="9"/>
      <c r="M185" s="9"/>
      <c r="P185" s="7"/>
    </row>
    <row r="186" spans="6:16" x14ac:dyDescent="0.25">
      <c r="F186" s="7"/>
      <c r="G186" s="8"/>
      <c r="K186" s="9"/>
      <c r="M186" s="9"/>
      <c r="P186" s="7"/>
    </row>
    <row r="187" spans="6:16" x14ac:dyDescent="0.25">
      <c r="F187" s="7"/>
      <c r="G187" s="8"/>
      <c r="K187" s="9"/>
      <c r="M187" s="9"/>
      <c r="P187" s="7"/>
    </row>
    <row r="188" spans="6:16" x14ac:dyDescent="0.25">
      <c r="F188" s="7"/>
      <c r="G188" s="8"/>
      <c r="K188" s="9"/>
      <c r="M188" s="9"/>
      <c r="P188" s="7"/>
    </row>
    <row r="189" spans="6:16" x14ac:dyDescent="0.25">
      <c r="F189" s="7"/>
      <c r="G189" s="8"/>
      <c r="K189" s="9"/>
      <c r="M189" s="9"/>
      <c r="P189" s="7"/>
    </row>
  </sheetData>
  <mergeCells count="13">
    <mergeCell ref="B1:I1"/>
    <mergeCell ref="B2:I2"/>
    <mergeCell ref="D3:G3"/>
    <mergeCell ref="B4:I4"/>
    <mergeCell ref="O4:S4"/>
    <mergeCell ref="H5:I6"/>
    <mergeCell ref="J5:N6"/>
    <mergeCell ref="O5:S6"/>
    <mergeCell ref="A5:A8"/>
    <mergeCell ref="B5:B8"/>
    <mergeCell ref="C5:C8"/>
    <mergeCell ref="D5:E6"/>
    <mergeCell ref="F5:G6"/>
  </mergeCells>
  <pageMargins left="0.7" right="0.7" top="0.75" bottom="0.75" header="0.51180555555555496" footer="0.51180555555555496"/>
  <pageSetup paperSize="0" scale="0" firstPageNumber="0" orientation="portrait" usePrinterDefaults="0" horizontalDpi="0" verticalDpi="0" copie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48A54"/>
  </sheetPr>
  <dimension ref="A1:AMK153"/>
  <sheetViews>
    <sheetView topLeftCell="A117" zoomScale="50" zoomScaleNormal="50" workbookViewId="0">
      <selection activeCell="T122" sqref="T122"/>
    </sheetView>
  </sheetViews>
  <sheetFormatPr defaultRowHeight="15" x14ac:dyDescent="0.25"/>
  <cols>
    <col min="1" max="1" width="7.6640625" style="7"/>
    <col min="2" max="2" width="16.33203125" style="8"/>
    <col min="3" max="3" width="27.88671875" style="9"/>
    <col min="4" max="4" width="10.109375" style="7"/>
    <col min="5" max="5" width="11.109375" style="7"/>
    <col min="6" max="6" width="12.33203125" style="9"/>
    <col min="7" max="7" width="12" style="7"/>
    <col min="8" max="8" width="13.109375" style="9"/>
    <col min="9" max="14" width="17.109375" style="7"/>
    <col min="15" max="1025" width="17.109375" style="8"/>
  </cols>
  <sheetData>
    <row r="1" spans="1:1024" ht="30" customHeight="1" x14ac:dyDescent="0.5">
      <c r="A1"/>
      <c r="B1" s="147" t="s">
        <v>11</v>
      </c>
      <c r="C1" s="147"/>
      <c r="D1" s="147"/>
      <c r="E1" s="147"/>
      <c r="F1" s="147"/>
      <c r="G1" s="147"/>
      <c r="H1" s="147"/>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ht="20.399999999999999" customHeight="1" x14ac:dyDescent="0.35">
      <c r="A2"/>
      <c r="B2" s="148" t="s">
        <v>12</v>
      </c>
      <c r="C2" s="148"/>
      <c r="D2" s="148"/>
      <c r="E2" s="148"/>
      <c r="F2" s="148"/>
      <c r="G2" s="148"/>
      <c r="H2" s="148"/>
      <c r="I2" s="14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49.2" customHeight="1" x14ac:dyDescent="0.4">
      <c r="A3"/>
      <c r="B3" s="10"/>
      <c r="C3" s="10"/>
      <c r="D3" s="149" t="s">
        <v>45</v>
      </c>
      <c r="E3" s="149"/>
      <c r="F3" s="149"/>
      <c r="G3" s="149"/>
      <c r="H3" s="10"/>
      <c r="I3" s="10"/>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20.399999999999999" customHeight="1" x14ac:dyDescent="0.35">
      <c r="A4"/>
      <c r="B4" s="150" t="s">
        <v>46</v>
      </c>
      <c r="C4" s="150"/>
      <c r="D4" s="150"/>
      <c r="E4" s="150"/>
      <c r="F4" s="150"/>
      <c r="G4" s="150"/>
      <c r="H4" s="150"/>
      <c r="I4" s="150"/>
      <c r="J4"/>
      <c r="K4"/>
      <c r="L4"/>
      <c r="M4"/>
      <c r="N4" s="156" t="s">
        <v>61</v>
      </c>
      <c r="O4" s="156"/>
      <c r="P4" s="156"/>
      <c r="Q4" s="156"/>
      <c r="R4" s="156"/>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15.75" customHeight="1" x14ac:dyDescent="0.25">
      <c r="A5" s="151" t="s">
        <v>15</v>
      </c>
      <c r="B5" s="151" t="s">
        <v>22</v>
      </c>
      <c r="C5" s="151" t="s">
        <v>48</v>
      </c>
      <c r="D5" s="152"/>
      <c r="E5" s="152"/>
      <c r="F5" s="152"/>
      <c r="G5" s="152"/>
      <c r="H5" s="152"/>
      <c r="I5" s="154" t="s">
        <v>62</v>
      </c>
      <c r="J5" s="154"/>
      <c r="K5" s="154"/>
      <c r="L5" s="154"/>
      <c r="M5" s="154"/>
      <c r="N5" s="155" t="s">
        <v>50</v>
      </c>
      <c r="O5" s="155"/>
      <c r="P5" s="155"/>
      <c r="Q5" s="155"/>
      <c r="R5" s="15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ht="15.75" customHeight="1" x14ac:dyDescent="0.25">
      <c r="A6" s="151"/>
      <c r="B6" s="151"/>
      <c r="C6" s="151"/>
      <c r="D6" s="152"/>
      <c r="E6" s="152"/>
      <c r="F6" s="152"/>
      <c r="G6" s="152"/>
      <c r="H6" s="152"/>
      <c r="I6" s="152"/>
      <c r="J6" s="154"/>
      <c r="K6" s="154"/>
      <c r="L6" s="154"/>
      <c r="M6" s="154"/>
      <c r="N6" s="155"/>
      <c r="O6" s="155"/>
      <c r="P6" s="155"/>
      <c r="Q6" s="155"/>
      <c r="R6" s="155"/>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ht="15.75" customHeight="1" x14ac:dyDescent="0.25">
      <c r="A7" s="151"/>
      <c r="B7" s="151"/>
      <c r="C7" s="151"/>
      <c r="D7" s="12" t="s">
        <v>51</v>
      </c>
      <c r="E7" s="12" t="s">
        <v>51</v>
      </c>
      <c r="F7" s="12" t="s">
        <v>52</v>
      </c>
      <c r="G7" s="12" t="s">
        <v>52</v>
      </c>
      <c r="H7" s="12" t="s">
        <v>53</v>
      </c>
      <c r="I7" s="12" t="s">
        <v>51</v>
      </c>
      <c r="J7" s="12" t="s">
        <v>51</v>
      </c>
      <c r="K7" s="12" t="s">
        <v>52</v>
      </c>
      <c r="L7" s="12" t="s">
        <v>52</v>
      </c>
      <c r="M7" s="12" t="s">
        <v>53</v>
      </c>
      <c r="N7" s="12" t="s">
        <v>51</v>
      </c>
      <c r="O7" s="12" t="s">
        <v>51</v>
      </c>
      <c r="P7" s="12" t="s">
        <v>52</v>
      </c>
      <c r="Q7" s="12" t="s">
        <v>54</v>
      </c>
      <c r="R7" s="12" t="s">
        <v>53</v>
      </c>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x14ac:dyDescent="0.25">
      <c r="A8" s="151"/>
      <c r="B8" s="151"/>
      <c r="C8" s="151"/>
      <c r="D8" s="13" t="s">
        <v>23</v>
      </c>
      <c r="E8" s="14" t="s">
        <v>24</v>
      </c>
      <c r="F8" s="15" t="s">
        <v>27</v>
      </c>
      <c r="G8" s="16" t="s">
        <v>59</v>
      </c>
      <c r="H8" s="17" t="s">
        <v>63</v>
      </c>
      <c r="I8" s="13" t="s">
        <v>23</v>
      </c>
      <c r="J8" s="14" t="s">
        <v>24</v>
      </c>
      <c r="K8" s="15" t="s">
        <v>27</v>
      </c>
      <c r="L8" s="16" t="s">
        <v>59</v>
      </c>
      <c r="M8" s="17" t="s">
        <v>63</v>
      </c>
      <c r="N8" s="13" t="s">
        <v>23</v>
      </c>
      <c r="O8" s="14" t="s">
        <v>24</v>
      </c>
      <c r="P8" s="15" t="s">
        <v>27</v>
      </c>
      <c r="Q8" s="16" t="s">
        <v>59</v>
      </c>
      <c r="R8" s="17" t="s">
        <v>63</v>
      </c>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x14ac:dyDescent="0.25">
      <c r="A9" s="18"/>
      <c r="B9" s="18"/>
      <c r="C9" s="19"/>
      <c r="D9" s="20">
        <v>5</v>
      </c>
      <c r="E9" s="21">
        <v>5</v>
      </c>
      <c r="F9" s="20">
        <v>5</v>
      </c>
      <c r="G9" s="21">
        <v>5</v>
      </c>
      <c r="H9" s="20">
        <v>5</v>
      </c>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ht="15.6" thickBot="1" x14ac:dyDescent="0.3">
      <c r="A10" s="18"/>
      <c r="B10" s="18"/>
      <c r="C10" s="19"/>
      <c r="D10" s="20"/>
      <c r="E10" s="21"/>
      <c r="F10" s="20"/>
      <c r="G10" s="21"/>
      <c r="H10" s="2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ht="16.2" thickBot="1" x14ac:dyDescent="0.35">
      <c r="A11" s="190">
        <v>1</v>
      </c>
      <c r="B11" s="191" t="s">
        <v>667</v>
      </c>
      <c r="C11" s="192" t="s">
        <v>668</v>
      </c>
      <c r="D11" s="37">
        <v>5</v>
      </c>
      <c r="E11" s="37">
        <v>5</v>
      </c>
      <c r="F11" s="37">
        <v>5</v>
      </c>
      <c r="G11" s="37">
        <v>5</v>
      </c>
      <c r="H11" s="37">
        <v>5</v>
      </c>
      <c r="I11" s="32">
        <f t="shared" ref="I11:I42" si="0">D11/0.05</f>
        <v>100</v>
      </c>
      <c r="J11" s="32">
        <f t="shared" ref="J11:J42" si="1">E11/0.05</f>
        <v>100</v>
      </c>
      <c r="K11" s="32">
        <f t="shared" ref="K11:K42" si="2">F11/0.05</f>
        <v>100</v>
      </c>
      <c r="L11" s="32">
        <f t="shared" ref="L11:L42" si="3">G11/0.05</f>
        <v>100</v>
      </c>
      <c r="M11" s="7">
        <f t="shared" ref="M11:M42" si="4">H11/0.05</f>
        <v>100</v>
      </c>
      <c r="N11" s="22" t="s">
        <v>64</v>
      </c>
      <c r="O11" s="22" t="s">
        <v>64</v>
      </c>
      <c r="P11" s="22" t="s">
        <v>64</v>
      </c>
      <c r="Q11" s="22" t="s">
        <v>64</v>
      </c>
      <c r="R11" s="22" t="s">
        <v>64</v>
      </c>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2" spans="1:1024" ht="16.2" thickBot="1" x14ac:dyDescent="0.35">
      <c r="A12" s="190">
        <v>2</v>
      </c>
      <c r="B12" s="193" t="s">
        <v>669</v>
      </c>
      <c r="C12" s="194" t="s">
        <v>670</v>
      </c>
      <c r="D12" s="37">
        <v>5</v>
      </c>
      <c r="E12" s="37">
        <v>5</v>
      </c>
      <c r="F12" s="37">
        <v>4</v>
      </c>
      <c r="G12" s="37">
        <v>5</v>
      </c>
      <c r="H12" s="37">
        <v>5</v>
      </c>
      <c r="I12" s="32">
        <f t="shared" si="0"/>
        <v>100</v>
      </c>
      <c r="J12" s="32">
        <f t="shared" si="1"/>
        <v>100</v>
      </c>
      <c r="K12" s="32">
        <f t="shared" si="2"/>
        <v>80</v>
      </c>
      <c r="L12" s="32">
        <f t="shared" si="3"/>
        <v>100</v>
      </c>
      <c r="M12" s="7">
        <f t="shared" si="4"/>
        <v>100</v>
      </c>
      <c r="N12" s="22" t="s">
        <v>64</v>
      </c>
      <c r="O12" s="22" t="s">
        <v>64</v>
      </c>
      <c r="P12" s="22" t="s">
        <v>64</v>
      </c>
      <c r="Q12" s="22" t="s">
        <v>64</v>
      </c>
      <c r="R12" s="22" t="s">
        <v>64</v>
      </c>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row>
    <row r="13" spans="1:1024" ht="16.2" thickBot="1" x14ac:dyDescent="0.35">
      <c r="A13" s="190">
        <v>3</v>
      </c>
      <c r="B13" s="193" t="s">
        <v>671</v>
      </c>
      <c r="C13" s="194" t="s">
        <v>672</v>
      </c>
      <c r="D13" s="37">
        <v>4</v>
      </c>
      <c r="E13" s="37">
        <v>5</v>
      </c>
      <c r="F13" s="37">
        <v>5</v>
      </c>
      <c r="G13" s="37">
        <v>5</v>
      </c>
      <c r="H13" s="37">
        <v>5</v>
      </c>
      <c r="I13" s="32">
        <f t="shared" si="0"/>
        <v>80</v>
      </c>
      <c r="J13" s="32">
        <f t="shared" si="1"/>
        <v>100</v>
      </c>
      <c r="K13" s="32">
        <f t="shared" si="2"/>
        <v>100</v>
      </c>
      <c r="L13" s="32">
        <f t="shared" si="3"/>
        <v>100</v>
      </c>
      <c r="M13" s="7">
        <f t="shared" si="4"/>
        <v>100</v>
      </c>
      <c r="N13" s="22" t="s">
        <v>64</v>
      </c>
      <c r="O13" s="22" t="s">
        <v>64</v>
      </c>
      <c r="P13" s="22" t="s">
        <v>64</v>
      </c>
      <c r="Q13" s="22" t="s">
        <v>64</v>
      </c>
      <c r="R13" s="22" t="s">
        <v>64</v>
      </c>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ht="16.2" thickBot="1" x14ac:dyDescent="0.35">
      <c r="A14" s="190">
        <v>4</v>
      </c>
      <c r="B14" s="193" t="s">
        <v>673</v>
      </c>
      <c r="C14" s="194" t="s">
        <v>674</v>
      </c>
      <c r="D14" s="37">
        <v>5</v>
      </c>
      <c r="E14" s="37">
        <v>5</v>
      </c>
      <c r="F14" s="37">
        <v>5</v>
      </c>
      <c r="G14" s="37">
        <v>5</v>
      </c>
      <c r="H14" s="37">
        <v>5</v>
      </c>
      <c r="I14" s="32">
        <f t="shared" si="0"/>
        <v>100</v>
      </c>
      <c r="J14" s="32">
        <f t="shared" si="1"/>
        <v>100</v>
      </c>
      <c r="K14" s="32">
        <f t="shared" si="2"/>
        <v>100</v>
      </c>
      <c r="L14" s="32">
        <f t="shared" si="3"/>
        <v>100</v>
      </c>
      <c r="M14" s="7">
        <f t="shared" si="4"/>
        <v>100</v>
      </c>
      <c r="N14" s="22" t="s">
        <v>64</v>
      </c>
      <c r="O14" s="22" t="s">
        <v>64</v>
      </c>
      <c r="P14" s="22" t="s">
        <v>64</v>
      </c>
      <c r="Q14" s="22" t="s">
        <v>64</v>
      </c>
      <c r="R14" s="22" t="s">
        <v>64</v>
      </c>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ht="16.2" thickBot="1" x14ac:dyDescent="0.35">
      <c r="A15" s="190">
        <v>5</v>
      </c>
      <c r="B15" s="193" t="s">
        <v>675</v>
      </c>
      <c r="C15" s="194" t="s">
        <v>676</v>
      </c>
      <c r="D15" s="37">
        <v>5</v>
      </c>
      <c r="E15" s="37">
        <v>5</v>
      </c>
      <c r="F15" s="37">
        <v>5</v>
      </c>
      <c r="G15" s="37">
        <v>5</v>
      </c>
      <c r="H15" s="37">
        <v>5</v>
      </c>
      <c r="I15" s="32">
        <f t="shared" si="0"/>
        <v>100</v>
      </c>
      <c r="J15" s="32">
        <f t="shared" si="1"/>
        <v>100</v>
      </c>
      <c r="K15" s="32">
        <f t="shared" si="2"/>
        <v>100</v>
      </c>
      <c r="L15" s="32">
        <f t="shared" si="3"/>
        <v>100</v>
      </c>
      <c r="M15" s="7">
        <f t="shared" si="4"/>
        <v>100</v>
      </c>
      <c r="N15" s="22" t="s">
        <v>64</v>
      </c>
      <c r="O15" s="22" t="s">
        <v>64</v>
      </c>
      <c r="P15" s="22" t="s">
        <v>64</v>
      </c>
      <c r="Q15" s="22" t="s">
        <v>64</v>
      </c>
      <c r="R15" s="22" t="s">
        <v>64</v>
      </c>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ht="16.2" thickBot="1" x14ac:dyDescent="0.35">
      <c r="A16" s="190">
        <v>6</v>
      </c>
      <c r="B16" s="193" t="s">
        <v>677</v>
      </c>
      <c r="C16" s="194" t="s">
        <v>30</v>
      </c>
      <c r="D16" s="37">
        <v>5</v>
      </c>
      <c r="E16" s="37">
        <v>5</v>
      </c>
      <c r="F16" s="37">
        <v>5</v>
      </c>
      <c r="G16" s="37">
        <v>5</v>
      </c>
      <c r="H16" s="37">
        <v>4</v>
      </c>
      <c r="I16" s="32">
        <f t="shared" si="0"/>
        <v>100</v>
      </c>
      <c r="J16" s="32">
        <f t="shared" si="1"/>
        <v>100</v>
      </c>
      <c r="K16" s="32">
        <f t="shared" si="2"/>
        <v>100</v>
      </c>
      <c r="L16" s="32">
        <f t="shared" si="3"/>
        <v>100</v>
      </c>
      <c r="M16" s="7">
        <f t="shared" si="4"/>
        <v>80</v>
      </c>
      <c r="N16" s="22" t="s">
        <v>64</v>
      </c>
      <c r="O16" s="22" t="s">
        <v>64</v>
      </c>
      <c r="P16" s="22" t="s">
        <v>64</v>
      </c>
      <c r="Q16" s="22" t="s">
        <v>64</v>
      </c>
      <c r="R16" s="22" t="s">
        <v>64</v>
      </c>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ht="16.2" thickBot="1" x14ac:dyDescent="0.35">
      <c r="A17" s="190">
        <v>7</v>
      </c>
      <c r="B17" s="193" t="s">
        <v>678</v>
      </c>
      <c r="C17" s="194" t="s">
        <v>679</v>
      </c>
      <c r="D17" s="37">
        <v>5</v>
      </c>
      <c r="E17" s="37">
        <v>5</v>
      </c>
      <c r="F17" s="37">
        <v>5</v>
      </c>
      <c r="G17" s="37">
        <v>5</v>
      </c>
      <c r="H17" s="37">
        <v>5</v>
      </c>
      <c r="I17" s="32">
        <f t="shared" si="0"/>
        <v>100</v>
      </c>
      <c r="J17" s="32">
        <f t="shared" si="1"/>
        <v>100</v>
      </c>
      <c r="K17" s="32">
        <f t="shared" si="2"/>
        <v>100</v>
      </c>
      <c r="L17" s="32">
        <f t="shared" si="3"/>
        <v>100</v>
      </c>
      <c r="M17" s="7">
        <f t="shared" si="4"/>
        <v>100</v>
      </c>
      <c r="N17" s="22" t="s">
        <v>64</v>
      </c>
      <c r="O17" s="22" t="s">
        <v>64</v>
      </c>
      <c r="P17" s="22" t="s">
        <v>64</v>
      </c>
      <c r="Q17" s="22" t="s">
        <v>64</v>
      </c>
      <c r="R17" s="22" t="s">
        <v>64</v>
      </c>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ht="16.2" thickBot="1" x14ac:dyDescent="0.35">
      <c r="A18" s="190">
        <v>8</v>
      </c>
      <c r="B18" s="193" t="s">
        <v>680</v>
      </c>
      <c r="C18" s="194" t="s">
        <v>681</v>
      </c>
      <c r="D18" s="37">
        <v>5</v>
      </c>
      <c r="E18" s="37">
        <v>5</v>
      </c>
      <c r="F18" s="37">
        <v>5</v>
      </c>
      <c r="G18" s="37">
        <v>5</v>
      </c>
      <c r="H18" s="37">
        <v>5</v>
      </c>
      <c r="I18" s="32">
        <f t="shared" si="0"/>
        <v>100</v>
      </c>
      <c r="J18" s="32">
        <f t="shared" si="1"/>
        <v>100</v>
      </c>
      <c r="K18" s="32">
        <f t="shared" si="2"/>
        <v>100</v>
      </c>
      <c r="L18" s="32">
        <f t="shared" si="3"/>
        <v>100</v>
      </c>
      <c r="M18" s="7">
        <f t="shared" si="4"/>
        <v>100</v>
      </c>
      <c r="N18" s="22" t="s">
        <v>64</v>
      </c>
      <c r="O18" s="22" t="s">
        <v>64</v>
      </c>
      <c r="P18" s="22" t="s">
        <v>64</v>
      </c>
      <c r="Q18" s="22" t="s">
        <v>64</v>
      </c>
      <c r="R18" s="22" t="s">
        <v>64</v>
      </c>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19" spans="1:1024" ht="16.2" thickBot="1" x14ac:dyDescent="0.35">
      <c r="A19" s="190">
        <v>9</v>
      </c>
      <c r="B19" s="193" t="s">
        <v>682</v>
      </c>
      <c r="C19" s="194" t="s">
        <v>683</v>
      </c>
      <c r="D19" s="37">
        <v>5</v>
      </c>
      <c r="E19" s="37">
        <v>5</v>
      </c>
      <c r="F19" s="37">
        <v>4</v>
      </c>
      <c r="G19" s="37">
        <v>5</v>
      </c>
      <c r="H19" s="37">
        <v>5</v>
      </c>
      <c r="I19" s="32">
        <f t="shared" si="0"/>
        <v>100</v>
      </c>
      <c r="J19" s="32">
        <f t="shared" si="1"/>
        <v>100</v>
      </c>
      <c r="K19" s="32">
        <f t="shared" si="2"/>
        <v>80</v>
      </c>
      <c r="L19" s="32">
        <f t="shared" si="3"/>
        <v>100</v>
      </c>
      <c r="M19" s="7">
        <f t="shared" si="4"/>
        <v>100</v>
      </c>
      <c r="N19" s="22" t="s">
        <v>64</v>
      </c>
      <c r="O19" s="22" t="s">
        <v>64</v>
      </c>
      <c r="P19" s="22" t="s">
        <v>64</v>
      </c>
      <c r="Q19" s="22" t="s">
        <v>64</v>
      </c>
      <c r="R19" s="22" t="s">
        <v>64</v>
      </c>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row>
    <row r="20" spans="1:1024" ht="16.2" thickBot="1" x14ac:dyDescent="0.35">
      <c r="A20" s="190">
        <v>10</v>
      </c>
      <c r="B20" s="193" t="s">
        <v>684</v>
      </c>
      <c r="C20" s="194" t="s">
        <v>685</v>
      </c>
      <c r="D20" s="37">
        <v>5</v>
      </c>
      <c r="E20" s="37">
        <v>5</v>
      </c>
      <c r="F20" s="37">
        <v>5</v>
      </c>
      <c r="G20" s="37">
        <v>5</v>
      </c>
      <c r="H20" s="37">
        <v>5</v>
      </c>
      <c r="I20" s="32">
        <f t="shared" si="0"/>
        <v>100</v>
      </c>
      <c r="J20" s="32">
        <f t="shared" si="1"/>
        <v>100</v>
      </c>
      <c r="K20" s="32">
        <f t="shared" si="2"/>
        <v>100</v>
      </c>
      <c r="L20" s="32">
        <f t="shared" si="3"/>
        <v>100</v>
      </c>
      <c r="M20" s="7">
        <f t="shared" si="4"/>
        <v>100</v>
      </c>
      <c r="N20" s="22" t="s">
        <v>64</v>
      </c>
      <c r="O20" s="22" t="s">
        <v>64</v>
      </c>
      <c r="P20" s="22" t="s">
        <v>64</v>
      </c>
      <c r="Q20" s="22" t="s">
        <v>64</v>
      </c>
      <c r="R20" s="22" t="s">
        <v>64</v>
      </c>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row>
    <row r="21" spans="1:1024" ht="16.2" thickBot="1" x14ac:dyDescent="0.35">
      <c r="A21" s="190">
        <v>11</v>
      </c>
      <c r="B21" s="193" t="s">
        <v>686</v>
      </c>
      <c r="C21" s="194" t="s">
        <v>687</v>
      </c>
      <c r="D21" s="37">
        <v>5</v>
      </c>
      <c r="E21" s="37">
        <v>5</v>
      </c>
      <c r="F21" s="37">
        <v>5</v>
      </c>
      <c r="G21" s="37">
        <v>5</v>
      </c>
      <c r="H21" s="37">
        <v>5</v>
      </c>
      <c r="I21" s="32">
        <f t="shared" si="0"/>
        <v>100</v>
      </c>
      <c r="J21" s="32">
        <f t="shared" si="1"/>
        <v>100</v>
      </c>
      <c r="K21" s="32">
        <f t="shared" si="2"/>
        <v>100</v>
      </c>
      <c r="L21" s="32">
        <f t="shared" si="3"/>
        <v>100</v>
      </c>
      <c r="M21" s="7">
        <f t="shared" si="4"/>
        <v>100</v>
      </c>
      <c r="N21" s="22" t="s">
        <v>64</v>
      </c>
      <c r="O21" s="22" t="s">
        <v>64</v>
      </c>
      <c r="P21" s="22" t="s">
        <v>64</v>
      </c>
      <c r="Q21" s="22" t="s">
        <v>64</v>
      </c>
      <c r="R21" s="22" t="s">
        <v>64</v>
      </c>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row>
    <row r="22" spans="1:1024" ht="16.2" thickBot="1" x14ac:dyDescent="0.35">
      <c r="A22" s="190">
        <v>12</v>
      </c>
      <c r="B22" s="193" t="s">
        <v>688</v>
      </c>
      <c r="C22" s="194" t="s">
        <v>689</v>
      </c>
      <c r="D22" s="37">
        <v>5</v>
      </c>
      <c r="E22" s="37">
        <v>5</v>
      </c>
      <c r="F22" s="37">
        <v>5</v>
      </c>
      <c r="G22" s="37">
        <v>5</v>
      </c>
      <c r="H22" s="37">
        <v>5</v>
      </c>
      <c r="I22" s="32">
        <f t="shared" si="0"/>
        <v>100</v>
      </c>
      <c r="J22" s="32">
        <f t="shared" si="1"/>
        <v>100</v>
      </c>
      <c r="K22" s="32">
        <f t="shared" si="2"/>
        <v>100</v>
      </c>
      <c r="L22" s="32">
        <f t="shared" si="3"/>
        <v>100</v>
      </c>
      <c r="M22" s="7">
        <f t="shared" si="4"/>
        <v>100</v>
      </c>
      <c r="N22" s="22" t="s">
        <v>64</v>
      </c>
      <c r="O22" s="22" t="s">
        <v>64</v>
      </c>
      <c r="P22" s="22" t="s">
        <v>64</v>
      </c>
      <c r="Q22" s="22" t="s">
        <v>64</v>
      </c>
      <c r="R22" s="22" t="s">
        <v>64</v>
      </c>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row>
    <row r="23" spans="1:1024" ht="16.2" thickBot="1" x14ac:dyDescent="0.35">
      <c r="A23" s="190">
        <v>13</v>
      </c>
      <c r="B23" s="193" t="s">
        <v>690</v>
      </c>
      <c r="C23" s="194" t="s">
        <v>691</v>
      </c>
      <c r="D23" s="37">
        <v>5</v>
      </c>
      <c r="E23" s="37">
        <v>5</v>
      </c>
      <c r="F23" s="37">
        <v>5</v>
      </c>
      <c r="G23" s="37">
        <v>5</v>
      </c>
      <c r="H23" s="37">
        <v>5</v>
      </c>
      <c r="I23" s="32">
        <f t="shared" si="0"/>
        <v>100</v>
      </c>
      <c r="J23" s="32">
        <f t="shared" si="1"/>
        <v>100</v>
      </c>
      <c r="K23" s="32">
        <f t="shared" si="2"/>
        <v>100</v>
      </c>
      <c r="L23" s="32">
        <f t="shared" si="3"/>
        <v>100</v>
      </c>
      <c r="M23" s="7">
        <f t="shared" si="4"/>
        <v>100</v>
      </c>
      <c r="N23" s="22" t="s">
        <v>64</v>
      </c>
      <c r="O23" s="22" t="s">
        <v>64</v>
      </c>
      <c r="P23" s="22" t="s">
        <v>64</v>
      </c>
      <c r="Q23" s="22" t="s">
        <v>64</v>
      </c>
      <c r="R23" s="22" t="s">
        <v>64</v>
      </c>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row>
    <row r="24" spans="1:1024" ht="16.2" thickBot="1" x14ac:dyDescent="0.35">
      <c r="A24" s="190">
        <v>14</v>
      </c>
      <c r="B24" s="193" t="s">
        <v>692</v>
      </c>
      <c r="C24" s="194" t="s">
        <v>693</v>
      </c>
      <c r="D24" s="37">
        <v>5</v>
      </c>
      <c r="E24" s="37">
        <v>5</v>
      </c>
      <c r="F24" s="37">
        <v>5</v>
      </c>
      <c r="G24" s="37">
        <v>5</v>
      </c>
      <c r="H24" s="37">
        <v>5</v>
      </c>
      <c r="I24" s="32">
        <f t="shared" si="0"/>
        <v>100</v>
      </c>
      <c r="J24" s="32">
        <f t="shared" si="1"/>
        <v>100</v>
      </c>
      <c r="K24" s="32">
        <f t="shared" si="2"/>
        <v>100</v>
      </c>
      <c r="L24" s="32">
        <f t="shared" si="3"/>
        <v>100</v>
      </c>
      <c r="M24" s="7">
        <f t="shared" si="4"/>
        <v>100</v>
      </c>
      <c r="N24" s="22" t="s">
        <v>64</v>
      </c>
      <c r="O24" s="22" t="s">
        <v>64</v>
      </c>
      <c r="P24" s="22" t="s">
        <v>64</v>
      </c>
      <c r="Q24" s="22" t="s">
        <v>64</v>
      </c>
      <c r="R24" s="22" t="s">
        <v>64</v>
      </c>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row>
    <row r="25" spans="1:1024" ht="16.2" thickBot="1" x14ac:dyDescent="0.35">
      <c r="A25" s="190">
        <v>15</v>
      </c>
      <c r="B25" s="193" t="s">
        <v>694</v>
      </c>
      <c r="C25" s="194" t="s">
        <v>695</v>
      </c>
      <c r="D25" s="37">
        <v>5</v>
      </c>
      <c r="E25" s="37">
        <v>5</v>
      </c>
      <c r="F25" s="37">
        <v>5</v>
      </c>
      <c r="G25" s="37">
        <v>5</v>
      </c>
      <c r="H25" s="37">
        <v>5</v>
      </c>
      <c r="I25" s="32">
        <f t="shared" si="0"/>
        <v>100</v>
      </c>
      <c r="J25" s="32">
        <f t="shared" si="1"/>
        <v>100</v>
      </c>
      <c r="K25" s="32">
        <f t="shared" si="2"/>
        <v>100</v>
      </c>
      <c r="L25" s="32">
        <f t="shared" si="3"/>
        <v>100</v>
      </c>
      <c r="M25" s="7">
        <f t="shared" si="4"/>
        <v>100</v>
      </c>
      <c r="N25" s="22" t="s">
        <v>64</v>
      </c>
      <c r="O25" s="22" t="s">
        <v>64</v>
      </c>
      <c r="P25" s="22" t="s">
        <v>64</v>
      </c>
      <c r="Q25" s="22" t="s">
        <v>64</v>
      </c>
      <c r="R25" s="22" t="s">
        <v>64</v>
      </c>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row>
    <row r="26" spans="1:1024" ht="16.2" thickBot="1" x14ac:dyDescent="0.35">
      <c r="A26" s="190">
        <v>16</v>
      </c>
      <c r="B26" s="193" t="s">
        <v>696</v>
      </c>
      <c r="C26" s="194" t="s">
        <v>697</v>
      </c>
      <c r="D26" s="37">
        <v>5</v>
      </c>
      <c r="E26" s="37">
        <v>5</v>
      </c>
      <c r="F26" s="37">
        <v>5</v>
      </c>
      <c r="G26" s="37">
        <v>5</v>
      </c>
      <c r="H26" s="37">
        <v>5</v>
      </c>
      <c r="I26" s="32">
        <f t="shared" si="0"/>
        <v>100</v>
      </c>
      <c r="J26" s="32">
        <f t="shared" si="1"/>
        <v>100</v>
      </c>
      <c r="K26" s="32">
        <f t="shared" si="2"/>
        <v>100</v>
      </c>
      <c r="L26" s="32">
        <f t="shared" si="3"/>
        <v>100</v>
      </c>
      <c r="M26" s="7">
        <f t="shared" si="4"/>
        <v>100</v>
      </c>
      <c r="N26" s="22" t="s">
        <v>64</v>
      </c>
      <c r="O26" s="22" t="s">
        <v>64</v>
      </c>
      <c r="P26" s="22" t="s">
        <v>64</v>
      </c>
      <c r="Q26" s="22" t="s">
        <v>64</v>
      </c>
      <c r="R26" s="22" t="s">
        <v>64</v>
      </c>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row>
    <row r="27" spans="1:1024" ht="16.2" thickBot="1" x14ac:dyDescent="0.35">
      <c r="A27" s="190">
        <v>17</v>
      </c>
      <c r="B27" s="193" t="s">
        <v>698</v>
      </c>
      <c r="C27" s="194" t="s">
        <v>699</v>
      </c>
      <c r="D27" s="37">
        <v>5</v>
      </c>
      <c r="E27" s="37">
        <v>5</v>
      </c>
      <c r="F27" s="37">
        <v>5</v>
      </c>
      <c r="G27" s="37">
        <v>5</v>
      </c>
      <c r="H27" s="37">
        <v>5</v>
      </c>
      <c r="I27" s="32">
        <f t="shared" si="0"/>
        <v>100</v>
      </c>
      <c r="J27" s="32">
        <f t="shared" si="1"/>
        <v>100</v>
      </c>
      <c r="K27" s="32">
        <f t="shared" si="2"/>
        <v>100</v>
      </c>
      <c r="L27" s="32">
        <f t="shared" si="3"/>
        <v>100</v>
      </c>
      <c r="M27" s="7">
        <f t="shared" si="4"/>
        <v>100</v>
      </c>
      <c r="N27" s="22" t="s">
        <v>64</v>
      </c>
      <c r="O27" s="22" t="s">
        <v>64</v>
      </c>
      <c r="P27" s="22" t="s">
        <v>64</v>
      </c>
      <c r="Q27" s="22" t="s">
        <v>64</v>
      </c>
      <c r="R27" s="22" t="s">
        <v>64</v>
      </c>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row>
    <row r="28" spans="1:1024" ht="16.2" thickBot="1" x14ac:dyDescent="0.35">
      <c r="A28" s="190">
        <v>18</v>
      </c>
      <c r="B28" s="193" t="s">
        <v>700</v>
      </c>
      <c r="C28" s="194" t="s">
        <v>701</v>
      </c>
      <c r="D28" s="37">
        <v>4</v>
      </c>
      <c r="E28" s="37">
        <v>5</v>
      </c>
      <c r="F28" s="37">
        <v>4</v>
      </c>
      <c r="G28" s="37">
        <v>5</v>
      </c>
      <c r="H28" s="37">
        <v>5</v>
      </c>
      <c r="I28" s="32">
        <f t="shared" si="0"/>
        <v>80</v>
      </c>
      <c r="J28" s="32">
        <f t="shared" si="1"/>
        <v>100</v>
      </c>
      <c r="K28" s="32">
        <f t="shared" si="2"/>
        <v>80</v>
      </c>
      <c r="L28" s="32">
        <f t="shared" si="3"/>
        <v>100</v>
      </c>
      <c r="M28" s="7">
        <f t="shared" si="4"/>
        <v>100</v>
      </c>
      <c r="N28" s="22" t="s">
        <v>64</v>
      </c>
      <c r="O28" s="22" t="s">
        <v>64</v>
      </c>
      <c r="P28" s="22" t="s">
        <v>64</v>
      </c>
      <c r="Q28" s="22" t="s">
        <v>64</v>
      </c>
      <c r="R28" s="22" t="s">
        <v>64</v>
      </c>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row>
    <row r="29" spans="1:1024" ht="16.2" thickBot="1" x14ac:dyDescent="0.35">
      <c r="A29" s="190">
        <v>19</v>
      </c>
      <c r="B29" s="193" t="s">
        <v>702</v>
      </c>
      <c r="C29" s="194" t="s">
        <v>703</v>
      </c>
      <c r="D29" s="37">
        <v>5</v>
      </c>
      <c r="E29" s="37">
        <v>5</v>
      </c>
      <c r="F29" s="37">
        <v>5</v>
      </c>
      <c r="G29" s="37">
        <v>5</v>
      </c>
      <c r="H29" s="37">
        <v>5</v>
      </c>
      <c r="I29" s="32">
        <f t="shared" si="0"/>
        <v>100</v>
      </c>
      <c r="J29" s="32">
        <f t="shared" si="1"/>
        <v>100</v>
      </c>
      <c r="K29" s="32">
        <f t="shared" si="2"/>
        <v>100</v>
      </c>
      <c r="L29" s="32">
        <f t="shared" si="3"/>
        <v>100</v>
      </c>
      <c r="M29" s="7">
        <f t="shared" si="4"/>
        <v>100</v>
      </c>
      <c r="N29" s="22" t="s">
        <v>64</v>
      </c>
      <c r="O29" s="22" t="s">
        <v>64</v>
      </c>
      <c r="P29" s="22" t="s">
        <v>64</v>
      </c>
      <c r="Q29" s="22" t="s">
        <v>64</v>
      </c>
      <c r="R29" s="22" t="s">
        <v>64</v>
      </c>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row>
    <row r="30" spans="1:1024" ht="16.2" thickBot="1" x14ac:dyDescent="0.35">
      <c r="A30" s="190">
        <v>20</v>
      </c>
      <c r="B30" s="193" t="s">
        <v>704</v>
      </c>
      <c r="C30" s="194" t="s">
        <v>705</v>
      </c>
      <c r="D30" s="37">
        <v>5</v>
      </c>
      <c r="E30" s="37">
        <v>5</v>
      </c>
      <c r="F30" s="37">
        <v>5</v>
      </c>
      <c r="G30" s="37">
        <v>5</v>
      </c>
      <c r="H30" s="37">
        <v>4</v>
      </c>
      <c r="I30" s="32">
        <f t="shared" si="0"/>
        <v>100</v>
      </c>
      <c r="J30" s="32">
        <f t="shared" si="1"/>
        <v>100</v>
      </c>
      <c r="K30" s="32">
        <f t="shared" si="2"/>
        <v>100</v>
      </c>
      <c r="L30" s="32">
        <f t="shared" si="3"/>
        <v>100</v>
      </c>
      <c r="M30" s="7">
        <f t="shared" si="4"/>
        <v>80</v>
      </c>
      <c r="N30" s="22" t="s">
        <v>64</v>
      </c>
      <c r="O30" s="22" t="s">
        <v>64</v>
      </c>
      <c r="P30" s="22" t="s">
        <v>64</v>
      </c>
      <c r="Q30" s="22" t="s">
        <v>64</v>
      </c>
      <c r="R30" s="22" t="s">
        <v>64</v>
      </c>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row>
    <row r="31" spans="1:1024" ht="16.2" thickBot="1" x14ac:dyDescent="0.35">
      <c r="A31" s="190">
        <v>21</v>
      </c>
      <c r="B31" s="193" t="s">
        <v>706</v>
      </c>
      <c r="C31" s="194" t="s">
        <v>707</v>
      </c>
      <c r="D31" s="37">
        <v>5</v>
      </c>
      <c r="E31" s="37">
        <v>5</v>
      </c>
      <c r="F31" s="37">
        <v>5</v>
      </c>
      <c r="G31" s="37">
        <v>5</v>
      </c>
      <c r="H31" s="37">
        <v>5</v>
      </c>
      <c r="I31" s="32">
        <f t="shared" si="0"/>
        <v>100</v>
      </c>
      <c r="J31" s="32">
        <f t="shared" si="1"/>
        <v>100</v>
      </c>
      <c r="K31" s="32">
        <f t="shared" si="2"/>
        <v>100</v>
      </c>
      <c r="L31" s="32">
        <f t="shared" si="3"/>
        <v>100</v>
      </c>
      <c r="M31" s="7">
        <f t="shared" si="4"/>
        <v>100</v>
      </c>
      <c r="N31" s="22" t="s">
        <v>64</v>
      </c>
      <c r="O31" s="22" t="s">
        <v>64</v>
      </c>
      <c r="P31" s="22" t="s">
        <v>64</v>
      </c>
      <c r="Q31" s="22" t="s">
        <v>64</v>
      </c>
      <c r="R31" s="22" t="s">
        <v>64</v>
      </c>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row>
    <row r="32" spans="1:1024" ht="28.2" thickBot="1" x14ac:dyDescent="0.35">
      <c r="A32" s="190">
        <v>22</v>
      </c>
      <c r="B32" s="193" t="s">
        <v>708</v>
      </c>
      <c r="C32" s="194" t="s">
        <v>709</v>
      </c>
      <c r="D32" s="37">
        <v>5</v>
      </c>
      <c r="E32" s="37">
        <v>5</v>
      </c>
      <c r="F32" s="37">
        <v>5</v>
      </c>
      <c r="G32" s="37">
        <v>5</v>
      </c>
      <c r="H32" s="37">
        <v>5</v>
      </c>
      <c r="I32" s="32">
        <f t="shared" si="0"/>
        <v>100</v>
      </c>
      <c r="J32" s="32">
        <f t="shared" si="1"/>
        <v>100</v>
      </c>
      <c r="K32" s="32">
        <f t="shared" si="2"/>
        <v>100</v>
      </c>
      <c r="L32" s="32">
        <f t="shared" si="3"/>
        <v>100</v>
      </c>
      <c r="M32" s="7">
        <f t="shared" si="4"/>
        <v>100</v>
      </c>
      <c r="N32" s="22" t="s">
        <v>64</v>
      </c>
      <c r="O32" s="22" t="s">
        <v>64</v>
      </c>
      <c r="P32" s="22" t="s">
        <v>64</v>
      </c>
      <c r="Q32" s="22" t="s">
        <v>64</v>
      </c>
      <c r="R32" s="22" t="s">
        <v>64</v>
      </c>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row>
    <row r="33" spans="1:1024" ht="16.2" thickBot="1" x14ac:dyDescent="0.35">
      <c r="A33" s="190">
        <v>23</v>
      </c>
      <c r="B33" s="193" t="s">
        <v>710</v>
      </c>
      <c r="C33" s="194" t="s">
        <v>711</v>
      </c>
      <c r="D33" s="37">
        <v>5</v>
      </c>
      <c r="E33" s="37">
        <v>5</v>
      </c>
      <c r="F33" s="37">
        <v>5</v>
      </c>
      <c r="G33" s="37">
        <v>5</v>
      </c>
      <c r="H33" s="37">
        <v>5</v>
      </c>
      <c r="I33" s="32">
        <f t="shared" si="0"/>
        <v>100</v>
      </c>
      <c r="J33" s="32">
        <f t="shared" si="1"/>
        <v>100</v>
      </c>
      <c r="K33" s="32">
        <f t="shared" si="2"/>
        <v>100</v>
      </c>
      <c r="L33" s="32">
        <f t="shared" si="3"/>
        <v>100</v>
      </c>
      <c r="M33" s="7">
        <f t="shared" si="4"/>
        <v>100</v>
      </c>
      <c r="N33" s="22" t="s">
        <v>64</v>
      </c>
      <c r="O33" s="22" t="s">
        <v>64</v>
      </c>
      <c r="P33" s="22" t="s">
        <v>64</v>
      </c>
      <c r="Q33" s="22" t="s">
        <v>64</v>
      </c>
      <c r="R33" s="22" t="s">
        <v>64</v>
      </c>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row>
    <row r="34" spans="1:1024" ht="16.2" thickBot="1" x14ac:dyDescent="0.35">
      <c r="A34" s="190">
        <v>24</v>
      </c>
      <c r="B34" s="193" t="s">
        <v>712</v>
      </c>
      <c r="C34" s="194" t="s">
        <v>713</v>
      </c>
      <c r="D34" s="37">
        <v>5</v>
      </c>
      <c r="E34" s="37">
        <v>5</v>
      </c>
      <c r="F34" s="37">
        <v>5</v>
      </c>
      <c r="G34" s="37">
        <v>5</v>
      </c>
      <c r="H34" s="37">
        <v>5</v>
      </c>
      <c r="I34" s="32">
        <f t="shared" si="0"/>
        <v>100</v>
      </c>
      <c r="J34" s="32">
        <f t="shared" si="1"/>
        <v>100</v>
      </c>
      <c r="K34" s="32">
        <f t="shared" si="2"/>
        <v>100</v>
      </c>
      <c r="L34" s="32">
        <f t="shared" si="3"/>
        <v>100</v>
      </c>
      <c r="M34" s="7">
        <f t="shared" si="4"/>
        <v>100</v>
      </c>
      <c r="N34" s="22" t="s">
        <v>64</v>
      </c>
      <c r="O34" s="22" t="s">
        <v>64</v>
      </c>
      <c r="P34" s="22" t="s">
        <v>64</v>
      </c>
      <c r="Q34" s="22" t="s">
        <v>64</v>
      </c>
      <c r="R34" s="22" t="s">
        <v>64</v>
      </c>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row>
    <row r="35" spans="1:1024" ht="16.2" thickBot="1" x14ac:dyDescent="0.35">
      <c r="A35" s="190">
        <v>25</v>
      </c>
      <c r="B35" s="193" t="s">
        <v>714</v>
      </c>
      <c r="C35" s="194" t="s">
        <v>715</v>
      </c>
      <c r="D35" s="37">
        <v>5</v>
      </c>
      <c r="E35" s="37">
        <v>5</v>
      </c>
      <c r="F35" s="37">
        <v>5</v>
      </c>
      <c r="G35" s="37">
        <v>5</v>
      </c>
      <c r="H35" s="37">
        <v>5</v>
      </c>
      <c r="I35" s="32">
        <f t="shared" si="0"/>
        <v>100</v>
      </c>
      <c r="J35" s="32">
        <f t="shared" si="1"/>
        <v>100</v>
      </c>
      <c r="K35" s="32">
        <f t="shared" si="2"/>
        <v>100</v>
      </c>
      <c r="L35" s="32">
        <f t="shared" si="3"/>
        <v>100</v>
      </c>
      <c r="M35" s="7">
        <f t="shared" si="4"/>
        <v>100</v>
      </c>
      <c r="N35" s="22" t="s">
        <v>64</v>
      </c>
      <c r="O35" s="22" t="s">
        <v>64</v>
      </c>
      <c r="P35" s="22" t="s">
        <v>64</v>
      </c>
      <c r="Q35" s="22" t="s">
        <v>64</v>
      </c>
      <c r="R35" s="22" t="s">
        <v>64</v>
      </c>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ht="16.2" thickBot="1" x14ac:dyDescent="0.35">
      <c r="A36" s="190">
        <v>26</v>
      </c>
      <c r="B36" s="193" t="s">
        <v>716</v>
      </c>
      <c r="C36" s="194" t="s">
        <v>717</v>
      </c>
      <c r="D36" s="37">
        <v>5</v>
      </c>
      <c r="E36" s="37">
        <v>5</v>
      </c>
      <c r="F36" s="37">
        <v>5</v>
      </c>
      <c r="G36" s="37">
        <v>5</v>
      </c>
      <c r="H36" s="37">
        <v>5</v>
      </c>
      <c r="I36" s="32">
        <f t="shared" si="0"/>
        <v>100</v>
      </c>
      <c r="J36" s="32">
        <f t="shared" si="1"/>
        <v>100</v>
      </c>
      <c r="K36" s="32">
        <f t="shared" si="2"/>
        <v>100</v>
      </c>
      <c r="L36" s="32">
        <f t="shared" si="3"/>
        <v>100</v>
      </c>
      <c r="M36" s="7">
        <f t="shared" si="4"/>
        <v>100</v>
      </c>
      <c r="N36" s="22" t="s">
        <v>64</v>
      </c>
      <c r="O36" s="22" t="s">
        <v>64</v>
      </c>
      <c r="P36" s="22" t="s">
        <v>64</v>
      </c>
      <c r="Q36" s="22" t="s">
        <v>64</v>
      </c>
      <c r="R36" s="22" t="s">
        <v>64</v>
      </c>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row>
    <row r="37" spans="1:1024" ht="16.2" thickBot="1" x14ac:dyDescent="0.35">
      <c r="A37" s="190">
        <v>27</v>
      </c>
      <c r="B37" s="193" t="s">
        <v>718</v>
      </c>
      <c r="C37" s="194" t="s">
        <v>719</v>
      </c>
      <c r="D37" s="37">
        <v>5</v>
      </c>
      <c r="E37" s="37">
        <v>5</v>
      </c>
      <c r="F37" s="37">
        <v>5</v>
      </c>
      <c r="G37" s="37">
        <v>5</v>
      </c>
      <c r="H37" s="37">
        <v>5</v>
      </c>
      <c r="I37" s="32">
        <f t="shared" si="0"/>
        <v>100</v>
      </c>
      <c r="J37" s="32">
        <f t="shared" si="1"/>
        <v>100</v>
      </c>
      <c r="K37" s="32">
        <f t="shared" si="2"/>
        <v>100</v>
      </c>
      <c r="L37" s="32">
        <f t="shared" si="3"/>
        <v>100</v>
      </c>
      <c r="M37" s="7">
        <f t="shared" si="4"/>
        <v>100</v>
      </c>
      <c r="N37" s="22" t="s">
        <v>64</v>
      </c>
      <c r="O37" s="22" t="s">
        <v>64</v>
      </c>
      <c r="P37" s="22" t="s">
        <v>64</v>
      </c>
      <c r="Q37" s="22" t="s">
        <v>64</v>
      </c>
      <c r="R37" s="22" t="s">
        <v>64</v>
      </c>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row>
    <row r="38" spans="1:1024" ht="16.2" thickBot="1" x14ac:dyDescent="0.35">
      <c r="A38" s="190">
        <v>28</v>
      </c>
      <c r="B38" s="193" t="s">
        <v>720</v>
      </c>
      <c r="C38" s="194" t="s">
        <v>721</v>
      </c>
      <c r="D38" s="37">
        <v>5</v>
      </c>
      <c r="E38" s="37">
        <v>5</v>
      </c>
      <c r="F38" s="37">
        <v>3</v>
      </c>
      <c r="G38" s="37">
        <v>5</v>
      </c>
      <c r="H38" s="37">
        <v>5</v>
      </c>
      <c r="I38" s="32">
        <f t="shared" si="0"/>
        <v>100</v>
      </c>
      <c r="J38" s="32">
        <f t="shared" si="1"/>
        <v>100</v>
      </c>
      <c r="K38" s="32">
        <f t="shared" si="2"/>
        <v>60</v>
      </c>
      <c r="L38" s="32">
        <f t="shared" si="3"/>
        <v>100</v>
      </c>
      <c r="M38" s="7">
        <f t="shared" si="4"/>
        <v>100</v>
      </c>
      <c r="N38" s="22" t="s">
        <v>64</v>
      </c>
      <c r="O38" s="22" t="s">
        <v>64</v>
      </c>
      <c r="P38" s="22" t="s">
        <v>64</v>
      </c>
      <c r="Q38" s="22" t="s">
        <v>64</v>
      </c>
      <c r="R38" s="22" t="s">
        <v>64</v>
      </c>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row>
    <row r="39" spans="1:1024" ht="16.2" thickBot="1" x14ac:dyDescent="0.35">
      <c r="A39" s="190">
        <v>29</v>
      </c>
      <c r="B39" s="193" t="s">
        <v>722</v>
      </c>
      <c r="C39" s="194" t="s">
        <v>723</v>
      </c>
      <c r="D39" s="37">
        <v>5</v>
      </c>
      <c r="E39" s="37">
        <v>5</v>
      </c>
      <c r="F39" s="37">
        <v>5</v>
      </c>
      <c r="G39" s="37">
        <v>5</v>
      </c>
      <c r="H39" s="37">
        <v>5</v>
      </c>
      <c r="I39" s="32">
        <f t="shared" si="0"/>
        <v>100</v>
      </c>
      <c r="J39" s="32">
        <f t="shared" si="1"/>
        <v>100</v>
      </c>
      <c r="K39" s="32">
        <f t="shared" si="2"/>
        <v>100</v>
      </c>
      <c r="L39" s="32">
        <f t="shared" si="3"/>
        <v>100</v>
      </c>
      <c r="M39" s="7">
        <f t="shared" si="4"/>
        <v>100</v>
      </c>
      <c r="N39" s="22" t="s">
        <v>64</v>
      </c>
      <c r="O39" s="22" t="s">
        <v>64</v>
      </c>
      <c r="P39" s="22" t="s">
        <v>64</v>
      </c>
      <c r="Q39" s="22" t="s">
        <v>64</v>
      </c>
      <c r="R39" s="22" t="s">
        <v>64</v>
      </c>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row>
    <row r="40" spans="1:1024" ht="16.2" thickBot="1" x14ac:dyDescent="0.35">
      <c r="A40" s="190">
        <v>30</v>
      </c>
      <c r="B40" s="193" t="s">
        <v>724</v>
      </c>
      <c r="C40" s="194" t="s">
        <v>725</v>
      </c>
      <c r="D40" s="37">
        <v>5</v>
      </c>
      <c r="E40" s="37">
        <v>5</v>
      </c>
      <c r="F40" s="37">
        <v>5</v>
      </c>
      <c r="G40" s="37">
        <v>5</v>
      </c>
      <c r="H40" s="37">
        <v>5</v>
      </c>
      <c r="I40" s="32">
        <f t="shared" si="0"/>
        <v>100</v>
      </c>
      <c r="J40" s="32">
        <f t="shared" si="1"/>
        <v>100</v>
      </c>
      <c r="K40" s="32">
        <f t="shared" si="2"/>
        <v>100</v>
      </c>
      <c r="L40" s="32">
        <f t="shared" si="3"/>
        <v>100</v>
      </c>
      <c r="M40" s="7">
        <f t="shared" si="4"/>
        <v>100</v>
      </c>
      <c r="N40" s="22" t="s">
        <v>64</v>
      </c>
      <c r="O40" s="22" t="s">
        <v>64</v>
      </c>
      <c r="P40" s="22" t="s">
        <v>64</v>
      </c>
      <c r="Q40" s="22" t="s">
        <v>64</v>
      </c>
      <c r="R40" s="22" t="s">
        <v>64</v>
      </c>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row>
    <row r="41" spans="1:1024" ht="16.2" thickBot="1" x14ac:dyDescent="0.35">
      <c r="A41" s="190">
        <v>31</v>
      </c>
      <c r="B41" s="193" t="s">
        <v>726</v>
      </c>
      <c r="C41" s="194" t="s">
        <v>727</v>
      </c>
      <c r="D41" s="37">
        <v>5</v>
      </c>
      <c r="E41" s="37">
        <v>5</v>
      </c>
      <c r="F41" s="37">
        <v>4</v>
      </c>
      <c r="G41" s="37">
        <v>5</v>
      </c>
      <c r="H41" s="37">
        <v>5</v>
      </c>
      <c r="I41" s="32">
        <f t="shared" si="0"/>
        <v>100</v>
      </c>
      <c r="J41" s="32">
        <f t="shared" si="1"/>
        <v>100</v>
      </c>
      <c r="K41" s="32">
        <f t="shared" si="2"/>
        <v>80</v>
      </c>
      <c r="L41" s="32">
        <f t="shared" si="3"/>
        <v>100</v>
      </c>
      <c r="M41" s="7">
        <f t="shared" si="4"/>
        <v>100</v>
      </c>
      <c r="N41" s="22" t="s">
        <v>64</v>
      </c>
      <c r="O41" s="22" t="s">
        <v>64</v>
      </c>
      <c r="P41" s="22" t="s">
        <v>64</v>
      </c>
      <c r="Q41" s="22" t="s">
        <v>64</v>
      </c>
      <c r="R41" s="22" t="s">
        <v>64</v>
      </c>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row>
    <row r="42" spans="1:1024" ht="16.2" thickBot="1" x14ac:dyDescent="0.35">
      <c r="A42" s="190">
        <v>32</v>
      </c>
      <c r="B42" s="193" t="s">
        <v>728</v>
      </c>
      <c r="C42" s="194" t="s">
        <v>729</v>
      </c>
      <c r="D42" s="37">
        <v>5</v>
      </c>
      <c r="E42" s="37">
        <v>5</v>
      </c>
      <c r="F42" s="37">
        <v>5</v>
      </c>
      <c r="G42" s="37">
        <v>5</v>
      </c>
      <c r="H42" s="37">
        <v>5</v>
      </c>
      <c r="I42" s="32">
        <f t="shared" si="0"/>
        <v>100</v>
      </c>
      <c r="J42" s="32">
        <f t="shared" si="1"/>
        <v>100</v>
      </c>
      <c r="K42" s="32">
        <f t="shared" si="2"/>
        <v>100</v>
      </c>
      <c r="L42" s="32">
        <f t="shared" si="3"/>
        <v>100</v>
      </c>
      <c r="M42" s="7">
        <f t="shared" si="4"/>
        <v>100</v>
      </c>
      <c r="N42" s="22" t="s">
        <v>64</v>
      </c>
      <c r="O42" s="22" t="s">
        <v>64</v>
      </c>
      <c r="P42" s="22" t="s">
        <v>64</v>
      </c>
      <c r="Q42" s="22" t="s">
        <v>64</v>
      </c>
      <c r="R42" s="22" t="s">
        <v>64</v>
      </c>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row>
    <row r="43" spans="1:1024" ht="16.2" thickBot="1" x14ac:dyDescent="0.35">
      <c r="A43" s="190">
        <v>33</v>
      </c>
      <c r="B43" s="193" t="s">
        <v>730</v>
      </c>
      <c r="C43" s="194" t="s">
        <v>731</v>
      </c>
      <c r="D43" s="37">
        <v>4</v>
      </c>
      <c r="E43" s="37">
        <v>5</v>
      </c>
      <c r="F43" s="37">
        <v>5</v>
      </c>
      <c r="G43" s="37">
        <v>5</v>
      </c>
      <c r="H43" s="37">
        <v>5</v>
      </c>
      <c r="I43" s="32">
        <f t="shared" ref="I43:I106" si="5">D43/0.05</f>
        <v>80</v>
      </c>
      <c r="J43" s="32">
        <f t="shared" ref="J43:J106" si="6">E43/0.05</f>
        <v>100</v>
      </c>
      <c r="K43" s="32">
        <f t="shared" ref="K43:K106" si="7">F43/0.05</f>
        <v>100</v>
      </c>
      <c r="L43" s="32">
        <f t="shared" ref="L43:L106" si="8">G43/0.05</f>
        <v>100</v>
      </c>
      <c r="M43" s="7">
        <f t="shared" ref="M43:M106" si="9">H43/0.05</f>
        <v>100</v>
      </c>
      <c r="N43" s="22" t="s">
        <v>64</v>
      </c>
      <c r="O43" s="22" t="s">
        <v>64</v>
      </c>
      <c r="P43" s="22" t="s">
        <v>64</v>
      </c>
      <c r="Q43" s="22" t="s">
        <v>64</v>
      </c>
      <c r="R43" s="22" t="s">
        <v>64</v>
      </c>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row>
    <row r="44" spans="1:1024" ht="16.2" thickBot="1" x14ac:dyDescent="0.35">
      <c r="A44" s="190">
        <v>34</v>
      </c>
      <c r="B44" s="193" t="s">
        <v>732</v>
      </c>
      <c r="C44" s="194" t="s">
        <v>733</v>
      </c>
      <c r="D44" s="37">
        <v>5</v>
      </c>
      <c r="E44" s="37">
        <v>5</v>
      </c>
      <c r="F44" s="37">
        <v>5</v>
      </c>
      <c r="G44" s="37">
        <v>5</v>
      </c>
      <c r="H44" s="37">
        <v>4</v>
      </c>
      <c r="I44" s="32">
        <f t="shared" si="5"/>
        <v>100</v>
      </c>
      <c r="J44" s="32">
        <f t="shared" si="6"/>
        <v>100</v>
      </c>
      <c r="K44" s="32">
        <f t="shared" si="7"/>
        <v>100</v>
      </c>
      <c r="L44" s="32">
        <f t="shared" si="8"/>
        <v>100</v>
      </c>
      <c r="M44" s="7">
        <f t="shared" si="9"/>
        <v>80</v>
      </c>
      <c r="N44" s="22" t="s">
        <v>64</v>
      </c>
      <c r="O44" s="22" t="s">
        <v>64</v>
      </c>
      <c r="P44" s="22" t="s">
        <v>64</v>
      </c>
      <c r="Q44" s="22" t="s">
        <v>64</v>
      </c>
      <c r="R44" s="22" t="s">
        <v>64</v>
      </c>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row>
    <row r="45" spans="1:1024" ht="16.2" thickBot="1" x14ac:dyDescent="0.35">
      <c r="A45" s="190">
        <v>35</v>
      </c>
      <c r="B45" s="193" t="s">
        <v>734</v>
      </c>
      <c r="C45" s="194" t="s">
        <v>735</v>
      </c>
      <c r="D45" s="37">
        <v>5</v>
      </c>
      <c r="E45" s="37">
        <v>5</v>
      </c>
      <c r="F45" s="37">
        <v>5</v>
      </c>
      <c r="G45" s="37">
        <v>5</v>
      </c>
      <c r="H45" s="37">
        <v>5</v>
      </c>
      <c r="I45" s="32">
        <f t="shared" si="5"/>
        <v>100</v>
      </c>
      <c r="J45" s="32">
        <f t="shared" si="6"/>
        <v>100</v>
      </c>
      <c r="K45" s="32">
        <f t="shared" si="7"/>
        <v>100</v>
      </c>
      <c r="L45" s="32">
        <f t="shared" si="8"/>
        <v>100</v>
      </c>
      <c r="M45" s="7">
        <f t="shared" si="9"/>
        <v>100</v>
      </c>
      <c r="N45" s="22" t="s">
        <v>64</v>
      </c>
      <c r="O45" s="22" t="s">
        <v>64</v>
      </c>
      <c r="P45" s="22" t="s">
        <v>64</v>
      </c>
      <c r="Q45" s="22" t="s">
        <v>64</v>
      </c>
      <c r="R45" s="22" t="s">
        <v>64</v>
      </c>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row>
    <row r="46" spans="1:1024" ht="16.2" thickBot="1" x14ac:dyDescent="0.35">
      <c r="A46" s="190">
        <v>36</v>
      </c>
      <c r="B46" s="193" t="s">
        <v>736</v>
      </c>
      <c r="C46" s="194" t="s">
        <v>737</v>
      </c>
      <c r="D46" s="37">
        <v>5</v>
      </c>
      <c r="E46" s="37">
        <v>5</v>
      </c>
      <c r="F46" s="37">
        <v>5</v>
      </c>
      <c r="G46" s="37">
        <v>5</v>
      </c>
      <c r="H46" s="37">
        <v>5</v>
      </c>
      <c r="I46" s="32">
        <f t="shared" si="5"/>
        <v>100</v>
      </c>
      <c r="J46" s="32">
        <f t="shared" si="6"/>
        <v>100</v>
      </c>
      <c r="K46" s="32">
        <f t="shared" si="7"/>
        <v>100</v>
      </c>
      <c r="L46" s="32">
        <f t="shared" si="8"/>
        <v>100</v>
      </c>
      <c r="M46" s="7">
        <f t="shared" si="9"/>
        <v>100</v>
      </c>
      <c r="N46" s="22" t="s">
        <v>64</v>
      </c>
      <c r="O46" s="22" t="s">
        <v>64</v>
      </c>
      <c r="P46" s="22" t="s">
        <v>64</v>
      </c>
      <c r="Q46" s="22" t="s">
        <v>64</v>
      </c>
      <c r="R46" s="22" t="s">
        <v>64</v>
      </c>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row>
    <row r="47" spans="1:1024" ht="16.2" thickBot="1" x14ac:dyDescent="0.35">
      <c r="A47" s="190">
        <v>37</v>
      </c>
      <c r="B47" s="193" t="s">
        <v>738</v>
      </c>
      <c r="C47" s="194" t="s">
        <v>739</v>
      </c>
      <c r="D47" s="37">
        <v>5</v>
      </c>
      <c r="E47" s="37">
        <v>5</v>
      </c>
      <c r="F47" s="37">
        <v>5</v>
      </c>
      <c r="G47" s="37">
        <v>5</v>
      </c>
      <c r="H47" s="37">
        <v>5</v>
      </c>
      <c r="I47" s="32">
        <f t="shared" si="5"/>
        <v>100</v>
      </c>
      <c r="J47" s="32">
        <f t="shared" si="6"/>
        <v>100</v>
      </c>
      <c r="K47" s="32">
        <f t="shared" si="7"/>
        <v>100</v>
      </c>
      <c r="L47" s="32">
        <f t="shared" si="8"/>
        <v>100</v>
      </c>
      <c r="M47" s="7">
        <f t="shared" si="9"/>
        <v>100</v>
      </c>
      <c r="N47" s="22" t="s">
        <v>64</v>
      </c>
      <c r="O47" s="22" t="s">
        <v>64</v>
      </c>
      <c r="P47" s="22" t="s">
        <v>64</v>
      </c>
      <c r="Q47" s="22" t="s">
        <v>64</v>
      </c>
      <c r="R47" s="22" t="s">
        <v>64</v>
      </c>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row>
    <row r="48" spans="1:1024" ht="16.2" thickBot="1" x14ac:dyDescent="0.35">
      <c r="A48" s="190">
        <v>38</v>
      </c>
      <c r="B48" s="193" t="s">
        <v>740</v>
      </c>
      <c r="C48" s="194" t="s">
        <v>741</v>
      </c>
      <c r="D48" s="37">
        <v>5</v>
      </c>
      <c r="E48" s="37">
        <v>5</v>
      </c>
      <c r="F48" s="37">
        <v>5</v>
      </c>
      <c r="G48" s="37">
        <v>5</v>
      </c>
      <c r="H48" s="37">
        <v>5</v>
      </c>
      <c r="I48" s="32">
        <f t="shared" si="5"/>
        <v>100</v>
      </c>
      <c r="J48" s="32">
        <f t="shared" si="6"/>
        <v>100</v>
      </c>
      <c r="K48" s="32">
        <f t="shared" si="7"/>
        <v>100</v>
      </c>
      <c r="L48" s="32">
        <f t="shared" si="8"/>
        <v>100</v>
      </c>
      <c r="M48" s="7">
        <f t="shared" si="9"/>
        <v>100</v>
      </c>
      <c r="N48" s="22" t="s">
        <v>64</v>
      </c>
      <c r="O48" s="22" t="s">
        <v>64</v>
      </c>
      <c r="P48" s="22" t="s">
        <v>64</v>
      </c>
      <c r="Q48" s="22" t="s">
        <v>64</v>
      </c>
      <c r="R48" s="22" t="s">
        <v>64</v>
      </c>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row>
    <row r="49" spans="1:1024" ht="16.2" thickBot="1" x14ac:dyDescent="0.35">
      <c r="A49" s="190">
        <v>39</v>
      </c>
      <c r="B49" s="193" t="s">
        <v>742</v>
      </c>
      <c r="C49" s="194" t="s">
        <v>743</v>
      </c>
      <c r="D49" s="37">
        <v>5</v>
      </c>
      <c r="E49" s="37">
        <v>5</v>
      </c>
      <c r="F49" s="37">
        <v>4</v>
      </c>
      <c r="G49" s="37">
        <v>5</v>
      </c>
      <c r="H49" s="37">
        <v>5</v>
      </c>
      <c r="I49" s="32">
        <f t="shared" si="5"/>
        <v>100</v>
      </c>
      <c r="J49" s="32">
        <f t="shared" si="6"/>
        <v>100</v>
      </c>
      <c r="K49" s="32">
        <f t="shared" si="7"/>
        <v>80</v>
      </c>
      <c r="L49" s="32">
        <f t="shared" si="8"/>
        <v>100</v>
      </c>
      <c r="M49" s="7">
        <f t="shared" si="9"/>
        <v>100</v>
      </c>
      <c r="N49" s="22" t="s">
        <v>64</v>
      </c>
      <c r="O49" s="22" t="s">
        <v>64</v>
      </c>
      <c r="P49" s="22" t="s">
        <v>64</v>
      </c>
      <c r="Q49" s="22" t="s">
        <v>64</v>
      </c>
      <c r="R49" s="22" t="s">
        <v>64</v>
      </c>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row>
    <row r="50" spans="1:1024" ht="16.2" thickBot="1" x14ac:dyDescent="0.35">
      <c r="A50" s="190">
        <v>40</v>
      </c>
      <c r="B50" s="193" t="s">
        <v>744</v>
      </c>
      <c r="C50" s="194" t="s">
        <v>745</v>
      </c>
      <c r="D50" s="37">
        <v>5</v>
      </c>
      <c r="E50" s="37">
        <v>5</v>
      </c>
      <c r="F50" s="37">
        <v>5</v>
      </c>
      <c r="G50" s="37">
        <v>5</v>
      </c>
      <c r="H50" s="37">
        <v>5</v>
      </c>
      <c r="I50" s="32">
        <f t="shared" si="5"/>
        <v>100</v>
      </c>
      <c r="J50" s="32">
        <f t="shared" si="6"/>
        <v>100</v>
      </c>
      <c r="K50" s="32">
        <f t="shared" si="7"/>
        <v>100</v>
      </c>
      <c r="L50" s="32">
        <f t="shared" si="8"/>
        <v>100</v>
      </c>
      <c r="M50" s="7">
        <f t="shared" si="9"/>
        <v>100</v>
      </c>
      <c r="N50" s="22" t="s">
        <v>64</v>
      </c>
      <c r="O50" s="22" t="s">
        <v>64</v>
      </c>
      <c r="P50" s="22" t="s">
        <v>64</v>
      </c>
      <c r="Q50" s="22" t="s">
        <v>64</v>
      </c>
      <c r="R50" s="22" t="s">
        <v>64</v>
      </c>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row>
    <row r="51" spans="1:1024" ht="16.2" thickBot="1" x14ac:dyDescent="0.35">
      <c r="A51" s="190">
        <v>41</v>
      </c>
      <c r="B51" s="191" t="s">
        <v>746</v>
      </c>
      <c r="C51" s="192" t="s">
        <v>747</v>
      </c>
      <c r="D51" s="37">
        <v>5</v>
      </c>
      <c r="E51" s="37">
        <v>5</v>
      </c>
      <c r="F51" s="37">
        <v>5</v>
      </c>
      <c r="G51" s="37">
        <v>5</v>
      </c>
      <c r="H51" s="37">
        <v>5</v>
      </c>
      <c r="I51" s="32">
        <f t="shared" si="5"/>
        <v>100</v>
      </c>
      <c r="J51" s="32">
        <f t="shared" si="6"/>
        <v>100</v>
      </c>
      <c r="K51" s="32">
        <f t="shared" si="7"/>
        <v>100</v>
      </c>
      <c r="L51" s="32">
        <f t="shared" si="8"/>
        <v>100</v>
      </c>
      <c r="M51" s="7">
        <f t="shared" si="9"/>
        <v>100</v>
      </c>
      <c r="N51" s="22" t="s">
        <v>64</v>
      </c>
      <c r="O51" s="22" t="s">
        <v>64</v>
      </c>
      <c r="P51" s="22" t="s">
        <v>64</v>
      </c>
      <c r="Q51" s="22" t="s">
        <v>64</v>
      </c>
      <c r="R51" s="22" t="s">
        <v>64</v>
      </c>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ht="16.2" thickBot="1" x14ac:dyDescent="0.35">
      <c r="A52" s="190">
        <v>42</v>
      </c>
      <c r="B52" s="193" t="s">
        <v>748</v>
      </c>
      <c r="C52" s="194" t="s">
        <v>749</v>
      </c>
      <c r="D52" s="37">
        <v>5</v>
      </c>
      <c r="E52" s="37">
        <v>5</v>
      </c>
      <c r="F52" s="37">
        <v>5</v>
      </c>
      <c r="G52" s="37">
        <v>5</v>
      </c>
      <c r="H52" s="37">
        <v>5</v>
      </c>
      <c r="I52" s="32">
        <f t="shared" si="5"/>
        <v>100</v>
      </c>
      <c r="J52" s="32">
        <f t="shared" si="6"/>
        <v>100</v>
      </c>
      <c r="K52" s="32">
        <f t="shared" si="7"/>
        <v>100</v>
      </c>
      <c r="L52" s="32">
        <f t="shared" si="8"/>
        <v>100</v>
      </c>
      <c r="M52" s="7">
        <f t="shared" si="9"/>
        <v>100</v>
      </c>
      <c r="N52" s="22" t="s">
        <v>64</v>
      </c>
      <c r="O52" s="22" t="s">
        <v>64</v>
      </c>
      <c r="P52" s="22" t="s">
        <v>64</v>
      </c>
      <c r="Q52" s="22" t="s">
        <v>64</v>
      </c>
      <c r="R52" s="22" t="s">
        <v>64</v>
      </c>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ht="16.2" thickBot="1" x14ac:dyDescent="0.35">
      <c r="A53" s="190">
        <v>43</v>
      </c>
      <c r="B53" s="193" t="s">
        <v>750</v>
      </c>
      <c r="C53" s="194" t="s">
        <v>751</v>
      </c>
      <c r="D53" s="37">
        <v>5</v>
      </c>
      <c r="E53" s="37">
        <v>5</v>
      </c>
      <c r="F53" s="37">
        <v>5</v>
      </c>
      <c r="G53" s="37">
        <v>5</v>
      </c>
      <c r="H53" s="37">
        <v>3</v>
      </c>
      <c r="I53" s="32">
        <f t="shared" si="5"/>
        <v>100</v>
      </c>
      <c r="J53" s="32">
        <f t="shared" si="6"/>
        <v>100</v>
      </c>
      <c r="K53" s="32">
        <f t="shared" si="7"/>
        <v>100</v>
      </c>
      <c r="L53" s="32">
        <f t="shared" si="8"/>
        <v>100</v>
      </c>
      <c r="M53" s="7">
        <f t="shared" si="9"/>
        <v>60</v>
      </c>
      <c r="N53" s="22" t="s">
        <v>64</v>
      </c>
      <c r="O53" s="22" t="s">
        <v>64</v>
      </c>
      <c r="P53" s="22" t="s">
        <v>64</v>
      </c>
      <c r="Q53" s="22" t="s">
        <v>64</v>
      </c>
      <c r="R53" s="22" t="s">
        <v>64</v>
      </c>
      <c r="S53"/>
      <c r="T53" s="7" t="s">
        <v>55</v>
      </c>
      <c r="U53" s="7">
        <v>50</v>
      </c>
      <c r="V53" s="7">
        <v>50</v>
      </c>
      <c r="W53" s="7">
        <v>50</v>
      </c>
      <c r="X53" s="7">
        <v>50</v>
      </c>
      <c r="Y53" s="7">
        <v>50</v>
      </c>
      <c r="Z53" s="7"/>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row>
    <row r="54" spans="1:1024" ht="21" thickBot="1" x14ac:dyDescent="0.4">
      <c r="A54" s="190">
        <v>44</v>
      </c>
      <c r="B54" s="193" t="s">
        <v>752</v>
      </c>
      <c r="C54" s="194" t="s">
        <v>753</v>
      </c>
      <c r="D54" s="37">
        <v>5</v>
      </c>
      <c r="E54" s="37">
        <v>5</v>
      </c>
      <c r="F54" s="37">
        <v>5</v>
      </c>
      <c r="G54" s="37">
        <v>5</v>
      </c>
      <c r="H54" s="37">
        <v>5</v>
      </c>
      <c r="I54" s="32">
        <f t="shared" si="5"/>
        <v>100</v>
      </c>
      <c r="J54" s="32">
        <f t="shared" si="6"/>
        <v>100</v>
      </c>
      <c r="K54" s="32">
        <f t="shared" si="7"/>
        <v>100</v>
      </c>
      <c r="L54" s="32">
        <f t="shared" si="8"/>
        <v>100</v>
      </c>
      <c r="M54" s="7">
        <f t="shared" si="9"/>
        <v>100</v>
      </c>
      <c r="N54" s="22" t="s">
        <v>64</v>
      </c>
      <c r="O54" s="22" t="s">
        <v>64</v>
      </c>
      <c r="P54" s="22" t="s">
        <v>64</v>
      </c>
      <c r="Q54" s="22" t="s">
        <v>64</v>
      </c>
      <c r="R54" s="22" t="s">
        <v>64</v>
      </c>
      <c r="S54"/>
      <c r="T54" s="33" t="s">
        <v>56</v>
      </c>
      <c r="U54" s="38">
        <v>100</v>
      </c>
      <c r="V54" s="38">
        <v>100</v>
      </c>
      <c r="W54" s="38">
        <v>100</v>
      </c>
      <c r="X54" s="38">
        <v>100</v>
      </c>
      <c r="Y54" s="38">
        <v>100</v>
      </c>
      <c r="Z54" s="7"/>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c r="AMG54"/>
      <c r="AMH54"/>
      <c r="AMI54"/>
      <c r="AMJ54"/>
    </row>
    <row r="55" spans="1:1024" ht="16.2" thickBot="1" x14ac:dyDescent="0.35">
      <c r="A55" s="190">
        <v>45</v>
      </c>
      <c r="B55" s="193" t="s">
        <v>754</v>
      </c>
      <c r="C55" s="194" t="s">
        <v>755</v>
      </c>
      <c r="D55" s="37">
        <v>5</v>
      </c>
      <c r="E55" s="37">
        <v>5</v>
      </c>
      <c r="F55" s="37">
        <v>5</v>
      </c>
      <c r="G55" s="37">
        <v>5</v>
      </c>
      <c r="H55" s="37">
        <v>5</v>
      </c>
      <c r="I55" s="32">
        <f t="shared" si="5"/>
        <v>100</v>
      </c>
      <c r="J55" s="32">
        <f t="shared" si="6"/>
        <v>100</v>
      </c>
      <c r="K55" s="32">
        <f t="shared" si="7"/>
        <v>100</v>
      </c>
      <c r="L55" s="32">
        <f t="shared" si="8"/>
        <v>100</v>
      </c>
      <c r="M55" s="7">
        <f t="shared" si="9"/>
        <v>100</v>
      </c>
      <c r="N55" s="22" t="s">
        <v>64</v>
      </c>
      <c r="O55" s="22" t="s">
        <v>64</v>
      </c>
      <c r="P55" s="22" t="s">
        <v>64</v>
      </c>
      <c r="Q55" s="22" t="s">
        <v>64</v>
      </c>
      <c r="R55" s="22" t="s">
        <v>64</v>
      </c>
      <c r="S55"/>
      <c r="T55"/>
      <c r="U55"/>
      <c r="Z55" s="7"/>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c r="AMG55"/>
      <c r="AMH55"/>
      <c r="AMI55"/>
      <c r="AMJ55"/>
    </row>
    <row r="56" spans="1:1024" s="29" customFormat="1" ht="16.2" thickBot="1" x14ac:dyDescent="0.35">
      <c r="A56" s="190">
        <v>46</v>
      </c>
      <c r="B56" s="193" t="s">
        <v>756</v>
      </c>
      <c r="C56" s="194" t="s">
        <v>757</v>
      </c>
      <c r="D56" s="37">
        <v>4</v>
      </c>
      <c r="E56" s="37">
        <v>5</v>
      </c>
      <c r="F56" s="37">
        <v>5</v>
      </c>
      <c r="G56" s="37">
        <v>5</v>
      </c>
      <c r="H56" s="37">
        <v>5</v>
      </c>
      <c r="I56" s="32">
        <f t="shared" si="5"/>
        <v>80</v>
      </c>
      <c r="J56" s="32">
        <f t="shared" si="6"/>
        <v>100</v>
      </c>
      <c r="K56" s="32">
        <f t="shared" si="7"/>
        <v>100</v>
      </c>
      <c r="L56" s="32">
        <f t="shared" si="8"/>
        <v>100</v>
      </c>
      <c r="M56" s="7">
        <f t="shared" si="9"/>
        <v>100</v>
      </c>
      <c r="N56" s="22" t="s">
        <v>64</v>
      </c>
      <c r="O56" s="22" t="s">
        <v>64</v>
      </c>
      <c r="P56" s="22" t="s">
        <v>64</v>
      </c>
      <c r="Q56" s="22" t="s">
        <v>64</v>
      </c>
      <c r="R56" s="22" t="s">
        <v>64</v>
      </c>
      <c r="T56"/>
      <c r="U56"/>
      <c r="V56" s="8"/>
      <c r="W56" s="8"/>
      <c r="X56" s="8"/>
      <c r="Y56" s="8"/>
      <c r="Z56" s="7"/>
    </row>
    <row r="57" spans="1:1024" s="29" customFormat="1" ht="16.2" thickBot="1" x14ac:dyDescent="0.35">
      <c r="A57" s="190">
        <v>47</v>
      </c>
      <c r="B57" s="193" t="s">
        <v>758</v>
      </c>
      <c r="C57" s="194" t="s">
        <v>759</v>
      </c>
      <c r="D57" s="37">
        <v>5</v>
      </c>
      <c r="E57" s="37">
        <v>5</v>
      </c>
      <c r="F57" s="37">
        <v>5</v>
      </c>
      <c r="G57" s="37">
        <v>5</v>
      </c>
      <c r="H57" s="37">
        <v>5</v>
      </c>
      <c r="I57" s="32">
        <f t="shared" si="5"/>
        <v>100</v>
      </c>
      <c r="J57" s="32">
        <f t="shared" si="6"/>
        <v>100</v>
      </c>
      <c r="K57" s="32">
        <f t="shared" si="7"/>
        <v>100</v>
      </c>
      <c r="L57" s="32">
        <f t="shared" si="8"/>
        <v>100</v>
      </c>
      <c r="M57" s="7">
        <f t="shared" si="9"/>
        <v>100</v>
      </c>
      <c r="N57" s="22" t="s">
        <v>64</v>
      </c>
      <c r="O57" s="22" t="s">
        <v>64</v>
      </c>
      <c r="P57" s="22" t="s">
        <v>64</v>
      </c>
      <c r="Q57" s="22" t="s">
        <v>64</v>
      </c>
      <c r="R57" s="22" t="s">
        <v>64</v>
      </c>
      <c r="T57"/>
      <c r="U57"/>
      <c r="V57" s="8"/>
      <c r="W57" s="8"/>
      <c r="X57" s="8"/>
      <c r="Y57" s="8"/>
      <c r="Z57" s="7"/>
    </row>
    <row r="58" spans="1:1024" s="29" customFormat="1" ht="16.2" thickBot="1" x14ac:dyDescent="0.35">
      <c r="A58" s="190">
        <v>48</v>
      </c>
      <c r="B58" s="193" t="s">
        <v>760</v>
      </c>
      <c r="C58" s="194" t="s">
        <v>761</v>
      </c>
      <c r="D58" s="37">
        <v>5</v>
      </c>
      <c r="E58" s="37">
        <v>5</v>
      </c>
      <c r="F58" s="37">
        <v>5</v>
      </c>
      <c r="G58" s="37">
        <v>5</v>
      </c>
      <c r="H58" s="37">
        <v>5</v>
      </c>
      <c r="I58" s="32">
        <f t="shared" si="5"/>
        <v>100</v>
      </c>
      <c r="J58" s="32">
        <f t="shared" si="6"/>
        <v>100</v>
      </c>
      <c r="K58" s="32">
        <f t="shared" si="7"/>
        <v>100</v>
      </c>
      <c r="L58" s="32">
        <f t="shared" si="8"/>
        <v>100</v>
      </c>
      <c r="M58" s="7">
        <f t="shared" si="9"/>
        <v>100</v>
      </c>
      <c r="N58" s="22" t="s">
        <v>64</v>
      </c>
      <c r="O58" s="22" t="s">
        <v>64</v>
      </c>
      <c r="P58" s="22" t="s">
        <v>64</v>
      </c>
      <c r="Q58" s="22" t="s">
        <v>64</v>
      </c>
      <c r="R58" s="22" t="s">
        <v>64</v>
      </c>
      <c r="T58"/>
      <c r="U58" s="7" t="s">
        <v>57</v>
      </c>
      <c r="V58" s="8" t="s">
        <v>58</v>
      </c>
      <c r="W58" s="8" t="s">
        <v>28</v>
      </c>
      <c r="X58" s="8" t="s">
        <v>59</v>
      </c>
      <c r="Y58" s="8" t="s">
        <v>26</v>
      </c>
      <c r="Z58" s="7"/>
    </row>
    <row r="59" spans="1:1024" s="29" customFormat="1" ht="30" customHeight="1" thickBot="1" x14ac:dyDescent="0.4">
      <c r="A59" s="190">
        <v>49</v>
      </c>
      <c r="B59" s="193" t="s">
        <v>762</v>
      </c>
      <c r="C59" s="194" t="s">
        <v>763</v>
      </c>
      <c r="D59" s="37">
        <v>5</v>
      </c>
      <c r="E59" s="37">
        <v>5</v>
      </c>
      <c r="F59" s="37">
        <v>5</v>
      </c>
      <c r="G59" s="37">
        <v>5</v>
      </c>
      <c r="H59" s="37">
        <v>5</v>
      </c>
      <c r="I59" s="32">
        <f t="shared" si="5"/>
        <v>100</v>
      </c>
      <c r="J59" s="32">
        <f t="shared" si="6"/>
        <v>100</v>
      </c>
      <c r="K59" s="32">
        <f t="shared" si="7"/>
        <v>100</v>
      </c>
      <c r="L59" s="32">
        <f t="shared" si="8"/>
        <v>100</v>
      </c>
      <c r="M59" s="7">
        <f t="shared" si="9"/>
        <v>100</v>
      </c>
      <c r="N59" s="22" t="s">
        <v>64</v>
      </c>
      <c r="O59" s="22" t="s">
        <v>64</v>
      </c>
      <c r="P59" s="22" t="s">
        <v>64</v>
      </c>
      <c r="Q59" s="22" t="s">
        <v>64</v>
      </c>
      <c r="R59" s="22" t="s">
        <v>64</v>
      </c>
      <c r="T59" s="39" t="s">
        <v>65</v>
      </c>
      <c r="U59" s="40">
        <v>100</v>
      </c>
      <c r="V59" s="40">
        <v>100</v>
      </c>
      <c r="W59" s="40">
        <v>100</v>
      </c>
      <c r="X59" s="40">
        <v>100</v>
      </c>
      <c r="Y59" s="40">
        <v>100</v>
      </c>
      <c r="Z59" s="7"/>
    </row>
    <row r="60" spans="1:1024" ht="16.2" thickBot="1" x14ac:dyDescent="0.35">
      <c r="A60" s="190">
        <v>50</v>
      </c>
      <c r="B60" s="193" t="s">
        <v>764</v>
      </c>
      <c r="C60" s="194" t="s">
        <v>765</v>
      </c>
      <c r="D60" s="37">
        <v>5</v>
      </c>
      <c r="E60" s="37">
        <v>5</v>
      </c>
      <c r="F60" s="37">
        <v>5</v>
      </c>
      <c r="G60" s="37">
        <v>5</v>
      </c>
      <c r="H60" s="37">
        <v>5</v>
      </c>
      <c r="I60" s="32">
        <f t="shared" si="5"/>
        <v>100</v>
      </c>
      <c r="J60" s="32">
        <f t="shared" si="6"/>
        <v>100</v>
      </c>
      <c r="K60" s="32">
        <f t="shared" si="7"/>
        <v>100</v>
      </c>
      <c r="L60" s="32">
        <f t="shared" si="8"/>
        <v>100</v>
      </c>
      <c r="M60" s="7">
        <f t="shared" si="9"/>
        <v>100</v>
      </c>
      <c r="N60" s="22" t="s">
        <v>64</v>
      </c>
      <c r="O60" s="22" t="s">
        <v>64</v>
      </c>
      <c r="P60" s="22" t="s">
        <v>64</v>
      </c>
      <c r="Q60" s="22" t="s">
        <v>64</v>
      </c>
      <c r="R60" s="22" t="s">
        <v>64</v>
      </c>
      <c r="T60" s="7"/>
      <c r="U60" s="7"/>
      <c r="V60" s="9"/>
      <c r="W60" s="7"/>
      <c r="X60" s="9"/>
      <c r="Y60" s="7"/>
      <c r="Z60" s="7"/>
    </row>
    <row r="61" spans="1:1024" ht="16.2" thickBot="1" x14ac:dyDescent="0.35">
      <c r="A61" s="190">
        <v>51</v>
      </c>
      <c r="B61" s="193" t="s">
        <v>766</v>
      </c>
      <c r="C61" s="194" t="s">
        <v>767</v>
      </c>
      <c r="D61" s="37">
        <v>5</v>
      </c>
      <c r="E61" s="37">
        <v>5</v>
      </c>
      <c r="F61" s="37">
        <v>5</v>
      </c>
      <c r="G61" s="37">
        <v>5</v>
      </c>
      <c r="H61" s="37">
        <v>5</v>
      </c>
      <c r="I61" s="32">
        <f t="shared" si="5"/>
        <v>100</v>
      </c>
      <c r="J61" s="32">
        <f t="shared" si="6"/>
        <v>100</v>
      </c>
      <c r="K61" s="32">
        <f t="shared" si="7"/>
        <v>100</v>
      </c>
      <c r="L61" s="32">
        <f t="shared" si="8"/>
        <v>100</v>
      </c>
      <c r="M61" s="7">
        <f t="shared" si="9"/>
        <v>100</v>
      </c>
      <c r="N61" s="22" t="s">
        <v>64</v>
      </c>
      <c r="O61" s="22" t="s">
        <v>64</v>
      </c>
      <c r="P61" s="22" t="s">
        <v>64</v>
      </c>
      <c r="Q61" s="22" t="s">
        <v>64</v>
      </c>
      <c r="R61" s="22" t="s">
        <v>64</v>
      </c>
      <c r="T61" s="7"/>
      <c r="U61" s="7"/>
      <c r="V61" s="9"/>
      <c r="W61" s="7"/>
      <c r="X61" s="9"/>
      <c r="Y61" s="7"/>
      <c r="Z61" s="7"/>
    </row>
    <row r="62" spans="1:1024" ht="16.2" thickBot="1" x14ac:dyDescent="0.35">
      <c r="A62" s="190">
        <v>52</v>
      </c>
      <c r="B62" s="193" t="s">
        <v>768</v>
      </c>
      <c r="C62" s="194" t="s">
        <v>769</v>
      </c>
      <c r="D62" s="37">
        <v>5</v>
      </c>
      <c r="E62" s="37">
        <v>5</v>
      </c>
      <c r="F62" s="37">
        <v>5</v>
      </c>
      <c r="G62" s="37">
        <v>5</v>
      </c>
      <c r="H62" s="37">
        <v>5</v>
      </c>
      <c r="I62" s="32">
        <f t="shared" si="5"/>
        <v>100</v>
      </c>
      <c r="J62" s="32">
        <f t="shared" si="6"/>
        <v>100</v>
      </c>
      <c r="K62" s="32">
        <f t="shared" si="7"/>
        <v>100</v>
      </c>
      <c r="L62" s="32">
        <f t="shared" si="8"/>
        <v>100</v>
      </c>
      <c r="M62" s="7">
        <f t="shared" si="9"/>
        <v>100</v>
      </c>
      <c r="N62" s="22" t="s">
        <v>64</v>
      </c>
      <c r="O62" s="22" t="s">
        <v>64</v>
      </c>
      <c r="P62" s="22" t="s">
        <v>64</v>
      </c>
      <c r="Q62" s="22" t="s">
        <v>64</v>
      </c>
      <c r="R62" s="22" t="s">
        <v>64</v>
      </c>
      <c r="T62" s="7"/>
      <c r="U62" s="7"/>
      <c r="V62" s="9"/>
      <c r="W62" s="7"/>
      <c r="X62" s="9"/>
      <c r="Y62" s="7"/>
      <c r="Z62" s="7"/>
    </row>
    <row r="63" spans="1:1024" ht="16.2" thickBot="1" x14ac:dyDescent="0.35">
      <c r="A63" s="190">
        <v>53</v>
      </c>
      <c r="B63" s="193" t="s">
        <v>770</v>
      </c>
      <c r="C63" s="194" t="s">
        <v>771</v>
      </c>
      <c r="D63" s="37">
        <v>5</v>
      </c>
      <c r="E63" s="37">
        <v>5</v>
      </c>
      <c r="F63" s="37">
        <v>5</v>
      </c>
      <c r="G63" s="37">
        <v>5</v>
      </c>
      <c r="H63" s="37">
        <v>5</v>
      </c>
      <c r="I63" s="32">
        <f t="shared" si="5"/>
        <v>100</v>
      </c>
      <c r="J63" s="32">
        <f t="shared" si="6"/>
        <v>100</v>
      </c>
      <c r="K63" s="32">
        <f t="shared" si="7"/>
        <v>100</v>
      </c>
      <c r="L63" s="32">
        <f t="shared" si="8"/>
        <v>100</v>
      </c>
      <c r="M63" s="7">
        <f t="shared" si="9"/>
        <v>100</v>
      </c>
      <c r="N63" s="22" t="s">
        <v>64</v>
      </c>
      <c r="O63" s="22" t="s">
        <v>64</v>
      </c>
      <c r="P63" s="22" t="s">
        <v>64</v>
      </c>
      <c r="Q63" s="22" t="s">
        <v>64</v>
      </c>
      <c r="R63" s="22" t="s">
        <v>64</v>
      </c>
    </row>
    <row r="64" spans="1:1024" ht="16.2" thickBot="1" x14ac:dyDescent="0.35">
      <c r="A64" s="190">
        <v>54</v>
      </c>
      <c r="B64" s="193" t="s">
        <v>772</v>
      </c>
      <c r="C64" s="194" t="s">
        <v>773</v>
      </c>
      <c r="D64" s="37">
        <v>5</v>
      </c>
      <c r="E64" s="37">
        <v>5</v>
      </c>
      <c r="F64" s="37">
        <v>5</v>
      </c>
      <c r="G64" s="37">
        <v>5</v>
      </c>
      <c r="H64" s="37">
        <v>5</v>
      </c>
      <c r="I64" s="32">
        <f t="shared" si="5"/>
        <v>100</v>
      </c>
      <c r="J64" s="32">
        <f t="shared" si="6"/>
        <v>100</v>
      </c>
      <c r="K64" s="32">
        <f t="shared" si="7"/>
        <v>100</v>
      </c>
      <c r="L64" s="32">
        <f t="shared" si="8"/>
        <v>100</v>
      </c>
      <c r="M64" s="7">
        <f t="shared" si="9"/>
        <v>100</v>
      </c>
      <c r="N64" s="22" t="s">
        <v>64</v>
      </c>
      <c r="O64" s="22" t="s">
        <v>64</v>
      </c>
      <c r="P64" s="22" t="s">
        <v>64</v>
      </c>
      <c r="Q64" s="22" t="s">
        <v>64</v>
      </c>
      <c r="R64" s="22" t="s">
        <v>64</v>
      </c>
    </row>
    <row r="65" spans="1:18" ht="16.2" thickBot="1" x14ac:dyDescent="0.35">
      <c r="A65" s="190">
        <v>55</v>
      </c>
      <c r="B65" s="195" t="s">
        <v>774</v>
      </c>
      <c r="C65" s="194" t="s">
        <v>775</v>
      </c>
      <c r="D65" s="37">
        <v>5</v>
      </c>
      <c r="E65" s="37">
        <v>5</v>
      </c>
      <c r="F65" s="37">
        <v>5</v>
      </c>
      <c r="G65" s="37">
        <v>5</v>
      </c>
      <c r="H65" s="37">
        <v>5</v>
      </c>
      <c r="I65" s="32">
        <f t="shared" si="5"/>
        <v>100</v>
      </c>
      <c r="J65" s="32">
        <f t="shared" si="6"/>
        <v>100</v>
      </c>
      <c r="K65" s="32">
        <f t="shared" si="7"/>
        <v>100</v>
      </c>
      <c r="L65" s="32">
        <f t="shared" si="8"/>
        <v>100</v>
      </c>
      <c r="M65" s="7">
        <f t="shared" si="9"/>
        <v>100</v>
      </c>
      <c r="N65" s="22" t="s">
        <v>64</v>
      </c>
      <c r="O65" s="22" t="s">
        <v>64</v>
      </c>
      <c r="P65" s="22" t="s">
        <v>64</v>
      </c>
      <c r="Q65" s="22" t="s">
        <v>64</v>
      </c>
      <c r="R65" s="22" t="s">
        <v>64</v>
      </c>
    </row>
    <row r="66" spans="1:18" ht="16.2" thickBot="1" x14ac:dyDescent="0.35">
      <c r="A66" s="190">
        <v>56</v>
      </c>
      <c r="B66" s="193" t="s">
        <v>776</v>
      </c>
      <c r="C66" s="194" t="s">
        <v>777</v>
      </c>
      <c r="D66" s="31">
        <v>5</v>
      </c>
      <c r="E66" s="145">
        <v>5</v>
      </c>
      <c r="F66" s="145">
        <v>5</v>
      </c>
      <c r="G66" s="145">
        <v>5</v>
      </c>
      <c r="H66" s="145">
        <v>5</v>
      </c>
      <c r="I66" s="32">
        <f t="shared" si="5"/>
        <v>100</v>
      </c>
      <c r="J66" s="7">
        <f t="shared" si="6"/>
        <v>100</v>
      </c>
      <c r="K66" s="7">
        <f t="shared" si="7"/>
        <v>100</v>
      </c>
      <c r="L66" s="7">
        <f t="shared" si="8"/>
        <v>100</v>
      </c>
      <c r="M66" s="7">
        <f t="shared" si="9"/>
        <v>100</v>
      </c>
      <c r="N66" s="22" t="s">
        <v>64</v>
      </c>
      <c r="O66" s="22" t="s">
        <v>64</v>
      </c>
      <c r="P66" s="22" t="s">
        <v>64</v>
      </c>
      <c r="Q66" s="22" t="s">
        <v>64</v>
      </c>
      <c r="R66" s="22" t="s">
        <v>64</v>
      </c>
    </row>
    <row r="67" spans="1:18" ht="16.2" thickBot="1" x14ac:dyDescent="0.35">
      <c r="A67" s="190">
        <v>57</v>
      </c>
      <c r="B67" s="193" t="s">
        <v>778</v>
      </c>
      <c r="C67" s="194" t="s">
        <v>779</v>
      </c>
      <c r="D67" s="31">
        <v>5</v>
      </c>
      <c r="E67" s="145">
        <v>5</v>
      </c>
      <c r="F67" s="145">
        <v>5</v>
      </c>
      <c r="G67" s="145">
        <v>5</v>
      </c>
      <c r="H67" s="145">
        <v>5</v>
      </c>
      <c r="I67" s="32">
        <f t="shared" si="5"/>
        <v>100</v>
      </c>
      <c r="J67" s="7">
        <f t="shared" si="6"/>
        <v>100</v>
      </c>
      <c r="K67" s="7">
        <f t="shared" si="7"/>
        <v>100</v>
      </c>
      <c r="L67" s="7">
        <f t="shared" si="8"/>
        <v>100</v>
      </c>
      <c r="M67" s="7">
        <f t="shared" si="9"/>
        <v>100</v>
      </c>
      <c r="N67" s="22" t="s">
        <v>64</v>
      </c>
      <c r="O67" s="22" t="s">
        <v>64</v>
      </c>
      <c r="P67" s="22" t="s">
        <v>64</v>
      </c>
      <c r="Q67" s="22" t="s">
        <v>64</v>
      </c>
      <c r="R67" s="22" t="s">
        <v>64</v>
      </c>
    </row>
    <row r="68" spans="1:18" ht="16.2" thickBot="1" x14ac:dyDescent="0.35">
      <c r="A68" s="190">
        <v>58</v>
      </c>
      <c r="B68" s="193" t="s">
        <v>780</v>
      </c>
      <c r="C68" s="194" t="s">
        <v>781</v>
      </c>
      <c r="D68" s="119">
        <v>5</v>
      </c>
      <c r="E68" s="119">
        <v>5</v>
      </c>
      <c r="F68" s="119">
        <v>5</v>
      </c>
      <c r="G68" s="119">
        <v>5</v>
      </c>
      <c r="H68" s="119">
        <v>5</v>
      </c>
      <c r="I68" s="32">
        <f t="shared" si="5"/>
        <v>100</v>
      </c>
      <c r="J68" s="32">
        <f t="shared" si="6"/>
        <v>100</v>
      </c>
      <c r="K68" s="32">
        <f t="shared" si="7"/>
        <v>100</v>
      </c>
      <c r="L68" s="32">
        <f t="shared" si="8"/>
        <v>100</v>
      </c>
      <c r="M68" s="9">
        <f t="shared" si="9"/>
        <v>100</v>
      </c>
      <c r="N68" s="22" t="s">
        <v>64</v>
      </c>
      <c r="O68" s="22" t="s">
        <v>64</v>
      </c>
      <c r="P68" s="22" t="s">
        <v>64</v>
      </c>
      <c r="Q68" s="22" t="s">
        <v>64</v>
      </c>
      <c r="R68" s="22" t="s">
        <v>64</v>
      </c>
    </row>
    <row r="69" spans="1:18" ht="16.2" thickBot="1" x14ac:dyDescent="0.35">
      <c r="A69" s="190">
        <v>59</v>
      </c>
      <c r="B69" s="193" t="s">
        <v>782</v>
      </c>
      <c r="C69" s="194" t="s">
        <v>783</v>
      </c>
      <c r="D69" s="119">
        <v>5</v>
      </c>
      <c r="E69" s="119">
        <v>5</v>
      </c>
      <c r="F69" s="119">
        <v>4</v>
      </c>
      <c r="G69" s="119">
        <v>5</v>
      </c>
      <c r="H69" s="119">
        <v>5</v>
      </c>
      <c r="I69" s="32">
        <f t="shared" si="5"/>
        <v>100</v>
      </c>
      <c r="J69" s="32">
        <f t="shared" si="6"/>
        <v>100</v>
      </c>
      <c r="K69" s="32">
        <f t="shared" si="7"/>
        <v>80</v>
      </c>
      <c r="L69" s="32">
        <f t="shared" si="8"/>
        <v>100</v>
      </c>
      <c r="M69" s="9">
        <f t="shared" si="9"/>
        <v>100</v>
      </c>
      <c r="N69" s="22" t="s">
        <v>64</v>
      </c>
      <c r="O69" s="22" t="s">
        <v>64</v>
      </c>
      <c r="P69" s="22" t="s">
        <v>64</v>
      </c>
      <c r="Q69" s="22" t="s">
        <v>64</v>
      </c>
      <c r="R69" s="22" t="s">
        <v>64</v>
      </c>
    </row>
    <row r="70" spans="1:18" ht="16.2" thickBot="1" x14ac:dyDescent="0.35">
      <c r="A70" s="190">
        <v>60</v>
      </c>
      <c r="B70" s="195" t="s">
        <v>784</v>
      </c>
      <c r="C70" s="196" t="s">
        <v>785</v>
      </c>
      <c r="D70" s="119">
        <v>4</v>
      </c>
      <c r="E70" s="119">
        <v>5</v>
      </c>
      <c r="F70" s="119">
        <v>5</v>
      </c>
      <c r="G70" s="119">
        <v>5</v>
      </c>
      <c r="H70" s="119">
        <v>5</v>
      </c>
      <c r="I70" s="32">
        <f t="shared" si="5"/>
        <v>80</v>
      </c>
      <c r="J70" s="32">
        <f t="shared" si="6"/>
        <v>100</v>
      </c>
      <c r="K70" s="32">
        <f t="shared" si="7"/>
        <v>100</v>
      </c>
      <c r="L70" s="32">
        <f t="shared" si="8"/>
        <v>100</v>
      </c>
      <c r="M70" s="9">
        <f t="shared" si="9"/>
        <v>100</v>
      </c>
      <c r="N70" s="22" t="s">
        <v>64</v>
      </c>
      <c r="O70" s="22" t="s">
        <v>64</v>
      </c>
      <c r="P70" s="22" t="s">
        <v>64</v>
      </c>
      <c r="Q70" s="22" t="s">
        <v>64</v>
      </c>
      <c r="R70" s="22" t="s">
        <v>64</v>
      </c>
    </row>
    <row r="71" spans="1:18" ht="16.2" thickBot="1" x14ac:dyDescent="0.35">
      <c r="A71" s="190">
        <v>61</v>
      </c>
      <c r="B71" s="195" t="s">
        <v>786</v>
      </c>
      <c r="C71" s="196" t="s">
        <v>787</v>
      </c>
      <c r="D71" s="119">
        <v>5</v>
      </c>
      <c r="E71" s="119">
        <v>5</v>
      </c>
      <c r="F71" s="119">
        <v>5</v>
      </c>
      <c r="G71" s="119">
        <v>5</v>
      </c>
      <c r="H71" s="119">
        <v>5</v>
      </c>
      <c r="I71" s="32">
        <f t="shared" si="5"/>
        <v>100</v>
      </c>
      <c r="J71" s="32">
        <f t="shared" si="6"/>
        <v>100</v>
      </c>
      <c r="K71" s="32">
        <f t="shared" si="7"/>
        <v>100</v>
      </c>
      <c r="L71" s="32">
        <f t="shared" si="8"/>
        <v>100</v>
      </c>
      <c r="M71" s="9">
        <f t="shared" si="9"/>
        <v>100</v>
      </c>
      <c r="N71" s="22" t="s">
        <v>64</v>
      </c>
      <c r="O71" s="22" t="s">
        <v>64</v>
      </c>
      <c r="P71" s="22" t="s">
        <v>64</v>
      </c>
      <c r="Q71" s="22" t="s">
        <v>64</v>
      </c>
      <c r="R71" s="22" t="s">
        <v>64</v>
      </c>
    </row>
    <row r="72" spans="1:18" ht="16.2" thickBot="1" x14ac:dyDescent="0.35">
      <c r="A72" s="190">
        <v>62</v>
      </c>
      <c r="B72" s="195" t="s">
        <v>788</v>
      </c>
      <c r="C72" s="196" t="s">
        <v>689</v>
      </c>
      <c r="D72" s="119">
        <v>5</v>
      </c>
      <c r="E72" s="119">
        <v>5</v>
      </c>
      <c r="F72" s="119">
        <v>5</v>
      </c>
      <c r="G72" s="119">
        <v>5</v>
      </c>
      <c r="H72" s="119">
        <v>5</v>
      </c>
      <c r="I72" s="32">
        <f t="shared" si="5"/>
        <v>100</v>
      </c>
      <c r="J72" s="32">
        <f t="shared" si="6"/>
        <v>100</v>
      </c>
      <c r="K72" s="32">
        <f t="shared" si="7"/>
        <v>100</v>
      </c>
      <c r="L72" s="32">
        <f t="shared" si="8"/>
        <v>100</v>
      </c>
      <c r="M72" s="9">
        <f t="shared" si="9"/>
        <v>100</v>
      </c>
      <c r="N72" s="22" t="s">
        <v>64</v>
      </c>
      <c r="O72" s="22" t="s">
        <v>64</v>
      </c>
      <c r="P72" s="22" t="s">
        <v>64</v>
      </c>
      <c r="Q72" s="22" t="s">
        <v>64</v>
      </c>
      <c r="R72" s="22" t="s">
        <v>64</v>
      </c>
    </row>
    <row r="73" spans="1:18" ht="16.2" thickBot="1" x14ac:dyDescent="0.35">
      <c r="A73" s="190">
        <v>63</v>
      </c>
      <c r="B73" s="195" t="s">
        <v>789</v>
      </c>
      <c r="C73" s="196" t="s">
        <v>790</v>
      </c>
      <c r="D73" s="119">
        <v>5</v>
      </c>
      <c r="E73" s="119">
        <v>5</v>
      </c>
      <c r="F73" s="119">
        <v>5</v>
      </c>
      <c r="G73" s="119">
        <v>5</v>
      </c>
      <c r="H73" s="119">
        <v>4</v>
      </c>
      <c r="I73" s="32">
        <f t="shared" si="5"/>
        <v>100</v>
      </c>
      <c r="J73" s="32">
        <f t="shared" si="6"/>
        <v>100</v>
      </c>
      <c r="K73" s="32">
        <f t="shared" si="7"/>
        <v>100</v>
      </c>
      <c r="L73" s="32">
        <f t="shared" si="8"/>
        <v>100</v>
      </c>
      <c r="M73" s="9">
        <f t="shared" si="9"/>
        <v>80</v>
      </c>
      <c r="N73" s="22" t="s">
        <v>64</v>
      </c>
      <c r="O73" s="22" t="s">
        <v>64</v>
      </c>
      <c r="P73" s="22" t="s">
        <v>64</v>
      </c>
      <c r="Q73" s="22" t="s">
        <v>64</v>
      </c>
      <c r="R73" s="22" t="s">
        <v>64</v>
      </c>
    </row>
    <row r="74" spans="1:18" ht="16.2" thickBot="1" x14ac:dyDescent="0.35">
      <c r="A74" s="190">
        <v>64</v>
      </c>
      <c r="B74" s="195" t="s">
        <v>791</v>
      </c>
      <c r="C74" s="196" t="s">
        <v>792</v>
      </c>
      <c r="D74" s="119">
        <v>5</v>
      </c>
      <c r="E74" s="119">
        <v>5</v>
      </c>
      <c r="F74" s="119">
        <v>5</v>
      </c>
      <c r="G74" s="119">
        <v>5</v>
      </c>
      <c r="H74" s="119">
        <v>5</v>
      </c>
      <c r="I74" s="32">
        <f t="shared" si="5"/>
        <v>100</v>
      </c>
      <c r="J74" s="32">
        <f t="shared" si="6"/>
        <v>100</v>
      </c>
      <c r="K74" s="32">
        <f t="shared" si="7"/>
        <v>100</v>
      </c>
      <c r="L74" s="32">
        <f t="shared" si="8"/>
        <v>100</v>
      </c>
      <c r="M74" s="9">
        <f t="shared" si="9"/>
        <v>100</v>
      </c>
      <c r="N74" s="22" t="s">
        <v>64</v>
      </c>
      <c r="O74" s="22" t="s">
        <v>64</v>
      </c>
      <c r="P74" s="22" t="s">
        <v>64</v>
      </c>
      <c r="Q74" s="22" t="s">
        <v>64</v>
      </c>
      <c r="R74" s="22" t="s">
        <v>64</v>
      </c>
    </row>
    <row r="75" spans="1:18" ht="16.2" thickBot="1" x14ac:dyDescent="0.35">
      <c r="A75" s="190">
        <v>65</v>
      </c>
      <c r="B75" s="195" t="s">
        <v>793</v>
      </c>
      <c r="C75" s="196" t="s">
        <v>794</v>
      </c>
      <c r="D75" s="119">
        <v>5</v>
      </c>
      <c r="E75" s="119">
        <v>5</v>
      </c>
      <c r="F75" s="119">
        <v>5</v>
      </c>
      <c r="G75" s="119">
        <v>5</v>
      </c>
      <c r="H75" s="119">
        <v>5</v>
      </c>
      <c r="I75" s="32">
        <f t="shared" si="5"/>
        <v>100</v>
      </c>
      <c r="J75" s="32">
        <f t="shared" si="6"/>
        <v>100</v>
      </c>
      <c r="K75" s="32">
        <f t="shared" si="7"/>
        <v>100</v>
      </c>
      <c r="L75" s="32">
        <f t="shared" si="8"/>
        <v>100</v>
      </c>
      <c r="M75" s="9">
        <f t="shared" si="9"/>
        <v>100</v>
      </c>
      <c r="N75" s="22" t="s">
        <v>64</v>
      </c>
      <c r="O75" s="22" t="s">
        <v>64</v>
      </c>
      <c r="P75" s="22" t="s">
        <v>64</v>
      </c>
      <c r="Q75" s="22" t="s">
        <v>64</v>
      </c>
      <c r="R75" s="22" t="s">
        <v>64</v>
      </c>
    </row>
    <row r="76" spans="1:18" ht="16.2" thickBot="1" x14ac:dyDescent="0.35">
      <c r="A76" s="190">
        <v>66</v>
      </c>
      <c r="B76" s="195" t="s">
        <v>795</v>
      </c>
      <c r="C76" s="196" t="s">
        <v>796</v>
      </c>
      <c r="D76" s="119">
        <v>5</v>
      </c>
      <c r="E76" s="119">
        <v>5</v>
      </c>
      <c r="F76" s="119">
        <v>4</v>
      </c>
      <c r="G76" s="119">
        <v>5</v>
      </c>
      <c r="H76" s="119">
        <v>5</v>
      </c>
      <c r="I76" s="32">
        <f t="shared" si="5"/>
        <v>100</v>
      </c>
      <c r="J76" s="32">
        <f t="shared" si="6"/>
        <v>100</v>
      </c>
      <c r="K76" s="32">
        <f t="shared" si="7"/>
        <v>80</v>
      </c>
      <c r="L76" s="32">
        <f t="shared" si="8"/>
        <v>100</v>
      </c>
      <c r="M76" s="9">
        <f t="shared" si="9"/>
        <v>100</v>
      </c>
      <c r="N76" s="22" t="s">
        <v>64</v>
      </c>
      <c r="O76" s="22" t="s">
        <v>64</v>
      </c>
      <c r="P76" s="22" t="s">
        <v>64</v>
      </c>
      <c r="Q76" s="22" t="s">
        <v>64</v>
      </c>
      <c r="R76" s="22" t="s">
        <v>64</v>
      </c>
    </row>
    <row r="77" spans="1:18" ht="16.2" thickBot="1" x14ac:dyDescent="0.35">
      <c r="A77" s="190">
        <v>67</v>
      </c>
      <c r="B77" s="195" t="s">
        <v>797</v>
      </c>
      <c r="C77" s="196" t="s">
        <v>798</v>
      </c>
      <c r="D77" s="119">
        <v>5</v>
      </c>
      <c r="E77" s="119">
        <v>5</v>
      </c>
      <c r="F77" s="119">
        <v>5</v>
      </c>
      <c r="G77" s="119">
        <v>5</v>
      </c>
      <c r="H77" s="119">
        <v>5</v>
      </c>
      <c r="I77" s="32">
        <f t="shared" si="5"/>
        <v>100</v>
      </c>
      <c r="J77" s="32">
        <f t="shared" si="6"/>
        <v>100</v>
      </c>
      <c r="K77" s="32">
        <f t="shared" si="7"/>
        <v>100</v>
      </c>
      <c r="L77" s="32">
        <f t="shared" si="8"/>
        <v>100</v>
      </c>
      <c r="M77" s="9">
        <f t="shared" si="9"/>
        <v>100</v>
      </c>
      <c r="N77" s="22" t="s">
        <v>64</v>
      </c>
      <c r="O77" s="22" t="s">
        <v>64</v>
      </c>
      <c r="P77" s="22" t="s">
        <v>64</v>
      </c>
      <c r="Q77" s="22" t="s">
        <v>64</v>
      </c>
      <c r="R77" s="22" t="s">
        <v>64</v>
      </c>
    </row>
    <row r="78" spans="1:18" ht="16.2" thickBot="1" x14ac:dyDescent="0.35">
      <c r="A78" s="190">
        <v>68</v>
      </c>
      <c r="B78" s="195" t="s">
        <v>799</v>
      </c>
      <c r="C78" s="196" t="s">
        <v>800</v>
      </c>
      <c r="D78" s="119">
        <v>5</v>
      </c>
      <c r="E78" s="119">
        <v>5</v>
      </c>
      <c r="F78" s="119">
        <v>5</v>
      </c>
      <c r="G78" s="119">
        <v>5</v>
      </c>
      <c r="H78" s="119">
        <v>5</v>
      </c>
      <c r="I78" s="32">
        <f t="shared" si="5"/>
        <v>100</v>
      </c>
      <c r="J78" s="32">
        <f t="shared" si="6"/>
        <v>100</v>
      </c>
      <c r="K78" s="32">
        <f t="shared" si="7"/>
        <v>100</v>
      </c>
      <c r="L78" s="32">
        <f t="shared" si="8"/>
        <v>100</v>
      </c>
      <c r="M78" s="9">
        <f t="shared" si="9"/>
        <v>100</v>
      </c>
      <c r="N78" s="22" t="s">
        <v>64</v>
      </c>
      <c r="O78" s="22" t="s">
        <v>64</v>
      </c>
      <c r="P78" s="22" t="s">
        <v>64</v>
      </c>
      <c r="Q78" s="22" t="s">
        <v>64</v>
      </c>
      <c r="R78" s="22" t="s">
        <v>64</v>
      </c>
    </row>
    <row r="79" spans="1:18" ht="16.2" thickBot="1" x14ac:dyDescent="0.35">
      <c r="A79" s="190">
        <v>69</v>
      </c>
      <c r="B79" s="195" t="s">
        <v>801</v>
      </c>
      <c r="C79" s="196" t="s">
        <v>802</v>
      </c>
      <c r="D79" s="119">
        <v>5</v>
      </c>
      <c r="E79" s="119">
        <v>5</v>
      </c>
      <c r="F79" s="119">
        <v>5</v>
      </c>
      <c r="G79" s="119">
        <v>5</v>
      </c>
      <c r="H79" s="119">
        <v>5</v>
      </c>
      <c r="I79" s="32">
        <f t="shared" si="5"/>
        <v>100</v>
      </c>
      <c r="J79" s="32">
        <f t="shared" si="6"/>
        <v>100</v>
      </c>
      <c r="K79" s="32">
        <f t="shared" si="7"/>
        <v>100</v>
      </c>
      <c r="L79" s="32">
        <f t="shared" si="8"/>
        <v>100</v>
      </c>
      <c r="M79" s="9">
        <f t="shared" si="9"/>
        <v>100</v>
      </c>
      <c r="N79" s="22" t="s">
        <v>64</v>
      </c>
      <c r="O79" s="22" t="s">
        <v>64</v>
      </c>
      <c r="P79" s="22" t="s">
        <v>64</v>
      </c>
      <c r="Q79" s="22" t="s">
        <v>64</v>
      </c>
      <c r="R79" s="22" t="s">
        <v>64</v>
      </c>
    </row>
    <row r="80" spans="1:18" ht="16.2" thickBot="1" x14ac:dyDescent="0.35">
      <c r="A80" s="190">
        <v>70</v>
      </c>
      <c r="B80" s="195" t="s">
        <v>803</v>
      </c>
      <c r="C80" s="196" t="s">
        <v>804</v>
      </c>
      <c r="D80" s="119">
        <v>5</v>
      </c>
      <c r="E80" s="119">
        <v>5</v>
      </c>
      <c r="F80" s="119">
        <v>5</v>
      </c>
      <c r="G80" s="119">
        <v>5</v>
      </c>
      <c r="H80" s="119">
        <v>5</v>
      </c>
      <c r="I80" s="32">
        <f t="shared" si="5"/>
        <v>100</v>
      </c>
      <c r="J80" s="32">
        <f t="shared" si="6"/>
        <v>100</v>
      </c>
      <c r="K80" s="32">
        <f t="shared" si="7"/>
        <v>100</v>
      </c>
      <c r="L80" s="32">
        <f t="shared" si="8"/>
        <v>100</v>
      </c>
      <c r="M80" s="9">
        <f t="shared" si="9"/>
        <v>100</v>
      </c>
      <c r="N80" s="22" t="s">
        <v>64</v>
      </c>
      <c r="O80" s="22" t="s">
        <v>64</v>
      </c>
      <c r="P80" s="22" t="s">
        <v>64</v>
      </c>
      <c r="Q80" s="22" t="s">
        <v>64</v>
      </c>
      <c r="R80" s="22" t="s">
        <v>64</v>
      </c>
    </row>
    <row r="81" spans="1:18" ht="16.2" thickBot="1" x14ac:dyDescent="0.35">
      <c r="A81" s="190">
        <v>71</v>
      </c>
      <c r="B81" s="195" t="s">
        <v>805</v>
      </c>
      <c r="C81" s="196" t="s">
        <v>806</v>
      </c>
      <c r="D81" s="119">
        <v>5</v>
      </c>
      <c r="E81" s="119">
        <v>5</v>
      </c>
      <c r="F81" s="119">
        <v>5</v>
      </c>
      <c r="G81" s="119">
        <v>5</v>
      </c>
      <c r="H81" s="119">
        <v>5</v>
      </c>
      <c r="I81" s="32">
        <f t="shared" si="5"/>
        <v>100</v>
      </c>
      <c r="J81" s="32">
        <f t="shared" si="6"/>
        <v>100</v>
      </c>
      <c r="K81" s="32">
        <f t="shared" si="7"/>
        <v>100</v>
      </c>
      <c r="L81" s="32">
        <f t="shared" si="8"/>
        <v>100</v>
      </c>
      <c r="M81" s="9">
        <f t="shared" si="9"/>
        <v>100</v>
      </c>
      <c r="N81" s="22" t="s">
        <v>64</v>
      </c>
      <c r="O81" s="22" t="s">
        <v>64</v>
      </c>
      <c r="P81" s="22" t="s">
        <v>64</v>
      </c>
      <c r="Q81" s="22" t="s">
        <v>64</v>
      </c>
      <c r="R81" s="22" t="s">
        <v>64</v>
      </c>
    </row>
    <row r="82" spans="1:18" ht="16.2" thickBot="1" x14ac:dyDescent="0.35">
      <c r="A82" s="190">
        <v>72</v>
      </c>
      <c r="B82" s="195" t="s">
        <v>807</v>
      </c>
      <c r="C82" s="196" t="s">
        <v>808</v>
      </c>
      <c r="D82" s="119">
        <v>5</v>
      </c>
      <c r="E82" s="119">
        <v>5</v>
      </c>
      <c r="F82" s="119">
        <v>5</v>
      </c>
      <c r="G82" s="119">
        <v>5</v>
      </c>
      <c r="H82" s="119">
        <v>5</v>
      </c>
      <c r="I82" s="32">
        <f t="shared" si="5"/>
        <v>100</v>
      </c>
      <c r="J82" s="32">
        <f t="shared" si="6"/>
        <v>100</v>
      </c>
      <c r="K82" s="32">
        <f t="shared" si="7"/>
        <v>100</v>
      </c>
      <c r="L82" s="32">
        <f t="shared" si="8"/>
        <v>100</v>
      </c>
      <c r="M82" s="9">
        <f t="shared" si="9"/>
        <v>100</v>
      </c>
      <c r="N82" s="22" t="s">
        <v>64</v>
      </c>
      <c r="O82" s="22" t="s">
        <v>64</v>
      </c>
      <c r="P82" s="22" t="s">
        <v>64</v>
      </c>
      <c r="Q82" s="22" t="s">
        <v>64</v>
      </c>
      <c r="R82" s="22" t="s">
        <v>64</v>
      </c>
    </row>
    <row r="83" spans="1:18" ht="16.2" thickBot="1" x14ac:dyDescent="0.35">
      <c r="A83" s="190">
        <v>73</v>
      </c>
      <c r="B83" s="195" t="s">
        <v>809</v>
      </c>
      <c r="C83" s="196" t="s">
        <v>810</v>
      </c>
      <c r="D83" s="119">
        <v>5</v>
      </c>
      <c r="E83" s="119">
        <v>5</v>
      </c>
      <c r="F83" s="119">
        <v>5</v>
      </c>
      <c r="G83" s="119">
        <v>5</v>
      </c>
      <c r="H83" s="119">
        <v>5</v>
      </c>
      <c r="I83" s="32">
        <f t="shared" si="5"/>
        <v>100</v>
      </c>
      <c r="J83" s="32">
        <f t="shared" si="6"/>
        <v>100</v>
      </c>
      <c r="K83" s="32">
        <f t="shared" si="7"/>
        <v>100</v>
      </c>
      <c r="L83" s="32">
        <f t="shared" si="8"/>
        <v>100</v>
      </c>
      <c r="M83" s="9">
        <f t="shared" si="9"/>
        <v>100</v>
      </c>
      <c r="N83" s="22" t="s">
        <v>64</v>
      </c>
      <c r="O83" s="22" t="s">
        <v>64</v>
      </c>
      <c r="P83" s="22" t="s">
        <v>64</v>
      </c>
      <c r="Q83" s="22" t="s">
        <v>64</v>
      </c>
      <c r="R83" s="22" t="s">
        <v>64</v>
      </c>
    </row>
    <row r="84" spans="1:18" ht="16.2" thickBot="1" x14ac:dyDescent="0.35">
      <c r="A84" s="190">
        <v>74</v>
      </c>
      <c r="B84" s="195" t="s">
        <v>811</v>
      </c>
      <c r="C84" s="196" t="s">
        <v>812</v>
      </c>
      <c r="D84" s="119">
        <v>5</v>
      </c>
      <c r="E84" s="119">
        <v>5</v>
      </c>
      <c r="F84" s="119">
        <v>5</v>
      </c>
      <c r="G84" s="119">
        <v>5</v>
      </c>
      <c r="H84" s="119">
        <v>5</v>
      </c>
      <c r="I84" s="32">
        <f t="shared" si="5"/>
        <v>100</v>
      </c>
      <c r="J84" s="32">
        <f t="shared" si="6"/>
        <v>100</v>
      </c>
      <c r="K84" s="32">
        <f t="shared" si="7"/>
        <v>100</v>
      </c>
      <c r="L84" s="32">
        <f t="shared" si="8"/>
        <v>100</v>
      </c>
      <c r="M84" s="9">
        <f t="shared" si="9"/>
        <v>100</v>
      </c>
      <c r="N84" s="22" t="s">
        <v>64</v>
      </c>
      <c r="O84" s="22" t="s">
        <v>64</v>
      </c>
      <c r="P84" s="22" t="s">
        <v>64</v>
      </c>
      <c r="Q84" s="22" t="s">
        <v>64</v>
      </c>
      <c r="R84" s="22" t="s">
        <v>64</v>
      </c>
    </row>
    <row r="85" spans="1:18" ht="15.6" x14ac:dyDescent="0.3">
      <c r="A85" s="190">
        <v>75</v>
      </c>
      <c r="B85" s="197" t="s">
        <v>813</v>
      </c>
      <c r="C85" s="198" t="s">
        <v>814</v>
      </c>
      <c r="D85" s="119">
        <v>4</v>
      </c>
      <c r="E85" s="119">
        <v>5</v>
      </c>
      <c r="F85" s="119">
        <v>4</v>
      </c>
      <c r="G85" s="119">
        <v>5</v>
      </c>
      <c r="H85" s="119">
        <v>5</v>
      </c>
      <c r="I85" s="32">
        <f t="shared" si="5"/>
        <v>80</v>
      </c>
      <c r="J85" s="32">
        <f t="shared" si="6"/>
        <v>100</v>
      </c>
      <c r="K85" s="32">
        <f t="shared" si="7"/>
        <v>80</v>
      </c>
      <c r="L85" s="32">
        <f t="shared" si="8"/>
        <v>100</v>
      </c>
      <c r="M85" s="9">
        <f t="shared" si="9"/>
        <v>100</v>
      </c>
      <c r="N85" s="22" t="s">
        <v>64</v>
      </c>
      <c r="O85" s="22" t="s">
        <v>64</v>
      </c>
      <c r="P85" s="22" t="s">
        <v>64</v>
      </c>
      <c r="Q85" s="22" t="s">
        <v>64</v>
      </c>
      <c r="R85" s="22" t="s">
        <v>64</v>
      </c>
    </row>
    <row r="86" spans="1:18" ht="15.6" x14ac:dyDescent="0.3">
      <c r="A86" s="190">
        <v>76</v>
      </c>
      <c r="B86" s="197" t="s">
        <v>673</v>
      </c>
      <c r="C86" s="198" t="s">
        <v>815</v>
      </c>
      <c r="D86" s="119">
        <v>5</v>
      </c>
      <c r="E86" s="119">
        <v>5</v>
      </c>
      <c r="F86" s="119">
        <v>5</v>
      </c>
      <c r="G86" s="119">
        <v>5</v>
      </c>
      <c r="H86" s="119">
        <v>5</v>
      </c>
      <c r="I86" s="32">
        <f t="shared" si="5"/>
        <v>100</v>
      </c>
      <c r="J86" s="32">
        <f t="shared" si="6"/>
        <v>100</v>
      </c>
      <c r="K86" s="32">
        <f t="shared" si="7"/>
        <v>100</v>
      </c>
      <c r="L86" s="32">
        <f t="shared" si="8"/>
        <v>100</v>
      </c>
      <c r="M86" s="9">
        <f t="shared" si="9"/>
        <v>100</v>
      </c>
      <c r="N86" s="22" t="s">
        <v>64</v>
      </c>
      <c r="O86" s="22" t="s">
        <v>64</v>
      </c>
      <c r="P86" s="22" t="s">
        <v>64</v>
      </c>
      <c r="Q86" s="22" t="s">
        <v>64</v>
      </c>
      <c r="R86" s="22" t="s">
        <v>64</v>
      </c>
    </row>
    <row r="87" spans="1:18" ht="15.6" x14ac:dyDescent="0.3">
      <c r="A87" s="190">
        <v>77</v>
      </c>
      <c r="B87" s="197" t="s">
        <v>816</v>
      </c>
      <c r="C87" s="198" t="s">
        <v>817</v>
      </c>
      <c r="D87" s="119">
        <v>5</v>
      </c>
      <c r="E87" s="119">
        <v>5</v>
      </c>
      <c r="F87" s="119">
        <v>5</v>
      </c>
      <c r="G87" s="119">
        <v>5</v>
      </c>
      <c r="H87" s="119">
        <v>4</v>
      </c>
      <c r="I87" s="32">
        <f t="shared" si="5"/>
        <v>100</v>
      </c>
      <c r="J87" s="32">
        <f t="shared" si="6"/>
        <v>100</v>
      </c>
      <c r="K87" s="32">
        <f t="shared" si="7"/>
        <v>100</v>
      </c>
      <c r="L87" s="32">
        <f t="shared" si="8"/>
        <v>100</v>
      </c>
      <c r="M87" s="9">
        <f t="shared" si="9"/>
        <v>80</v>
      </c>
      <c r="N87" s="22" t="s">
        <v>64</v>
      </c>
      <c r="O87" s="22" t="s">
        <v>64</v>
      </c>
      <c r="P87" s="22" t="s">
        <v>64</v>
      </c>
      <c r="Q87" s="22" t="s">
        <v>64</v>
      </c>
      <c r="R87" s="22" t="s">
        <v>64</v>
      </c>
    </row>
    <row r="88" spans="1:18" ht="15.6" x14ac:dyDescent="0.3">
      <c r="A88" s="190">
        <v>78</v>
      </c>
      <c r="B88" s="197" t="s">
        <v>818</v>
      </c>
      <c r="C88" s="198" t="s">
        <v>819</v>
      </c>
      <c r="D88" s="119">
        <v>5</v>
      </c>
      <c r="E88" s="119">
        <v>5</v>
      </c>
      <c r="F88" s="119">
        <v>5</v>
      </c>
      <c r="G88" s="119">
        <v>5</v>
      </c>
      <c r="H88" s="119">
        <v>5</v>
      </c>
      <c r="I88" s="32">
        <f t="shared" si="5"/>
        <v>100</v>
      </c>
      <c r="J88" s="32">
        <f t="shared" si="6"/>
        <v>100</v>
      </c>
      <c r="K88" s="32">
        <f t="shared" si="7"/>
        <v>100</v>
      </c>
      <c r="L88" s="32">
        <f t="shared" si="8"/>
        <v>100</v>
      </c>
      <c r="M88" s="9">
        <f t="shared" si="9"/>
        <v>100</v>
      </c>
      <c r="N88" s="22" t="s">
        <v>64</v>
      </c>
      <c r="O88" s="22" t="s">
        <v>64</v>
      </c>
      <c r="P88" s="22" t="s">
        <v>64</v>
      </c>
      <c r="Q88" s="22" t="s">
        <v>64</v>
      </c>
      <c r="R88" s="22" t="s">
        <v>64</v>
      </c>
    </row>
    <row r="89" spans="1:18" ht="15.6" x14ac:dyDescent="0.3">
      <c r="A89" s="190">
        <v>79</v>
      </c>
      <c r="B89" s="197" t="s">
        <v>820</v>
      </c>
      <c r="C89" s="198" t="s">
        <v>821</v>
      </c>
      <c r="D89" s="119">
        <v>5</v>
      </c>
      <c r="E89" s="119">
        <v>5</v>
      </c>
      <c r="F89" s="119">
        <v>5</v>
      </c>
      <c r="G89" s="119">
        <v>5</v>
      </c>
      <c r="H89" s="119">
        <v>5</v>
      </c>
      <c r="I89" s="32">
        <f t="shared" si="5"/>
        <v>100</v>
      </c>
      <c r="J89" s="32">
        <f t="shared" si="6"/>
        <v>100</v>
      </c>
      <c r="K89" s="32">
        <f t="shared" si="7"/>
        <v>100</v>
      </c>
      <c r="L89" s="32">
        <f t="shared" si="8"/>
        <v>100</v>
      </c>
      <c r="M89" s="9">
        <f t="shared" si="9"/>
        <v>100</v>
      </c>
      <c r="N89" s="22" t="s">
        <v>64</v>
      </c>
      <c r="O89" s="22" t="s">
        <v>64</v>
      </c>
      <c r="P89" s="22" t="s">
        <v>64</v>
      </c>
      <c r="Q89" s="22" t="s">
        <v>64</v>
      </c>
      <c r="R89" s="22" t="s">
        <v>64</v>
      </c>
    </row>
    <row r="90" spans="1:18" ht="15.6" x14ac:dyDescent="0.3">
      <c r="A90" s="190">
        <v>80</v>
      </c>
      <c r="B90" s="197" t="s">
        <v>822</v>
      </c>
      <c r="C90" s="198" t="s">
        <v>823</v>
      </c>
      <c r="D90" s="119">
        <v>5</v>
      </c>
      <c r="E90" s="119">
        <v>5</v>
      </c>
      <c r="F90" s="119">
        <v>5</v>
      </c>
      <c r="G90" s="119">
        <v>5</v>
      </c>
      <c r="H90" s="119">
        <v>5</v>
      </c>
      <c r="I90" s="32">
        <f t="shared" si="5"/>
        <v>100</v>
      </c>
      <c r="J90" s="32">
        <f t="shared" si="6"/>
        <v>100</v>
      </c>
      <c r="K90" s="32">
        <f t="shared" si="7"/>
        <v>100</v>
      </c>
      <c r="L90" s="32">
        <f t="shared" si="8"/>
        <v>100</v>
      </c>
      <c r="M90" s="9">
        <f t="shared" si="9"/>
        <v>100</v>
      </c>
      <c r="N90" s="22" t="s">
        <v>64</v>
      </c>
      <c r="O90" s="22" t="s">
        <v>64</v>
      </c>
      <c r="P90" s="22" t="s">
        <v>64</v>
      </c>
      <c r="Q90" s="22" t="s">
        <v>64</v>
      </c>
      <c r="R90" s="22" t="s">
        <v>64</v>
      </c>
    </row>
    <row r="91" spans="1:18" ht="15.6" x14ac:dyDescent="0.3">
      <c r="A91" s="190">
        <v>81</v>
      </c>
      <c r="B91" s="197" t="s">
        <v>824</v>
      </c>
      <c r="C91" s="198" t="s">
        <v>825</v>
      </c>
      <c r="D91" s="119">
        <v>5</v>
      </c>
      <c r="E91" s="119">
        <v>5</v>
      </c>
      <c r="F91" s="119">
        <v>5</v>
      </c>
      <c r="G91" s="119">
        <v>5</v>
      </c>
      <c r="H91" s="119">
        <v>5</v>
      </c>
      <c r="I91" s="32">
        <f t="shared" si="5"/>
        <v>100</v>
      </c>
      <c r="J91" s="32">
        <f t="shared" si="6"/>
        <v>100</v>
      </c>
      <c r="K91" s="32">
        <f t="shared" si="7"/>
        <v>100</v>
      </c>
      <c r="L91" s="32">
        <f t="shared" si="8"/>
        <v>100</v>
      </c>
      <c r="M91" s="9">
        <f t="shared" si="9"/>
        <v>100</v>
      </c>
      <c r="N91" s="22" t="s">
        <v>64</v>
      </c>
      <c r="O91" s="22" t="s">
        <v>64</v>
      </c>
      <c r="P91" s="22" t="s">
        <v>64</v>
      </c>
      <c r="Q91" s="22" t="s">
        <v>64</v>
      </c>
      <c r="R91" s="22" t="s">
        <v>64</v>
      </c>
    </row>
    <row r="92" spans="1:18" ht="15.6" x14ac:dyDescent="0.3">
      <c r="A92" s="190">
        <v>82</v>
      </c>
      <c r="B92" s="198" t="s">
        <v>826</v>
      </c>
      <c r="C92" s="198" t="s">
        <v>827</v>
      </c>
      <c r="D92" s="119">
        <v>5</v>
      </c>
      <c r="E92" s="119">
        <v>5</v>
      </c>
      <c r="F92" s="119">
        <v>5</v>
      </c>
      <c r="G92" s="119">
        <v>5</v>
      </c>
      <c r="H92" s="119">
        <v>5</v>
      </c>
      <c r="I92" s="32">
        <f t="shared" si="5"/>
        <v>100</v>
      </c>
      <c r="J92" s="32">
        <f t="shared" si="6"/>
        <v>100</v>
      </c>
      <c r="K92" s="32">
        <f t="shared" si="7"/>
        <v>100</v>
      </c>
      <c r="L92" s="32">
        <f t="shared" si="8"/>
        <v>100</v>
      </c>
      <c r="M92" s="9">
        <f t="shared" si="9"/>
        <v>100</v>
      </c>
      <c r="N92" s="22" t="s">
        <v>64</v>
      </c>
      <c r="O92" s="22" t="s">
        <v>64</v>
      </c>
      <c r="P92" s="22" t="s">
        <v>64</v>
      </c>
      <c r="Q92" s="22" t="s">
        <v>64</v>
      </c>
      <c r="R92" s="22" t="s">
        <v>64</v>
      </c>
    </row>
    <row r="93" spans="1:18" ht="15.6" x14ac:dyDescent="0.3">
      <c r="A93" s="190">
        <v>83</v>
      </c>
      <c r="B93" s="198" t="s">
        <v>828</v>
      </c>
      <c r="C93" s="198" t="s">
        <v>829</v>
      </c>
      <c r="D93" s="119">
        <v>5</v>
      </c>
      <c r="E93" s="119">
        <v>5</v>
      </c>
      <c r="F93" s="119">
        <v>5</v>
      </c>
      <c r="G93" s="119">
        <v>5</v>
      </c>
      <c r="H93" s="119">
        <v>5</v>
      </c>
      <c r="I93" s="32">
        <f t="shared" si="5"/>
        <v>100</v>
      </c>
      <c r="J93" s="32">
        <f t="shared" si="6"/>
        <v>100</v>
      </c>
      <c r="K93" s="32">
        <f t="shared" si="7"/>
        <v>100</v>
      </c>
      <c r="L93" s="32">
        <f t="shared" si="8"/>
        <v>100</v>
      </c>
      <c r="M93" s="9">
        <f t="shared" si="9"/>
        <v>100</v>
      </c>
      <c r="N93" s="22" t="s">
        <v>64</v>
      </c>
      <c r="O93" s="22" t="s">
        <v>64</v>
      </c>
      <c r="P93" s="22" t="s">
        <v>64</v>
      </c>
      <c r="Q93" s="22" t="s">
        <v>64</v>
      </c>
      <c r="R93" s="22" t="s">
        <v>64</v>
      </c>
    </row>
    <row r="94" spans="1:18" ht="15.6" x14ac:dyDescent="0.3">
      <c r="A94" s="190">
        <v>84</v>
      </c>
      <c r="B94" s="197" t="s">
        <v>830</v>
      </c>
      <c r="C94" s="198" t="s">
        <v>831</v>
      </c>
      <c r="D94" s="119">
        <v>5</v>
      </c>
      <c r="E94" s="119">
        <v>5</v>
      </c>
      <c r="F94" s="119">
        <v>5</v>
      </c>
      <c r="G94" s="119">
        <v>5</v>
      </c>
      <c r="H94" s="119">
        <v>5</v>
      </c>
      <c r="I94" s="32">
        <f t="shared" si="5"/>
        <v>100</v>
      </c>
      <c r="J94" s="32">
        <f t="shared" si="6"/>
        <v>100</v>
      </c>
      <c r="K94" s="32">
        <f t="shared" si="7"/>
        <v>100</v>
      </c>
      <c r="L94" s="32">
        <f t="shared" si="8"/>
        <v>100</v>
      </c>
      <c r="M94" s="9">
        <f t="shared" si="9"/>
        <v>100</v>
      </c>
      <c r="N94" s="22" t="s">
        <v>64</v>
      </c>
      <c r="O94" s="22" t="s">
        <v>64</v>
      </c>
      <c r="P94" s="22" t="s">
        <v>64</v>
      </c>
      <c r="Q94" s="22" t="s">
        <v>64</v>
      </c>
      <c r="R94" s="22" t="s">
        <v>64</v>
      </c>
    </row>
    <row r="95" spans="1:18" ht="15.6" x14ac:dyDescent="0.3">
      <c r="A95" s="190">
        <v>85</v>
      </c>
      <c r="B95" s="197" t="s">
        <v>832</v>
      </c>
      <c r="C95" s="198" t="s">
        <v>833</v>
      </c>
      <c r="D95" s="119">
        <v>5</v>
      </c>
      <c r="E95" s="119">
        <v>5</v>
      </c>
      <c r="F95" s="119">
        <v>3</v>
      </c>
      <c r="G95" s="119">
        <v>5</v>
      </c>
      <c r="H95" s="119">
        <v>5</v>
      </c>
      <c r="I95" s="32">
        <f t="shared" si="5"/>
        <v>100</v>
      </c>
      <c r="J95" s="32">
        <f t="shared" si="6"/>
        <v>100</v>
      </c>
      <c r="K95" s="32">
        <f t="shared" si="7"/>
        <v>60</v>
      </c>
      <c r="L95" s="32">
        <f t="shared" si="8"/>
        <v>100</v>
      </c>
      <c r="M95" s="9">
        <f t="shared" si="9"/>
        <v>100</v>
      </c>
      <c r="N95" s="22" t="s">
        <v>64</v>
      </c>
      <c r="O95" s="22" t="s">
        <v>64</v>
      </c>
      <c r="P95" s="22" t="s">
        <v>64</v>
      </c>
      <c r="Q95" s="22" t="s">
        <v>64</v>
      </c>
      <c r="R95" s="22" t="s">
        <v>64</v>
      </c>
    </row>
    <row r="96" spans="1:18" ht="15.6" x14ac:dyDescent="0.3">
      <c r="A96" s="190">
        <v>86</v>
      </c>
      <c r="B96" s="197" t="s">
        <v>834</v>
      </c>
      <c r="C96" s="198" t="s">
        <v>835</v>
      </c>
      <c r="D96" s="119">
        <v>5</v>
      </c>
      <c r="E96" s="119">
        <v>5</v>
      </c>
      <c r="F96" s="119">
        <v>5</v>
      </c>
      <c r="G96" s="119">
        <v>5</v>
      </c>
      <c r="H96" s="119">
        <v>5</v>
      </c>
      <c r="I96" s="32">
        <f t="shared" si="5"/>
        <v>100</v>
      </c>
      <c r="J96" s="32">
        <f t="shared" si="6"/>
        <v>100</v>
      </c>
      <c r="K96" s="32">
        <f t="shared" si="7"/>
        <v>100</v>
      </c>
      <c r="L96" s="32">
        <f t="shared" si="8"/>
        <v>100</v>
      </c>
      <c r="M96" s="9">
        <f t="shared" si="9"/>
        <v>100</v>
      </c>
      <c r="N96" s="22" t="s">
        <v>64</v>
      </c>
      <c r="O96" s="22" t="s">
        <v>64</v>
      </c>
      <c r="P96" s="22" t="s">
        <v>64</v>
      </c>
      <c r="Q96" s="22" t="s">
        <v>64</v>
      </c>
      <c r="R96" s="22" t="s">
        <v>64</v>
      </c>
    </row>
    <row r="97" spans="1:18" ht="15.6" x14ac:dyDescent="0.3">
      <c r="A97" s="190">
        <v>87</v>
      </c>
      <c r="B97" s="197" t="s">
        <v>836</v>
      </c>
      <c r="C97" s="198" t="s">
        <v>837</v>
      </c>
      <c r="D97" s="119">
        <v>5</v>
      </c>
      <c r="E97" s="119">
        <v>5</v>
      </c>
      <c r="F97" s="119">
        <v>5</v>
      </c>
      <c r="G97" s="119">
        <v>5</v>
      </c>
      <c r="H97" s="119">
        <v>5</v>
      </c>
      <c r="I97" s="32">
        <f t="shared" si="5"/>
        <v>100</v>
      </c>
      <c r="J97" s="32">
        <f t="shared" si="6"/>
        <v>100</v>
      </c>
      <c r="K97" s="32">
        <f t="shared" si="7"/>
        <v>100</v>
      </c>
      <c r="L97" s="32">
        <f t="shared" si="8"/>
        <v>100</v>
      </c>
      <c r="M97" s="9">
        <f t="shared" si="9"/>
        <v>100</v>
      </c>
      <c r="N97" s="22" t="s">
        <v>64</v>
      </c>
      <c r="O97" s="22" t="s">
        <v>64</v>
      </c>
      <c r="P97" s="22" t="s">
        <v>64</v>
      </c>
      <c r="Q97" s="22" t="s">
        <v>64</v>
      </c>
      <c r="R97" s="22" t="s">
        <v>64</v>
      </c>
    </row>
    <row r="98" spans="1:18" ht="15.6" x14ac:dyDescent="0.3">
      <c r="A98" s="190">
        <v>88</v>
      </c>
      <c r="B98" s="197" t="s">
        <v>838</v>
      </c>
      <c r="C98" s="198" t="s">
        <v>839</v>
      </c>
      <c r="D98" s="119">
        <v>5</v>
      </c>
      <c r="E98" s="119">
        <v>5</v>
      </c>
      <c r="F98" s="119">
        <v>4</v>
      </c>
      <c r="G98" s="119">
        <v>5</v>
      </c>
      <c r="H98" s="119">
        <v>5</v>
      </c>
      <c r="I98" s="32">
        <f t="shared" si="5"/>
        <v>100</v>
      </c>
      <c r="J98" s="32">
        <f t="shared" si="6"/>
        <v>100</v>
      </c>
      <c r="K98" s="32">
        <f t="shared" si="7"/>
        <v>80</v>
      </c>
      <c r="L98" s="32">
        <f t="shared" si="8"/>
        <v>100</v>
      </c>
      <c r="M98" s="9">
        <f t="shared" si="9"/>
        <v>100</v>
      </c>
      <c r="N98" s="22" t="s">
        <v>64</v>
      </c>
      <c r="O98" s="22" t="s">
        <v>64</v>
      </c>
      <c r="P98" s="22" t="s">
        <v>64</v>
      </c>
      <c r="Q98" s="22" t="s">
        <v>64</v>
      </c>
      <c r="R98" s="22" t="s">
        <v>64</v>
      </c>
    </row>
    <row r="99" spans="1:18" ht="15.6" x14ac:dyDescent="0.3">
      <c r="A99" s="190">
        <v>89</v>
      </c>
      <c r="B99" s="197" t="s">
        <v>840</v>
      </c>
      <c r="C99" s="198" t="s">
        <v>841</v>
      </c>
      <c r="D99" s="119">
        <v>5</v>
      </c>
      <c r="E99" s="119">
        <v>5</v>
      </c>
      <c r="F99" s="119">
        <v>5</v>
      </c>
      <c r="G99" s="119">
        <v>5</v>
      </c>
      <c r="H99" s="119">
        <v>5</v>
      </c>
      <c r="I99" s="32">
        <f t="shared" si="5"/>
        <v>100</v>
      </c>
      <c r="J99" s="32">
        <f t="shared" si="6"/>
        <v>100</v>
      </c>
      <c r="K99" s="32">
        <f t="shared" si="7"/>
        <v>100</v>
      </c>
      <c r="L99" s="32">
        <f t="shared" si="8"/>
        <v>100</v>
      </c>
      <c r="M99" s="9">
        <f t="shared" si="9"/>
        <v>100</v>
      </c>
      <c r="N99" s="22" t="s">
        <v>64</v>
      </c>
      <c r="O99" s="22" t="s">
        <v>64</v>
      </c>
      <c r="P99" s="22" t="s">
        <v>64</v>
      </c>
      <c r="Q99" s="22" t="s">
        <v>64</v>
      </c>
      <c r="R99" s="22" t="s">
        <v>64</v>
      </c>
    </row>
    <row r="100" spans="1:18" ht="15.6" x14ac:dyDescent="0.3">
      <c r="A100" s="190">
        <v>90</v>
      </c>
      <c r="B100" s="197" t="s">
        <v>842</v>
      </c>
      <c r="C100" s="198" t="s">
        <v>843</v>
      </c>
      <c r="D100" s="119">
        <v>4</v>
      </c>
      <c r="E100" s="119">
        <v>5</v>
      </c>
      <c r="F100" s="119">
        <v>5</v>
      </c>
      <c r="G100" s="119">
        <v>5</v>
      </c>
      <c r="H100" s="119">
        <v>5</v>
      </c>
      <c r="I100" s="32">
        <f t="shared" si="5"/>
        <v>80</v>
      </c>
      <c r="J100" s="32">
        <f t="shared" si="6"/>
        <v>100</v>
      </c>
      <c r="K100" s="32">
        <f t="shared" si="7"/>
        <v>100</v>
      </c>
      <c r="L100" s="32">
        <f t="shared" si="8"/>
        <v>100</v>
      </c>
      <c r="M100" s="9">
        <f t="shared" si="9"/>
        <v>100</v>
      </c>
      <c r="N100" s="22" t="s">
        <v>64</v>
      </c>
      <c r="O100" s="22" t="s">
        <v>64</v>
      </c>
      <c r="P100" s="22" t="s">
        <v>64</v>
      </c>
      <c r="Q100" s="22" t="s">
        <v>64</v>
      </c>
      <c r="R100" s="22" t="s">
        <v>64</v>
      </c>
    </row>
    <row r="101" spans="1:18" ht="15.6" x14ac:dyDescent="0.3">
      <c r="A101" s="190">
        <v>91</v>
      </c>
      <c r="B101" s="197" t="s">
        <v>844</v>
      </c>
      <c r="C101" s="198" t="s">
        <v>845</v>
      </c>
      <c r="D101" s="119">
        <v>5</v>
      </c>
      <c r="E101" s="119">
        <v>5</v>
      </c>
      <c r="F101" s="119">
        <v>5</v>
      </c>
      <c r="G101" s="119">
        <v>5</v>
      </c>
      <c r="H101" s="119">
        <v>4</v>
      </c>
      <c r="I101" s="32">
        <f t="shared" si="5"/>
        <v>100</v>
      </c>
      <c r="J101" s="32">
        <f t="shared" si="6"/>
        <v>100</v>
      </c>
      <c r="K101" s="32">
        <f t="shared" si="7"/>
        <v>100</v>
      </c>
      <c r="L101" s="32">
        <f t="shared" si="8"/>
        <v>100</v>
      </c>
      <c r="M101" s="9">
        <f t="shared" si="9"/>
        <v>80</v>
      </c>
      <c r="N101" s="22" t="s">
        <v>64</v>
      </c>
      <c r="O101" s="22" t="s">
        <v>64</v>
      </c>
      <c r="P101" s="22" t="s">
        <v>64</v>
      </c>
      <c r="Q101" s="22" t="s">
        <v>64</v>
      </c>
      <c r="R101" s="22" t="s">
        <v>64</v>
      </c>
    </row>
    <row r="102" spans="1:18" ht="15.6" x14ac:dyDescent="0.3">
      <c r="A102" s="190">
        <v>92</v>
      </c>
      <c r="B102" s="197" t="s">
        <v>846</v>
      </c>
      <c r="C102" s="198" t="s">
        <v>847</v>
      </c>
      <c r="D102" s="119">
        <v>5</v>
      </c>
      <c r="E102" s="119">
        <v>5</v>
      </c>
      <c r="F102" s="119">
        <v>5</v>
      </c>
      <c r="G102" s="119">
        <v>5</v>
      </c>
      <c r="H102" s="119">
        <v>5</v>
      </c>
      <c r="I102" s="32">
        <f t="shared" si="5"/>
        <v>100</v>
      </c>
      <c r="J102" s="32">
        <f t="shared" si="6"/>
        <v>100</v>
      </c>
      <c r="K102" s="32">
        <f t="shared" si="7"/>
        <v>100</v>
      </c>
      <c r="L102" s="32">
        <f t="shared" si="8"/>
        <v>100</v>
      </c>
      <c r="M102" s="9">
        <f t="shared" si="9"/>
        <v>100</v>
      </c>
      <c r="N102" s="22" t="s">
        <v>64</v>
      </c>
      <c r="O102" s="22" t="s">
        <v>64</v>
      </c>
      <c r="P102" s="22" t="s">
        <v>64</v>
      </c>
      <c r="Q102" s="22" t="s">
        <v>64</v>
      </c>
      <c r="R102" s="22" t="s">
        <v>64</v>
      </c>
    </row>
    <row r="103" spans="1:18" ht="15.6" x14ac:dyDescent="0.3">
      <c r="A103" s="190">
        <v>93</v>
      </c>
      <c r="B103" s="197" t="s">
        <v>848</v>
      </c>
      <c r="C103" s="198" t="s">
        <v>849</v>
      </c>
      <c r="D103" s="119">
        <v>5</v>
      </c>
      <c r="E103" s="119">
        <v>5</v>
      </c>
      <c r="F103" s="119">
        <v>5</v>
      </c>
      <c r="G103" s="119">
        <v>5</v>
      </c>
      <c r="H103" s="119">
        <v>5</v>
      </c>
      <c r="I103" s="32">
        <f t="shared" si="5"/>
        <v>100</v>
      </c>
      <c r="J103" s="32">
        <f t="shared" si="6"/>
        <v>100</v>
      </c>
      <c r="K103" s="32">
        <f t="shared" si="7"/>
        <v>100</v>
      </c>
      <c r="L103" s="32">
        <f t="shared" si="8"/>
        <v>100</v>
      </c>
      <c r="M103" s="9">
        <f t="shared" si="9"/>
        <v>100</v>
      </c>
      <c r="N103" s="22" t="s">
        <v>64</v>
      </c>
      <c r="O103" s="22" t="s">
        <v>64</v>
      </c>
      <c r="P103" s="22" t="s">
        <v>64</v>
      </c>
      <c r="Q103" s="22" t="s">
        <v>64</v>
      </c>
      <c r="R103" s="22" t="s">
        <v>64</v>
      </c>
    </row>
    <row r="104" spans="1:18" ht="15.6" x14ac:dyDescent="0.3">
      <c r="A104" s="190">
        <v>94</v>
      </c>
      <c r="B104" s="197" t="s">
        <v>850</v>
      </c>
      <c r="C104" s="198" t="s">
        <v>851</v>
      </c>
      <c r="D104" s="119">
        <v>5</v>
      </c>
      <c r="E104" s="119">
        <v>5</v>
      </c>
      <c r="F104" s="119">
        <v>5</v>
      </c>
      <c r="G104" s="119">
        <v>5</v>
      </c>
      <c r="H104" s="119">
        <v>5</v>
      </c>
      <c r="I104" s="32">
        <f t="shared" si="5"/>
        <v>100</v>
      </c>
      <c r="J104" s="32">
        <f t="shared" si="6"/>
        <v>100</v>
      </c>
      <c r="K104" s="32">
        <f t="shared" si="7"/>
        <v>100</v>
      </c>
      <c r="L104" s="32">
        <f t="shared" si="8"/>
        <v>100</v>
      </c>
      <c r="M104" s="9">
        <f t="shared" si="9"/>
        <v>100</v>
      </c>
      <c r="N104" s="22" t="s">
        <v>64</v>
      </c>
      <c r="O104" s="22" t="s">
        <v>64</v>
      </c>
      <c r="P104" s="22" t="s">
        <v>64</v>
      </c>
      <c r="Q104" s="22" t="s">
        <v>64</v>
      </c>
      <c r="R104" s="22" t="s">
        <v>64</v>
      </c>
    </row>
    <row r="105" spans="1:18" ht="15.6" x14ac:dyDescent="0.3">
      <c r="A105" s="190">
        <v>95</v>
      </c>
      <c r="B105" s="197" t="s">
        <v>852</v>
      </c>
      <c r="C105" s="198" t="s">
        <v>853</v>
      </c>
      <c r="D105" s="119">
        <v>5</v>
      </c>
      <c r="E105" s="119">
        <v>5</v>
      </c>
      <c r="F105" s="119">
        <v>5</v>
      </c>
      <c r="G105" s="119">
        <v>5</v>
      </c>
      <c r="H105" s="119">
        <v>5</v>
      </c>
      <c r="I105" s="32">
        <f t="shared" si="5"/>
        <v>100</v>
      </c>
      <c r="J105" s="32">
        <f t="shared" si="6"/>
        <v>100</v>
      </c>
      <c r="K105" s="32">
        <f t="shared" si="7"/>
        <v>100</v>
      </c>
      <c r="L105" s="32">
        <f t="shared" si="8"/>
        <v>100</v>
      </c>
      <c r="M105" s="9">
        <f t="shared" si="9"/>
        <v>100</v>
      </c>
      <c r="N105" s="22" t="s">
        <v>64</v>
      </c>
      <c r="O105" s="22" t="s">
        <v>64</v>
      </c>
      <c r="P105" s="22" t="s">
        <v>64</v>
      </c>
      <c r="Q105" s="22" t="s">
        <v>64</v>
      </c>
      <c r="R105" s="22" t="s">
        <v>64</v>
      </c>
    </row>
    <row r="106" spans="1:18" ht="15.6" x14ac:dyDescent="0.3">
      <c r="A106" s="190">
        <v>96</v>
      </c>
      <c r="B106" s="197" t="s">
        <v>854</v>
      </c>
      <c r="C106" s="198" t="s">
        <v>855</v>
      </c>
      <c r="D106" s="119">
        <v>5</v>
      </c>
      <c r="E106" s="119">
        <v>5</v>
      </c>
      <c r="F106" s="119">
        <v>4</v>
      </c>
      <c r="G106" s="119">
        <v>5</v>
      </c>
      <c r="H106" s="119">
        <v>5</v>
      </c>
      <c r="I106" s="32">
        <f t="shared" si="5"/>
        <v>100</v>
      </c>
      <c r="J106" s="32">
        <f t="shared" si="6"/>
        <v>100</v>
      </c>
      <c r="K106" s="32">
        <f t="shared" si="7"/>
        <v>80</v>
      </c>
      <c r="L106" s="32">
        <f t="shared" si="8"/>
        <v>100</v>
      </c>
      <c r="M106" s="9">
        <f t="shared" si="9"/>
        <v>100</v>
      </c>
      <c r="N106" s="22" t="s">
        <v>64</v>
      </c>
      <c r="O106" s="22" t="s">
        <v>64</v>
      </c>
      <c r="P106" s="22" t="s">
        <v>64</v>
      </c>
      <c r="Q106" s="22" t="s">
        <v>64</v>
      </c>
      <c r="R106" s="22" t="s">
        <v>64</v>
      </c>
    </row>
    <row r="107" spans="1:18" ht="15.6" x14ac:dyDescent="0.3">
      <c r="A107" s="190">
        <v>97</v>
      </c>
      <c r="B107" s="199" t="s">
        <v>856</v>
      </c>
      <c r="C107" s="200" t="s">
        <v>857</v>
      </c>
      <c r="D107" s="119">
        <v>5</v>
      </c>
      <c r="E107" s="119">
        <v>5</v>
      </c>
      <c r="F107" s="119">
        <v>5</v>
      </c>
      <c r="G107" s="119">
        <v>5</v>
      </c>
      <c r="H107" s="119">
        <v>5</v>
      </c>
      <c r="I107" s="32">
        <f t="shared" ref="I107:M123" si="10">D107/0.05</f>
        <v>100</v>
      </c>
      <c r="J107" s="32">
        <f t="shared" si="10"/>
        <v>100</v>
      </c>
      <c r="K107" s="32">
        <f t="shared" si="10"/>
        <v>100</v>
      </c>
      <c r="L107" s="32">
        <f t="shared" si="10"/>
        <v>100</v>
      </c>
      <c r="M107" s="9">
        <f t="shared" si="10"/>
        <v>100</v>
      </c>
      <c r="N107" s="22" t="s">
        <v>64</v>
      </c>
      <c r="O107" s="22" t="s">
        <v>64</v>
      </c>
      <c r="P107" s="22" t="s">
        <v>64</v>
      </c>
      <c r="Q107" s="22" t="s">
        <v>64</v>
      </c>
      <c r="R107" s="22" t="s">
        <v>64</v>
      </c>
    </row>
    <row r="108" spans="1:18" ht="15.6" x14ac:dyDescent="0.3">
      <c r="A108" s="190">
        <v>98</v>
      </c>
      <c r="B108" s="199" t="s">
        <v>858</v>
      </c>
      <c r="C108" s="200" t="s">
        <v>859</v>
      </c>
      <c r="D108" s="119">
        <v>5</v>
      </c>
      <c r="E108" s="119">
        <v>5</v>
      </c>
      <c r="F108" s="119">
        <v>5</v>
      </c>
      <c r="G108" s="119">
        <v>5</v>
      </c>
      <c r="H108" s="119">
        <v>5</v>
      </c>
      <c r="I108" s="32">
        <f t="shared" si="10"/>
        <v>100</v>
      </c>
      <c r="J108" s="32">
        <f t="shared" si="10"/>
        <v>100</v>
      </c>
      <c r="K108" s="32">
        <f t="shared" si="10"/>
        <v>100</v>
      </c>
      <c r="L108" s="32">
        <f t="shared" si="10"/>
        <v>100</v>
      </c>
      <c r="M108" s="9">
        <f t="shared" si="10"/>
        <v>100</v>
      </c>
      <c r="N108" s="22" t="s">
        <v>64</v>
      </c>
      <c r="O108" s="22" t="s">
        <v>64</v>
      </c>
      <c r="P108" s="22" t="s">
        <v>64</v>
      </c>
      <c r="Q108" s="22" t="s">
        <v>64</v>
      </c>
      <c r="R108" s="22" t="s">
        <v>64</v>
      </c>
    </row>
    <row r="109" spans="1:18" ht="15.6" x14ac:dyDescent="0.3">
      <c r="A109" s="190">
        <v>99</v>
      </c>
      <c r="B109" s="197" t="s">
        <v>860</v>
      </c>
      <c r="C109" s="198" t="s">
        <v>861</v>
      </c>
      <c r="D109" s="119">
        <v>5</v>
      </c>
      <c r="E109" s="119">
        <v>5</v>
      </c>
      <c r="F109" s="119">
        <v>5</v>
      </c>
      <c r="G109" s="119">
        <v>5</v>
      </c>
      <c r="H109" s="119">
        <v>5</v>
      </c>
      <c r="I109" s="32">
        <f t="shared" si="10"/>
        <v>100</v>
      </c>
      <c r="J109" s="32">
        <f t="shared" si="10"/>
        <v>100</v>
      </c>
      <c r="K109" s="32">
        <f t="shared" si="10"/>
        <v>100</v>
      </c>
      <c r="L109" s="32">
        <f t="shared" si="10"/>
        <v>100</v>
      </c>
      <c r="M109" s="9">
        <f t="shared" si="10"/>
        <v>100</v>
      </c>
      <c r="N109" s="22" t="s">
        <v>64</v>
      </c>
      <c r="O109" s="22" t="s">
        <v>64</v>
      </c>
      <c r="P109" s="22" t="s">
        <v>64</v>
      </c>
      <c r="Q109" s="22" t="s">
        <v>64</v>
      </c>
      <c r="R109" s="22" t="s">
        <v>64</v>
      </c>
    </row>
    <row r="110" spans="1:18" ht="15.6" x14ac:dyDescent="0.3">
      <c r="A110" s="190">
        <v>100</v>
      </c>
      <c r="B110" s="197" t="s">
        <v>862</v>
      </c>
      <c r="C110" s="198" t="s">
        <v>863</v>
      </c>
      <c r="D110" s="119">
        <v>5</v>
      </c>
      <c r="E110" s="119">
        <v>5</v>
      </c>
      <c r="F110" s="119">
        <v>5</v>
      </c>
      <c r="G110" s="119">
        <v>5</v>
      </c>
      <c r="H110" s="119">
        <v>3</v>
      </c>
      <c r="I110" s="32">
        <f t="shared" si="10"/>
        <v>100</v>
      </c>
      <c r="J110" s="32">
        <f t="shared" si="10"/>
        <v>100</v>
      </c>
      <c r="K110" s="32">
        <f t="shared" si="10"/>
        <v>100</v>
      </c>
      <c r="L110" s="32">
        <f t="shared" si="10"/>
        <v>100</v>
      </c>
      <c r="M110" s="9">
        <f t="shared" si="10"/>
        <v>60</v>
      </c>
      <c r="N110" s="22" t="s">
        <v>64</v>
      </c>
      <c r="O110" s="22" t="s">
        <v>64</v>
      </c>
      <c r="P110" s="22" t="s">
        <v>64</v>
      </c>
      <c r="Q110" s="22" t="s">
        <v>64</v>
      </c>
      <c r="R110" s="22" t="s">
        <v>64</v>
      </c>
    </row>
    <row r="111" spans="1:18" ht="15.6" x14ac:dyDescent="0.3">
      <c r="A111" s="190">
        <v>101</v>
      </c>
      <c r="B111" s="197" t="s">
        <v>864</v>
      </c>
      <c r="C111" s="198" t="s">
        <v>865</v>
      </c>
      <c r="D111" s="119">
        <v>5</v>
      </c>
      <c r="E111" s="119">
        <v>5</v>
      </c>
      <c r="F111" s="119">
        <v>5</v>
      </c>
      <c r="G111" s="119">
        <v>5</v>
      </c>
      <c r="H111" s="119">
        <v>5</v>
      </c>
      <c r="I111" s="32">
        <f t="shared" si="10"/>
        <v>100</v>
      </c>
      <c r="J111" s="32">
        <f t="shared" si="10"/>
        <v>100</v>
      </c>
      <c r="K111" s="32">
        <f t="shared" si="10"/>
        <v>100</v>
      </c>
      <c r="L111" s="32">
        <f t="shared" si="10"/>
        <v>100</v>
      </c>
      <c r="M111" s="9">
        <f t="shared" si="10"/>
        <v>100</v>
      </c>
      <c r="N111" s="22" t="s">
        <v>64</v>
      </c>
      <c r="O111" s="22" t="s">
        <v>64</v>
      </c>
      <c r="P111" s="22" t="s">
        <v>64</v>
      </c>
      <c r="Q111" s="22" t="s">
        <v>64</v>
      </c>
      <c r="R111" s="22" t="s">
        <v>64</v>
      </c>
    </row>
    <row r="112" spans="1:18" ht="15.6" x14ac:dyDescent="0.3">
      <c r="A112" s="190">
        <v>102</v>
      </c>
      <c r="B112" s="197" t="s">
        <v>866</v>
      </c>
      <c r="C112" s="198" t="s">
        <v>867</v>
      </c>
      <c r="D112" s="119">
        <v>5</v>
      </c>
      <c r="E112" s="119">
        <v>5</v>
      </c>
      <c r="F112" s="119">
        <v>5</v>
      </c>
      <c r="G112" s="119">
        <v>5</v>
      </c>
      <c r="H112" s="119">
        <v>5</v>
      </c>
      <c r="I112" s="32">
        <f t="shared" si="10"/>
        <v>100</v>
      </c>
      <c r="J112" s="32">
        <f t="shared" si="10"/>
        <v>100</v>
      </c>
      <c r="K112" s="32">
        <f t="shared" si="10"/>
        <v>100</v>
      </c>
      <c r="L112" s="32">
        <f t="shared" si="10"/>
        <v>100</v>
      </c>
      <c r="M112" s="9">
        <f t="shared" si="10"/>
        <v>100</v>
      </c>
      <c r="N112" s="22" t="s">
        <v>64</v>
      </c>
      <c r="O112" s="22" t="s">
        <v>64</v>
      </c>
      <c r="P112" s="22" t="s">
        <v>64</v>
      </c>
      <c r="Q112" s="22" t="s">
        <v>64</v>
      </c>
      <c r="R112" s="22" t="s">
        <v>64</v>
      </c>
    </row>
    <row r="113" spans="1:18" ht="15.6" x14ac:dyDescent="0.3">
      <c r="A113" s="190">
        <v>103</v>
      </c>
      <c r="B113" s="197" t="s">
        <v>868</v>
      </c>
      <c r="C113" s="198" t="s">
        <v>869</v>
      </c>
      <c r="D113" s="119">
        <v>4</v>
      </c>
      <c r="E113" s="119">
        <v>5</v>
      </c>
      <c r="F113" s="119">
        <v>5</v>
      </c>
      <c r="G113" s="119">
        <v>5</v>
      </c>
      <c r="H113" s="119">
        <v>5</v>
      </c>
      <c r="I113" s="32">
        <f t="shared" si="10"/>
        <v>80</v>
      </c>
      <c r="J113" s="32">
        <f t="shared" si="10"/>
        <v>100</v>
      </c>
      <c r="K113" s="32">
        <f t="shared" si="10"/>
        <v>100</v>
      </c>
      <c r="L113" s="32">
        <f t="shared" si="10"/>
        <v>100</v>
      </c>
      <c r="M113" s="9">
        <f t="shared" si="10"/>
        <v>100</v>
      </c>
      <c r="N113" s="22" t="s">
        <v>64</v>
      </c>
      <c r="O113" s="22" t="s">
        <v>64</v>
      </c>
      <c r="P113" s="22" t="s">
        <v>64</v>
      </c>
      <c r="Q113" s="22" t="s">
        <v>64</v>
      </c>
      <c r="R113" s="22" t="s">
        <v>64</v>
      </c>
    </row>
    <row r="114" spans="1:18" ht="15.6" x14ac:dyDescent="0.3">
      <c r="A114" s="190">
        <v>104</v>
      </c>
      <c r="B114" s="197" t="s">
        <v>870</v>
      </c>
      <c r="C114" s="198" t="s">
        <v>871</v>
      </c>
      <c r="D114" s="119">
        <v>5</v>
      </c>
      <c r="E114" s="119">
        <v>5</v>
      </c>
      <c r="F114" s="119">
        <v>5</v>
      </c>
      <c r="G114" s="119">
        <v>5</v>
      </c>
      <c r="H114" s="119">
        <v>5</v>
      </c>
      <c r="I114" s="32">
        <f t="shared" si="10"/>
        <v>100</v>
      </c>
      <c r="J114" s="32">
        <f t="shared" si="10"/>
        <v>100</v>
      </c>
      <c r="K114" s="32">
        <f t="shared" si="10"/>
        <v>100</v>
      </c>
      <c r="L114" s="32">
        <f t="shared" si="10"/>
        <v>100</v>
      </c>
      <c r="M114" s="9">
        <f t="shared" si="10"/>
        <v>100</v>
      </c>
      <c r="N114" s="22" t="s">
        <v>64</v>
      </c>
      <c r="O114" s="22" t="s">
        <v>64</v>
      </c>
      <c r="P114" s="22" t="s">
        <v>64</v>
      </c>
      <c r="Q114" s="22" t="s">
        <v>64</v>
      </c>
      <c r="R114" s="22" t="s">
        <v>64</v>
      </c>
    </row>
    <row r="115" spans="1:18" ht="15.6" x14ac:dyDescent="0.3">
      <c r="A115" s="190">
        <v>105</v>
      </c>
      <c r="B115" s="197" t="s">
        <v>872</v>
      </c>
      <c r="C115" s="198" t="s">
        <v>873</v>
      </c>
      <c r="D115" s="119">
        <v>5</v>
      </c>
      <c r="E115" s="119">
        <v>5</v>
      </c>
      <c r="F115" s="119">
        <v>5</v>
      </c>
      <c r="G115" s="119">
        <v>5</v>
      </c>
      <c r="H115" s="119">
        <v>5</v>
      </c>
      <c r="I115" s="32">
        <f t="shared" si="10"/>
        <v>100</v>
      </c>
      <c r="J115" s="32">
        <f t="shared" si="10"/>
        <v>100</v>
      </c>
      <c r="K115" s="32">
        <f t="shared" si="10"/>
        <v>100</v>
      </c>
      <c r="L115" s="32">
        <f t="shared" si="10"/>
        <v>100</v>
      </c>
      <c r="M115" s="9">
        <f t="shared" si="10"/>
        <v>100</v>
      </c>
      <c r="N115" s="22" t="s">
        <v>64</v>
      </c>
      <c r="O115" s="22" t="s">
        <v>64</v>
      </c>
      <c r="P115" s="22" t="s">
        <v>64</v>
      </c>
      <c r="Q115" s="22" t="s">
        <v>64</v>
      </c>
      <c r="R115" s="22" t="s">
        <v>64</v>
      </c>
    </row>
    <row r="116" spans="1:18" ht="15.6" x14ac:dyDescent="0.3">
      <c r="A116" s="190">
        <v>106</v>
      </c>
      <c r="B116" s="197" t="s">
        <v>874</v>
      </c>
      <c r="C116" s="198" t="s">
        <v>875</v>
      </c>
      <c r="D116" s="119">
        <v>5</v>
      </c>
      <c r="E116" s="119">
        <v>5</v>
      </c>
      <c r="F116" s="119">
        <v>5</v>
      </c>
      <c r="G116" s="119">
        <v>5</v>
      </c>
      <c r="H116" s="119">
        <v>5</v>
      </c>
      <c r="I116" s="32">
        <f t="shared" si="10"/>
        <v>100</v>
      </c>
      <c r="J116" s="32">
        <f t="shared" si="10"/>
        <v>100</v>
      </c>
      <c r="K116" s="32">
        <f t="shared" si="10"/>
        <v>100</v>
      </c>
      <c r="L116" s="32">
        <f t="shared" si="10"/>
        <v>100</v>
      </c>
      <c r="M116" s="9">
        <f t="shared" si="10"/>
        <v>100</v>
      </c>
      <c r="N116" s="22" t="s">
        <v>64</v>
      </c>
      <c r="O116" s="22" t="s">
        <v>64</v>
      </c>
      <c r="P116" s="22" t="s">
        <v>64</v>
      </c>
      <c r="Q116" s="22" t="s">
        <v>64</v>
      </c>
      <c r="R116" s="22" t="s">
        <v>64</v>
      </c>
    </row>
    <row r="117" spans="1:18" ht="15.6" x14ac:dyDescent="0.3">
      <c r="A117" s="190">
        <v>107</v>
      </c>
      <c r="B117" s="197" t="s">
        <v>876</v>
      </c>
      <c r="C117" s="198" t="s">
        <v>877</v>
      </c>
      <c r="D117" s="119">
        <v>5</v>
      </c>
      <c r="E117" s="119">
        <v>5</v>
      </c>
      <c r="F117" s="119">
        <v>5</v>
      </c>
      <c r="G117" s="119">
        <v>5</v>
      </c>
      <c r="H117" s="119">
        <v>5</v>
      </c>
      <c r="I117" s="32">
        <f t="shared" si="10"/>
        <v>100</v>
      </c>
      <c r="J117" s="32">
        <f t="shared" si="10"/>
        <v>100</v>
      </c>
      <c r="K117" s="32">
        <f t="shared" si="10"/>
        <v>100</v>
      </c>
      <c r="L117" s="32">
        <f t="shared" si="10"/>
        <v>100</v>
      </c>
      <c r="M117" s="9">
        <f t="shared" si="10"/>
        <v>100</v>
      </c>
      <c r="N117" s="22" t="s">
        <v>64</v>
      </c>
      <c r="O117" s="22" t="s">
        <v>64</v>
      </c>
      <c r="P117" s="22" t="s">
        <v>64</v>
      </c>
      <c r="Q117" s="22" t="s">
        <v>64</v>
      </c>
      <c r="R117" s="22" t="s">
        <v>64</v>
      </c>
    </row>
    <row r="118" spans="1:18" ht="15.6" x14ac:dyDescent="0.3">
      <c r="A118" s="190">
        <v>108</v>
      </c>
      <c r="B118" s="197" t="s">
        <v>878</v>
      </c>
      <c r="C118" s="198" t="s">
        <v>879</v>
      </c>
      <c r="D118" s="119">
        <v>5</v>
      </c>
      <c r="E118" s="119">
        <v>5</v>
      </c>
      <c r="F118" s="119">
        <v>5</v>
      </c>
      <c r="G118" s="119">
        <v>5</v>
      </c>
      <c r="H118" s="119">
        <v>5</v>
      </c>
      <c r="I118" s="32">
        <f t="shared" si="10"/>
        <v>100</v>
      </c>
      <c r="J118" s="32">
        <f t="shared" si="10"/>
        <v>100</v>
      </c>
      <c r="K118" s="32">
        <f t="shared" si="10"/>
        <v>100</v>
      </c>
      <c r="L118" s="32">
        <f t="shared" si="10"/>
        <v>100</v>
      </c>
      <c r="M118" s="9">
        <f t="shared" si="10"/>
        <v>100</v>
      </c>
      <c r="N118" s="22" t="s">
        <v>64</v>
      </c>
      <c r="O118" s="22" t="s">
        <v>64</v>
      </c>
      <c r="P118" s="22" t="s">
        <v>64</v>
      </c>
      <c r="Q118" s="22" t="s">
        <v>64</v>
      </c>
      <c r="R118" s="22" t="s">
        <v>64</v>
      </c>
    </row>
    <row r="119" spans="1:18" ht="15.6" x14ac:dyDescent="0.3">
      <c r="A119" s="190">
        <v>109</v>
      </c>
      <c r="B119" s="197" t="s">
        <v>880</v>
      </c>
      <c r="C119" s="198" t="s">
        <v>881</v>
      </c>
      <c r="D119" s="119">
        <v>5</v>
      </c>
      <c r="E119" s="119">
        <v>5</v>
      </c>
      <c r="F119" s="119">
        <v>5</v>
      </c>
      <c r="G119" s="119">
        <v>5</v>
      </c>
      <c r="H119" s="119">
        <v>5</v>
      </c>
      <c r="I119" s="32">
        <f t="shared" si="10"/>
        <v>100</v>
      </c>
      <c r="J119" s="32">
        <f t="shared" si="10"/>
        <v>100</v>
      </c>
      <c r="K119" s="32">
        <f t="shared" si="10"/>
        <v>100</v>
      </c>
      <c r="L119" s="32">
        <f t="shared" si="10"/>
        <v>100</v>
      </c>
      <c r="M119" s="9">
        <f t="shared" si="10"/>
        <v>100</v>
      </c>
      <c r="N119" s="22" t="s">
        <v>64</v>
      </c>
      <c r="O119" s="22" t="s">
        <v>64</v>
      </c>
      <c r="P119" s="22" t="s">
        <v>64</v>
      </c>
      <c r="Q119" s="22" t="s">
        <v>64</v>
      </c>
      <c r="R119" s="22" t="s">
        <v>64</v>
      </c>
    </row>
    <row r="120" spans="1:18" ht="15.6" x14ac:dyDescent="0.3">
      <c r="A120" s="190">
        <v>110</v>
      </c>
      <c r="B120" s="197" t="s">
        <v>882</v>
      </c>
      <c r="C120" s="198" t="s">
        <v>883</v>
      </c>
      <c r="D120" s="119">
        <v>5</v>
      </c>
      <c r="E120" s="119">
        <v>5</v>
      </c>
      <c r="F120" s="119">
        <v>5</v>
      </c>
      <c r="G120" s="119">
        <v>5</v>
      </c>
      <c r="H120" s="119">
        <v>5</v>
      </c>
      <c r="I120" s="32">
        <f t="shared" si="10"/>
        <v>100</v>
      </c>
      <c r="J120" s="32">
        <f t="shared" si="10"/>
        <v>100</v>
      </c>
      <c r="K120" s="32">
        <f t="shared" si="10"/>
        <v>100</v>
      </c>
      <c r="L120" s="32">
        <f t="shared" si="10"/>
        <v>100</v>
      </c>
      <c r="M120" s="9">
        <f t="shared" si="10"/>
        <v>100</v>
      </c>
      <c r="N120" s="22" t="s">
        <v>64</v>
      </c>
      <c r="O120" s="22" t="s">
        <v>64</v>
      </c>
      <c r="P120" s="22" t="s">
        <v>64</v>
      </c>
      <c r="Q120" s="22" t="s">
        <v>64</v>
      </c>
      <c r="R120" s="22" t="s">
        <v>64</v>
      </c>
    </row>
    <row r="121" spans="1:18" ht="15.6" x14ac:dyDescent="0.3">
      <c r="A121" s="190">
        <v>111</v>
      </c>
      <c r="B121" s="197" t="s">
        <v>884</v>
      </c>
      <c r="C121" s="198" t="s">
        <v>885</v>
      </c>
      <c r="D121" s="119">
        <v>5</v>
      </c>
      <c r="E121" s="119">
        <v>5</v>
      </c>
      <c r="F121" s="119">
        <v>5</v>
      </c>
      <c r="G121" s="119">
        <v>5</v>
      </c>
      <c r="H121" s="119">
        <v>5</v>
      </c>
      <c r="I121" s="32">
        <f t="shared" si="10"/>
        <v>100</v>
      </c>
      <c r="J121" s="32">
        <f t="shared" si="10"/>
        <v>100</v>
      </c>
      <c r="K121" s="32">
        <f t="shared" si="10"/>
        <v>100</v>
      </c>
      <c r="L121" s="32">
        <f t="shared" si="10"/>
        <v>100</v>
      </c>
      <c r="M121" s="9">
        <f t="shared" si="10"/>
        <v>100</v>
      </c>
      <c r="N121" s="22" t="s">
        <v>64</v>
      </c>
      <c r="O121" s="22" t="s">
        <v>64</v>
      </c>
      <c r="P121" s="22" t="s">
        <v>64</v>
      </c>
      <c r="Q121" s="22" t="s">
        <v>64</v>
      </c>
      <c r="R121" s="22" t="s">
        <v>64</v>
      </c>
    </row>
    <row r="122" spans="1:18" ht="15.6" x14ac:dyDescent="0.3">
      <c r="A122" s="190">
        <v>112</v>
      </c>
      <c r="B122" s="197" t="s">
        <v>886</v>
      </c>
      <c r="C122" s="198" t="s">
        <v>887</v>
      </c>
      <c r="D122" s="119">
        <v>5</v>
      </c>
      <c r="E122" s="119">
        <v>5</v>
      </c>
      <c r="F122" s="119">
        <v>5</v>
      </c>
      <c r="G122" s="119">
        <v>5</v>
      </c>
      <c r="H122" s="119">
        <v>5</v>
      </c>
      <c r="I122" s="32">
        <f t="shared" si="10"/>
        <v>100</v>
      </c>
      <c r="J122" s="32">
        <f t="shared" ref="J122:J152" si="11">E122/0.05</f>
        <v>100</v>
      </c>
      <c r="K122" s="32">
        <f t="shared" ref="K122:K152" si="12">F122/0.05</f>
        <v>100</v>
      </c>
      <c r="L122" s="32">
        <f t="shared" ref="L122:L152" si="13">G122/0.05</f>
        <v>100</v>
      </c>
      <c r="M122" s="32">
        <f t="shared" ref="M122:M152" si="14">H122/0.05</f>
        <v>100</v>
      </c>
      <c r="N122" s="22" t="s">
        <v>64</v>
      </c>
      <c r="O122" s="22" t="s">
        <v>64</v>
      </c>
      <c r="P122" s="22" t="s">
        <v>64</v>
      </c>
      <c r="Q122" s="22" t="s">
        <v>64</v>
      </c>
      <c r="R122" s="22" t="s">
        <v>64</v>
      </c>
    </row>
    <row r="123" spans="1:18" ht="15.6" x14ac:dyDescent="0.3">
      <c r="A123" s="190">
        <v>113</v>
      </c>
      <c r="B123" s="197" t="s">
        <v>888</v>
      </c>
      <c r="C123" s="198" t="s">
        <v>889</v>
      </c>
      <c r="D123" s="119">
        <v>5</v>
      </c>
      <c r="E123" s="119">
        <v>5</v>
      </c>
      <c r="F123" s="119">
        <v>5</v>
      </c>
      <c r="G123" s="119">
        <v>5</v>
      </c>
      <c r="H123" s="119">
        <v>5</v>
      </c>
      <c r="I123" s="32">
        <f t="shared" si="10"/>
        <v>100</v>
      </c>
      <c r="J123" s="32">
        <f t="shared" si="11"/>
        <v>100</v>
      </c>
      <c r="K123" s="32">
        <f t="shared" si="12"/>
        <v>100</v>
      </c>
      <c r="L123" s="32">
        <f t="shared" si="13"/>
        <v>100</v>
      </c>
      <c r="M123" s="32">
        <f t="shared" si="14"/>
        <v>100</v>
      </c>
      <c r="N123" s="22" t="s">
        <v>64</v>
      </c>
      <c r="O123" s="22" t="s">
        <v>64</v>
      </c>
      <c r="P123" s="22" t="s">
        <v>64</v>
      </c>
      <c r="Q123" s="22" t="s">
        <v>64</v>
      </c>
      <c r="R123" s="22" t="s">
        <v>64</v>
      </c>
    </row>
    <row r="124" spans="1:18" ht="15.6" x14ac:dyDescent="0.3">
      <c r="A124" s="190">
        <v>114</v>
      </c>
      <c r="B124" s="197" t="s">
        <v>890</v>
      </c>
      <c r="C124" s="198" t="s">
        <v>891</v>
      </c>
      <c r="D124" s="119">
        <v>5</v>
      </c>
      <c r="E124" s="119">
        <v>5</v>
      </c>
      <c r="F124" s="119">
        <v>5</v>
      </c>
      <c r="G124" s="119">
        <v>5</v>
      </c>
      <c r="H124" s="119">
        <v>5</v>
      </c>
      <c r="I124" s="32">
        <f t="shared" ref="I124:I152" si="15">D124/0.05</f>
        <v>100</v>
      </c>
      <c r="J124" s="32">
        <f t="shared" si="11"/>
        <v>100</v>
      </c>
      <c r="K124" s="32">
        <f t="shared" si="12"/>
        <v>100</v>
      </c>
      <c r="L124" s="32">
        <f t="shared" si="13"/>
        <v>100</v>
      </c>
      <c r="M124" s="32">
        <f t="shared" si="14"/>
        <v>100</v>
      </c>
      <c r="N124" s="22" t="s">
        <v>64</v>
      </c>
      <c r="O124" s="22" t="s">
        <v>64</v>
      </c>
      <c r="P124" s="22" t="s">
        <v>64</v>
      </c>
      <c r="Q124" s="22" t="s">
        <v>64</v>
      </c>
      <c r="R124" s="22" t="s">
        <v>64</v>
      </c>
    </row>
    <row r="125" spans="1:18" ht="15.6" x14ac:dyDescent="0.3">
      <c r="A125" s="190">
        <v>115</v>
      </c>
      <c r="B125" s="197" t="s">
        <v>892</v>
      </c>
      <c r="C125" s="198" t="s">
        <v>893</v>
      </c>
      <c r="D125" s="119">
        <v>5</v>
      </c>
      <c r="E125" s="119">
        <v>5</v>
      </c>
      <c r="F125" s="119">
        <v>5</v>
      </c>
      <c r="G125" s="119">
        <v>5</v>
      </c>
      <c r="H125" s="119">
        <v>5</v>
      </c>
      <c r="I125" s="32">
        <f t="shared" si="15"/>
        <v>100</v>
      </c>
      <c r="J125" s="32">
        <f t="shared" si="11"/>
        <v>100</v>
      </c>
      <c r="K125" s="32">
        <f t="shared" si="12"/>
        <v>100</v>
      </c>
      <c r="L125" s="32">
        <f t="shared" si="13"/>
        <v>100</v>
      </c>
      <c r="M125" s="32">
        <f t="shared" si="14"/>
        <v>100</v>
      </c>
      <c r="N125" s="22" t="s">
        <v>64</v>
      </c>
      <c r="O125" s="22" t="s">
        <v>64</v>
      </c>
      <c r="P125" s="22" t="s">
        <v>64</v>
      </c>
      <c r="Q125" s="22" t="s">
        <v>64</v>
      </c>
      <c r="R125" s="22" t="s">
        <v>64</v>
      </c>
    </row>
    <row r="126" spans="1:18" ht="15.6" x14ac:dyDescent="0.3">
      <c r="A126" s="190">
        <v>116</v>
      </c>
      <c r="B126" s="197" t="s">
        <v>894</v>
      </c>
      <c r="C126" s="198" t="s">
        <v>895</v>
      </c>
      <c r="D126" s="119">
        <v>5</v>
      </c>
      <c r="E126" s="119">
        <v>5</v>
      </c>
      <c r="F126" s="119">
        <v>5</v>
      </c>
      <c r="G126" s="119">
        <v>5</v>
      </c>
      <c r="H126" s="119">
        <v>5</v>
      </c>
      <c r="I126" s="32">
        <f t="shared" si="15"/>
        <v>100</v>
      </c>
      <c r="J126" s="32">
        <f t="shared" si="11"/>
        <v>100</v>
      </c>
      <c r="K126" s="32">
        <f t="shared" si="12"/>
        <v>100</v>
      </c>
      <c r="L126" s="32">
        <f t="shared" si="13"/>
        <v>100</v>
      </c>
      <c r="M126" s="32">
        <f t="shared" si="14"/>
        <v>100</v>
      </c>
      <c r="N126" s="22" t="s">
        <v>64</v>
      </c>
      <c r="O126" s="22" t="s">
        <v>64</v>
      </c>
      <c r="P126" s="22" t="s">
        <v>64</v>
      </c>
      <c r="Q126" s="22" t="s">
        <v>64</v>
      </c>
      <c r="R126" s="22" t="s">
        <v>64</v>
      </c>
    </row>
    <row r="127" spans="1:18" ht="15.6" x14ac:dyDescent="0.3">
      <c r="A127" s="190">
        <v>117</v>
      </c>
      <c r="B127" s="197" t="s">
        <v>896</v>
      </c>
      <c r="C127" s="198" t="s">
        <v>897</v>
      </c>
      <c r="D127" s="119">
        <v>5</v>
      </c>
      <c r="E127" s="119">
        <v>5</v>
      </c>
      <c r="F127" s="119">
        <v>5</v>
      </c>
      <c r="G127" s="119">
        <v>5</v>
      </c>
      <c r="H127" s="119">
        <v>5</v>
      </c>
      <c r="I127" s="32">
        <f t="shared" si="15"/>
        <v>100</v>
      </c>
      <c r="J127" s="32">
        <f t="shared" si="11"/>
        <v>100</v>
      </c>
      <c r="K127" s="32">
        <f t="shared" si="12"/>
        <v>100</v>
      </c>
      <c r="L127" s="32">
        <f t="shared" si="13"/>
        <v>100</v>
      </c>
      <c r="M127" s="32">
        <f t="shared" si="14"/>
        <v>100</v>
      </c>
      <c r="N127" s="22" t="s">
        <v>64</v>
      </c>
      <c r="O127" s="22" t="s">
        <v>64</v>
      </c>
      <c r="P127" s="22" t="s">
        <v>64</v>
      </c>
      <c r="Q127" s="22" t="s">
        <v>64</v>
      </c>
      <c r="R127" s="22" t="s">
        <v>64</v>
      </c>
    </row>
    <row r="128" spans="1:18" ht="15.6" x14ac:dyDescent="0.3">
      <c r="A128" s="190">
        <v>118</v>
      </c>
      <c r="B128" s="198" t="s">
        <v>898</v>
      </c>
      <c r="C128" s="198" t="s">
        <v>899</v>
      </c>
      <c r="D128" s="119">
        <v>5</v>
      </c>
      <c r="E128" s="119">
        <v>5</v>
      </c>
      <c r="F128" s="119">
        <v>5</v>
      </c>
      <c r="G128" s="119">
        <v>5</v>
      </c>
      <c r="H128" s="119">
        <v>5</v>
      </c>
      <c r="I128" s="32">
        <f t="shared" si="15"/>
        <v>100</v>
      </c>
      <c r="J128" s="32">
        <f t="shared" si="11"/>
        <v>100</v>
      </c>
      <c r="K128" s="32">
        <f t="shared" si="12"/>
        <v>100</v>
      </c>
      <c r="L128" s="32">
        <f t="shared" si="13"/>
        <v>100</v>
      </c>
      <c r="M128" s="32">
        <f t="shared" si="14"/>
        <v>100</v>
      </c>
      <c r="N128" s="22" t="s">
        <v>64</v>
      </c>
      <c r="O128" s="22" t="s">
        <v>64</v>
      </c>
      <c r="P128" s="22" t="s">
        <v>64</v>
      </c>
      <c r="Q128" s="22" t="s">
        <v>64</v>
      </c>
      <c r="R128" s="22" t="s">
        <v>64</v>
      </c>
    </row>
    <row r="129" spans="1:18" ht="15.6" x14ac:dyDescent="0.3">
      <c r="A129" s="190">
        <v>119</v>
      </c>
      <c r="B129" s="198" t="s">
        <v>900</v>
      </c>
      <c r="C129" s="198" t="s">
        <v>901</v>
      </c>
      <c r="D129" s="119">
        <v>5</v>
      </c>
      <c r="E129" s="119">
        <v>5</v>
      </c>
      <c r="F129" s="119">
        <v>5</v>
      </c>
      <c r="G129" s="119">
        <v>5</v>
      </c>
      <c r="H129" s="119">
        <v>5</v>
      </c>
      <c r="I129" s="32">
        <f t="shared" si="15"/>
        <v>100</v>
      </c>
      <c r="J129" s="32">
        <f t="shared" si="11"/>
        <v>100</v>
      </c>
      <c r="K129" s="32">
        <f t="shared" si="12"/>
        <v>100</v>
      </c>
      <c r="L129" s="32">
        <f t="shared" si="13"/>
        <v>100</v>
      </c>
      <c r="M129" s="32">
        <f t="shared" si="14"/>
        <v>100</v>
      </c>
      <c r="N129" s="22" t="s">
        <v>64</v>
      </c>
      <c r="O129" s="22" t="s">
        <v>64</v>
      </c>
      <c r="P129" s="22" t="s">
        <v>64</v>
      </c>
      <c r="Q129" s="22" t="s">
        <v>64</v>
      </c>
      <c r="R129" s="22" t="s">
        <v>64</v>
      </c>
    </row>
    <row r="130" spans="1:18" ht="15.6" x14ac:dyDescent="0.3">
      <c r="A130" s="190">
        <v>120</v>
      </c>
      <c r="B130" s="198" t="s">
        <v>902</v>
      </c>
      <c r="C130" s="198" t="s">
        <v>903</v>
      </c>
      <c r="D130" s="119">
        <v>5</v>
      </c>
      <c r="E130" s="119">
        <v>5</v>
      </c>
      <c r="F130" s="119">
        <v>5</v>
      </c>
      <c r="G130" s="119">
        <v>5</v>
      </c>
      <c r="H130" s="119">
        <v>5</v>
      </c>
      <c r="I130" s="32">
        <f t="shared" si="15"/>
        <v>100</v>
      </c>
      <c r="J130" s="32">
        <f t="shared" si="11"/>
        <v>100</v>
      </c>
      <c r="K130" s="32">
        <f t="shared" si="12"/>
        <v>100</v>
      </c>
      <c r="L130" s="32">
        <f t="shared" si="13"/>
        <v>100</v>
      </c>
      <c r="M130" s="32">
        <f t="shared" si="14"/>
        <v>100</v>
      </c>
      <c r="N130" s="22" t="s">
        <v>64</v>
      </c>
      <c r="O130" s="22" t="s">
        <v>64</v>
      </c>
      <c r="P130" s="22" t="s">
        <v>64</v>
      </c>
      <c r="Q130" s="22" t="s">
        <v>64</v>
      </c>
      <c r="R130" s="22" t="s">
        <v>64</v>
      </c>
    </row>
    <row r="131" spans="1:18" ht="15.6" x14ac:dyDescent="0.3">
      <c r="A131" s="190">
        <v>121</v>
      </c>
      <c r="B131" s="198" t="s">
        <v>904</v>
      </c>
      <c r="C131" s="198" t="s">
        <v>905</v>
      </c>
      <c r="D131" s="119">
        <v>5</v>
      </c>
      <c r="E131" s="119">
        <v>5</v>
      </c>
      <c r="F131" s="119">
        <v>5</v>
      </c>
      <c r="G131" s="119">
        <v>5</v>
      </c>
      <c r="H131" s="119">
        <v>5</v>
      </c>
      <c r="I131" s="32">
        <f t="shared" si="15"/>
        <v>100</v>
      </c>
      <c r="J131" s="32">
        <f t="shared" si="11"/>
        <v>100</v>
      </c>
      <c r="K131" s="32">
        <f t="shared" si="12"/>
        <v>100</v>
      </c>
      <c r="L131" s="32">
        <f t="shared" si="13"/>
        <v>100</v>
      </c>
      <c r="M131" s="32">
        <f t="shared" si="14"/>
        <v>100</v>
      </c>
      <c r="N131" s="22" t="s">
        <v>64</v>
      </c>
      <c r="O131" s="22" t="s">
        <v>64</v>
      </c>
      <c r="P131" s="22" t="s">
        <v>64</v>
      </c>
      <c r="Q131" s="22" t="s">
        <v>64</v>
      </c>
      <c r="R131" s="22" t="s">
        <v>64</v>
      </c>
    </row>
    <row r="132" spans="1:18" ht="15.6" x14ac:dyDescent="0.3">
      <c r="A132" s="190">
        <v>122</v>
      </c>
      <c r="B132" s="198" t="s">
        <v>906</v>
      </c>
      <c r="C132" s="198" t="s">
        <v>907</v>
      </c>
      <c r="D132" s="119">
        <v>5</v>
      </c>
      <c r="E132" s="119">
        <v>5</v>
      </c>
      <c r="F132" s="119">
        <v>5</v>
      </c>
      <c r="G132" s="119">
        <v>5</v>
      </c>
      <c r="H132" s="119">
        <v>5</v>
      </c>
      <c r="I132" s="32">
        <f t="shared" si="15"/>
        <v>100</v>
      </c>
      <c r="J132" s="32">
        <f t="shared" si="11"/>
        <v>100</v>
      </c>
      <c r="K132" s="32">
        <f t="shared" si="12"/>
        <v>100</v>
      </c>
      <c r="L132" s="32">
        <f t="shared" si="13"/>
        <v>100</v>
      </c>
      <c r="M132" s="32">
        <f t="shared" si="14"/>
        <v>100</v>
      </c>
      <c r="N132" s="22" t="s">
        <v>64</v>
      </c>
      <c r="O132" s="22" t="s">
        <v>64</v>
      </c>
      <c r="P132" s="22" t="s">
        <v>64</v>
      </c>
      <c r="Q132" s="22" t="s">
        <v>64</v>
      </c>
      <c r="R132" s="22" t="s">
        <v>64</v>
      </c>
    </row>
    <row r="133" spans="1:18" ht="15.6" x14ac:dyDescent="0.3">
      <c r="A133" s="190">
        <v>123</v>
      </c>
      <c r="B133" s="198" t="s">
        <v>908</v>
      </c>
      <c r="C133" s="198" t="s">
        <v>909</v>
      </c>
      <c r="D133" s="119">
        <v>5</v>
      </c>
      <c r="E133" s="119">
        <v>5</v>
      </c>
      <c r="F133" s="119">
        <v>5</v>
      </c>
      <c r="G133" s="119">
        <v>5</v>
      </c>
      <c r="H133" s="119">
        <v>5</v>
      </c>
      <c r="I133" s="32">
        <f t="shared" si="15"/>
        <v>100</v>
      </c>
      <c r="J133" s="32">
        <f t="shared" si="11"/>
        <v>100</v>
      </c>
      <c r="K133" s="32">
        <f t="shared" si="12"/>
        <v>100</v>
      </c>
      <c r="L133" s="32">
        <f t="shared" si="13"/>
        <v>100</v>
      </c>
      <c r="M133" s="32">
        <f t="shared" si="14"/>
        <v>100</v>
      </c>
      <c r="N133" s="22" t="s">
        <v>64</v>
      </c>
      <c r="O133" s="22" t="s">
        <v>64</v>
      </c>
      <c r="P133" s="22" t="s">
        <v>64</v>
      </c>
      <c r="Q133" s="22" t="s">
        <v>64</v>
      </c>
      <c r="R133" s="22" t="s">
        <v>64</v>
      </c>
    </row>
    <row r="134" spans="1:18" ht="15.6" x14ac:dyDescent="0.3">
      <c r="A134" s="190">
        <v>124</v>
      </c>
      <c r="B134" s="198" t="s">
        <v>910</v>
      </c>
      <c r="C134" s="198" t="s">
        <v>911</v>
      </c>
      <c r="D134" s="119">
        <v>5</v>
      </c>
      <c r="E134" s="119">
        <v>5</v>
      </c>
      <c r="F134" s="119">
        <v>5</v>
      </c>
      <c r="G134" s="119">
        <v>5</v>
      </c>
      <c r="H134" s="119">
        <v>5</v>
      </c>
      <c r="I134" s="32">
        <f t="shared" si="15"/>
        <v>100</v>
      </c>
      <c r="J134" s="32">
        <f t="shared" si="11"/>
        <v>100</v>
      </c>
      <c r="K134" s="32">
        <f t="shared" si="12"/>
        <v>100</v>
      </c>
      <c r="L134" s="32">
        <f t="shared" si="13"/>
        <v>100</v>
      </c>
      <c r="M134" s="32">
        <f t="shared" si="14"/>
        <v>100</v>
      </c>
      <c r="N134" s="22" t="s">
        <v>64</v>
      </c>
      <c r="O134" s="22" t="s">
        <v>64</v>
      </c>
      <c r="P134" s="22" t="s">
        <v>64</v>
      </c>
      <c r="Q134" s="22" t="s">
        <v>64</v>
      </c>
      <c r="R134" s="22" t="s">
        <v>64</v>
      </c>
    </row>
    <row r="135" spans="1:18" ht="15.6" x14ac:dyDescent="0.3">
      <c r="A135" s="190">
        <v>125</v>
      </c>
      <c r="B135" s="198" t="s">
        <v>912</v>
      </c>
      <c r="C135" s="198" t="s">
        <v>913</v>
      </c>
      <c r="D135" s="119">
        <v>5</v>
      </c>
      <c r="E135" s="119">
        <v>5</v>
      </c>
      <c r="F135" s="119">
        <v>5</v>
      </c>
      <c r="G135" s="119">
        <v>5</v>
      </c>
      <c r="H135" s="119">
        <v>5</v>
      </c>
      <c r="I135" s="32">
        <f t="shared" si="15"/>
        <v>100</v>
      </c>
      <c r="J135" s="32">
        <f t="shared" si="11"/>
        <v>100</v>
      </c>
      <c r="K135" s="32">
        <f t="shared" si="12"/>
        <v>100</v>
      </c>
      <c r="L135" s="32">
        <f t="shared" si="13"/>
        <v>100</v>
      </c>
      <c r="M135" s="32">
        <f t="shared" si="14"/>
        <v>100</v>
      </c>
      <c r="N135" s="22" t="s">
        <v>64</v>
      </c>
      <c r="O135" s="22" t="s">
        <v>64</v>
      </c>
      <c r="P135" s="22" t="s">
        <v>64</v>
      </c>
      <c r="Q135" s="22" t="s">
        <v>64</v>
      </c>
      <c r="R135" s="22" t="s">
        <v>64</v>
      </c>
    </row>
    <row r="136" spans="1:18" ht="15.6" x14ac:dyDescent="0.3">
      <c r="A136" s="190">
        <v>126</v>
      </c>
      <c r="B136" s="198" t="s">
        <v>914</v>
      </c>
      <c r="C136" s="198" t="s">
        <v>915</v>
      </c>
      <c r="D136" s="119">
        <v>5</v>
      </c>
      <c r="E136" s="119">
        <v>5</v>
      </c>
      <c r="F136" s="119">
        <v>5</v>
      </c>
      <c r="G136" s="119">
        <v>5</v>
      </c>
      <c r="H136" s="119">
        <v>5</v>
      </c>
      <c r="I136" s="32">
        <f t="shared" si="15"/>
        <v>100</v>
      </c>
      <c r="J136" s="32">
        <f t="shared" si="11"/>
        <v>100</v>
      </c>
      <c r="K136" s="32">
        <f t="shared" si="12"/>
        <v>100</v>
      </c>
      <c r="L136" s="32">
        <f t="shared" si="13"/>
        <v>100</v>
      </c>
      <c r="M136" s="32">
        <f t="shared" si="14"/>
        <v>100</v>
      </c>
      <c r="N136" s="22" t="s">
        <v>64</v>
      </c>
      <c r="O136" s="22" t="s">
        <v>64</v>
      </c>
      <c r="P136" s="22" t="s">
        <v>64</v>
      </c>
      <c r="Q136" s="22" t="s">
        <v>64</v>
      </c>
      <c r="R136" s="22" t="s">
        <v>64</v>
      </c>
    </row>
    <row r="137" spans="1:18" ht="15.6" x14ac:dyDescent="0.3">
      <c r="A137" s="190">
        <v>127</v>
      </c>
      <c r="B137" s="198" t="s">
        <v>916</v>
      </c>
      <c r="C137" s="198" t="s">
        <v>917</v>
      </c>
      <c r="D137" s="119">
        <v>5</v>
      </c>
      <c r="E137" s="119">
        <v>5</v>
      </c>
      <c r="F137" s="119">
        <v>5</v>
      </c>
      <c r="G137" s="119">
        <v>5</v>
      </c>
      <c r="H137" s="119">
        <v>5</v>
      </c>
      <c r="I137" s="32">
        <f t="shared" si="15"/>
        <v>100</v>
      </c>
      <c r="J137" s="32">
        <f t="shared" si="11"/>
        <v>100</v>
      </c>
      <c r="K137" s="32">
        <f t="shared" si="12"/>
        <v>100</v>
      </c>
      <c r="L137" s="32">
        <f t="shared" si="13"/>
        <v>100</v>
      </c>
      <c r="M137" s="32">
        <f t="shared" si="14"/>
        <v>100</v>
      </c>
      <c r="N137" s="22" t="s">
        <v>64</v>
      </c>
      <c r="O137" s="22" t="s">
        <v>64</v>
      </c>
      <c r="P137" s="22" t="s">
        <v>64</v>
      </c>
      <c r="Q137" s="22" t="s">
        <v>64</v>
      </c>
      <c r="R137" s="22" t="s">
        <v>64</v>
      </c>
    </row>
    <row r="138" spans="1:18" ht="15.6" x14ac:dyDescent="0.3">
      <c r="A138" s="190">
        <v>128</v>
      </c>
      <c r="B138" s="198" t="s">
        <v>918</v>
      </c>
      <c r="C138" s="198" t="s">
        <v>919</v>
      </c>
      <c r="D138" s="119">
        <v>5</v>
      </c>
      <c r="E138" s="119">
        <v>5</v>
      </c>
      <c r="F138" s="119">
        <v>5</v>
      </c>
      <c r="G138" s="119">
        <v>5</v>
      </c>
      <c r="H138" s="119">
        <v>5</v>
      </c>
      <c r="I138" s="32">
        <f t="shared" si="15"/>
        <v>100</v>
      </c>
      <c r="J138" s="32">
        <f t="shared" si="11"/>
        <v>100</v>
      </c>
      <c r="K138" s="32">
        <f t="shared" si="12"/>
        <v>100</v>
      </c>
      <c r="L138" s="32">
        <f t="shared" si="13"/>
        <v>100</v>
      </c>
      <c r="M138" s="32">
        <f t="shared" si="14"/>
        <v>100</v>
      </c>
      <c r="N138" s="22" t="s">
        <v>64</v>
      </c>
      <c r="O138" s="22" t="s">
        <v>64</v>
      </c>
      <c r="P138" s="22" t="s">
        <v>64</v>
      </c>
      <c r="Q138" s="22" t="s">
        <v>64</v>
      </c>
      <c r="R138" s="22" t="s">
        <v>64</v>
      </c>
    </row>
    <row r="139" spans="1:18" ht="15.6" x14ac:dyDescent="0.3">
      <c r="A139" s="190">
        <v>129</v>
      </c>
      <c r="B139" s="198" t="s">
        <v>920</v>
      </c>
      <c r="C139" s="198" t="s">
        <v>802</v>
      </c>
      <c r="D139" s="119">
        <v>5</v>
      </c>
      <c r="E139" s="119">
        <v>5</v>
      </c>
      <c r="F139" s="119">
        <v>5</v>
      </c>
      <c r="G139" s="119">
        <v>5</v>
      </c>
      <c r="H139" s="119">
        <v>5</v>
      </c>
      <c r="I139" s="32">
        <f t="shared" si="15"/>
        <v>100</v>
      </c>
      <c r="J139" s="32">
        <f t="shared" si="11"/>
        <v>100</v>
      </c>
      <c r="K139" s="32">
        <f t="shared" si="12"/>
        <v>100</v>
      </c>
      <c r="L139" s="32">
        <f t="shared" si="13"/>
        <v>100</v>
      </c>
      <c r="M139" s="32">
        <f t="shared" si="14"/>
        <v>100</v>
      </c>
      <c r="N139" s="22" t="s">
        <v>64</v>
      </c>
      <c r="O139" s="22" t="s">
        <v>64</v>
      </c>
      <c r="P139" s="22" t="s">
        <v>64</v>
      </c>
      <c r="Q139" s="22" t="s">
        <v>64</v>
      </c>
      <c r="R139" s="22" t="s">
        <v>64</v>
      </c>
    </row>
    <row r="140" spans="1:18" ht="15.6" x14ac:dyDescent="0.3">
      <c r="A140" s="190">
        <v>130</v>
      </c>
      <c r="B140" s="198" t="s">
        <v>921</v>
      </c>
      <c r="C140" s="198" t="s">
        <v>922</v>
      </c>
      <c r="D140" s="119">
        <v>5</v>
      </c>
      <c r="E140" s="119">
        <v>5</v>
      </c>
      <c r="F140" s="119">
        <v>5</v>
      </c>
      <c r="G140" s="119">
        <v>5</v>
      </c>
      <c r="H140" s="119">
        <v>5</v>
      </c>
      <c r="I140" s="32">
        <f t="shared" si="15"/>
        <v>100</v>
      </c>
      <c r="J140" s="32">
        <f t="shared" si="11"/>
        <v>100</v>
      </c>
      <c r="K140" s="32">
        <f t="shared" si="12"/>
        <v>100</v>
      </c>
      <c r="L140" s="32">
        <f t="shared" si="13"/>
        <v>100</v>
      </c>
      <c r="M140" s="32">
        <f t="shared" si="14"/>
        <v>100</v>
      </c>
      <c r="N140" s="22" t="s">
        <v>64</v>
      </c>
      <c r="O140" s="22" t="s">
        <v>64</v>
      </c>
      <c r="P140" s="22" t="s">
        <v>64</v>
      </c>
      <c r="Q140" s="22" t="s">
        <v>64</v>
      </c>
      <c r="R140" s="22" t="s">
        <v>64</v>
      </c>
    </row>
    <row r="141" spans="1:18" ht="15.6" x14ac:dyDescent="0.3">
      <c r="A141" s="190">
        <v>131</v>
      </c>
      <c r="B141" s="198" t="s">
        <v>923</v>
      </c>
      <c r="C141" s="198" t="s">
        <v>924</v>
      </c>
      <c r="D141" s="119">
        <v>5</v>
      </c>
      <c r="E141" s="119">
        <v>5</v>
      </c>
      <c r="F141" s="119">
        <v>5</v>
      </c>
      <c r="G141" s="119">
        <v>5</v>
      </c>
      <c r="H141" s="119">
        <v>5</v>
      </c>
      <c r="I141" s="32">
        <f t="shared" si="15"/>
        <v>100</v>
      </c>
      <c r="J141" s="32">
        <f t="shared" si="11"/>
        <v>100</v>
      </c>
      <c r="K141" s="32">
        <f t="shared" si="12"/>
        <v>100</v>
      </c>
      <c r="L141" s="32">
        <f t="shared" si="13"/>
        <v>100</v>
      </c>
      <c r="M141" s="32">
        <f t="shared" si="14"/>
        <v>100</v>
      </c>
      <c r="N141" s="22" t="s">
        <v>64</v>
      </c>
      <c r="O141" s="22" t="s">
        <v>64</v>
      </c>
      <c r="P141" s="22" t="s">
        <v>64</v>
      </c>
      <c r="Q141" s="22" t="s">
        <v>64</v>
      </c>
      <c r="R141" s="22" t="s">
        <v>64</v>
      </c>
    </row>
    <row r="142" spans="1:18" ht="15.6" x14ac:dyDescent="0.3">
      <c r="A142" s="190">
        <v>132</v>
      </c>
      <c r="B142" s="198" t="s">
        <v>925</v>
      </c>
      <c r="C142" s="198" t="s">
        <v>926</v>
      </c>
      <c r="D142" s="119">
        <v>5</v>
      </c>
      <c r="E142" s="119">
        <v>5</v>
      </c>
      <c r="F142" s="119">
        <v>5</v>
      </c>
      <c r="G142" s="119">
        <v>5</v>
      </c>
      <c r="H142" s="119">
        <v>5</v>
      </c>
      <c r="I142" s="32">
        <f t="shared" si="15"/>
        <v>100</v>
      </c>
      <c r="J142" s="32">
        <f t="shared" si="11"/>
        <v>100</v>
      </c>
      <c r="K142" s="32">
        <f t="shared" si="12"/>
        <v>100</v>
      </c>
      <c r="L142" s="32">
        <f t="shared" si="13"/>
        <v>100</v>
      </c>
      <c r="M142" s="32">
        <f t="shared" si="14"/>
        <v>100</v>
      </c>
      <c r="N142" s="22" t="s">
        <v>64</v>
      </c>
      <c r="O142" s="22" t="s">
        <v>64</v>
      </c>
      <c r="P142" s="22" t="s">
        <v>64</v>
      </c>
      <c r="Q142" s="22" t="s">
        <v>64</v>
      </c>
      <c r="R142" s="22" t="s">
        <v>64</v>
      </c>
    </row>
    <row r="143" spans="1:18" ht="15.6" x14ac:dyDescent="0.3">
      <c r="A143" s="190">
        <v>133</v>
      </c>
      <c r="B143" s="198" t="s">
        <v>927</v>
      </c>
      <c r="C143" s="198" t="s">
        <v>928</v>
      </c>
      <c r="D143" s="119">
        <v>5</v>
      </c>
      <c r="E143" s="119">
        <v>5</v>
      </c>
      <c r="F143" s="119">
        <v>5</v>
      </c>
      <c r="G143" s="119">
        <v>5</v>
      </c>
      <c r="H143" s="119">
        <v>5</v>
      </c>
      <c r="I143" s="32">
        <f t="shared" si="15"/>
        <v>100</v>
      </c>
      <c r="J143" s="32">
        <f t="shared" si="11"/>
        <v>100</v>
      </c>
      <c r="K143" s="32">
        <f t="shared" si="12"/>
        <v>100</v>
      </c>
      <c r="L143" s="32">
        <f t="shared" si="13"/>
        <v>100</v>
      </c>
      <c r="M143" s="32">
        <f t="shared" si="14"/>
        <v>100</v>
      </c>
      <c r="N143" s="22" t="s">
        <v>64</v>
      </c>
      <c r="O143" s="22" t="s">
        <v>64</v>
      </c>
      <c r="P143" s="22" t="s">
        <v>64</v>
      </c>
      <c r="Q143" s="22" t="s">
        <v>64</v>
      </c>
      <c r="R143" s="22" t="s">
        <v>64</v>
      </c>
    </row>
    <row r="144" spans="1:18" ht="15.6" x14ac:dyDescent="0.3">
      <c r="A144" s="190">
        <v>134</v>
      </c>
      <c r="B144" s="198" t="s">
        <v>929</v>
      </c>
      <c r="C144" s="198" t="s">
        <v>930</v>
      </c>
      <c r="D144" s="119">
        <v>5</v>
      </c>
      <c r="E144" s="119">
        <v>5</v>
      </c>
      <c r="F144" s="119">
        <v>5</v>
      </c>
      <c r="G144" s="119">
        <v>5</v>
      </c>
      <c r="H144" s="119">
        <v>5</v>
      </c>
      <c r="I144" s="32">
        <f t="shared" si="15"/>
        <v>100</v>
      </c>
      <c r="J144" s="32">
        <f t="shared" si="11"/>
        <v>100</v>
      </c>
      <c r="K144" s="32">
        <f t="shared" si="12"/>
        <v>100</v>
      </c>
      <c r="L144" s="32">
        <f t="shared" si="13"/>
        <v>100</v>
      </c>
      <c r="M144" s="32">
        <f t="shared" si="14"/>
        <v>100</v>
      </c>
      <c r="N144" s="22" t="s">
        <v>64</v>
      </c>
      <c r="O144" s="22" t="s">
        <v>64</v>
      </c>
      <c r="P144" s="22" t="s">
        <v>64</v>
      </c>
      <c r="Q144" s="22" t="s">
        <v>64</v>
      </c>
      <c r="R144" s="22" t="s">
        <v>64</v>
      </c>
    </row>
    <row r="145" spans="1:18" ht="15.6" x14ac:dyDescent="0.3">
      <c r="A145" s="190">
        <v>135</v>
      </c>
      <c r="B145" s="198" t="s">
        <v>931</v>
      </c>
      <c r="C145" s="198" t="s">
        <v>932</v>
      </c>
      <c r="D145" s="119">
        <v>5</v>
      </c>
      <c r="E145" s="119">
        <v>5</v>
      </c>
      <c r="F145" s="119">
        <v>5</v>
      </c>
      <c r="G145" s="119">
        <v>5</v>
      </c>
      <c r="H145" s="119">
        <v>5</v>
      </c>
      <c r="I145" s="32">
        <f t="shared" si="15"/>
        <v>100</v>
      </c>
      <c r="J145" s="32">
        <f t="shared" si="11"/>
        <v>100</v>
      </c>
      <c r="K145" s="32">
        <f t="shared" si="12"/>
        <v>100</v>
      </c>
      <c r="L145" s="32">
        <f t="shared" si="13"/>
        <v>100</v>
      </c>
      <c r="M145" s="32">
        <f t="shared" si="14"/>
        <v>100</v>
      </c>
      <c r="N145" s="22" t="s">
        <v>64</v>
      </c>
      <c r="O145" s="22" t="s">
        <v>64</v>
      </c>
      <c r="P145" s="22" t="s">
        <v>64</v>
      </c>
      <c r="Q145" s="22" t="s">
        <v>64</v>
      </c>
      <c r="R145" s="22" t="s">
        <v>64</v>
      </c>
    </row>
    <row r="146" spans="1:18" ht="15.6" x14ac:dyDescent="0.3">
      <c r="A146" s="190">
        <v>136</v>
      </c>
      <c r="B146" s="198" t="s">
        <v>933</v>
      </c>
      <c r="C146" s="198" t="s">
        <v>934</v>
      </c>
      <c r="D146" s="119">
        <v>5</v>
      </c>
      <c r="E146" s="119">
        <v>5</v>
      </c>
      <c r="F146" s="119">
        <v>5</v>
      </c>
      <c r="G146" s="119">
        <v>5</v>
      </c>
      <c r="H146" s="119">
        <v>5</v>
      </c>
      <c r="I146" s="32">
        <f t="shared" si="15"/>
        <v>100</v>
      </c>
      <c r="J146" s="32">
        <f t="shared" si="11"/>
        <v>100</v>
      </c>
      <c r="K146" s="32">
        <f t="shared" si="12"/>
        <v>100</v>
      </c>
      <c r="L146" s="32">
        <f t="shared" si="13"/>
        <v>100</v>
      </c>
      <c r="M146" s="32">
        <f t="shared" si="14"/>
        <v>100</v>
      </c>
      <c r="N146" s="22" t="s">
        <v>64</v>
      </c>
      <c r="O146" s="22" t="s">
        <v>64</v>
      </c>
      <c r="P146" s="22" t="s">
        <v>64</v>
      </c>
      <c r="Q146" s="22" t="s">
        <v>64</v>
      </c>
      <c r="R146" s="22" t="s">
        <v>64</v>
      </c>
    </row>
    <row r="147" spans="1:18" ht="15.6" x14ac:dyDescent="0.3">
      <c r="A147" s="190">
        <v>137</v>
      </c>
      <c r="B147" s="198" t="s">
        <v>935</v>
      </c>
      <c r="C147" s="198" t="s">
        <v>936</v>
      </c>
      <c r="D147" s="119">
        <v>5</v>
      </c>
      <c r="E147" s="119">
        <v>5</v>
      </c>
      <c r="F147" s="119">
        <v>5</v>
      </c>
      <c r="G147" s="119">
        <v>5</v>
      </c>
      <c r="H147" s="119">
        <v>5</v>
      </c>
      <c r="I147" s="32">
        <f t="shared" si="15"/>
        <v>100</v>
      </c>
      <c r="J147" s="32">
        <f t="shared" si="11"/>
        <v>100</v>
      </c>
      <c r="K147" s="32">
        <f t="shared" si="12"/>
        <v>100</v>
      </c>
      <c r="L147" s="32">
        <f t="shared" si="13"/>
        <v>100</v>
      </c>
      <c r="M147" s="32">
        <f t="shared" si="14"/>
        <v>100</v>
      </c>
      <c r="N147" s="22" t="s">
        <v>64</v>
      </c>
      <c r="O147" s="22" t="s">
        <v>64</v>
      </c>
      <c r="P147" s="22" t="s">
        <v>64</v>
      </c>
      <c r="Q147" s="22" t="s">
        <v>64</v>
      </c>
      <c r="R147" s="22" t="s">
        <v>64</v>
      </c>
    </row>
    <row r="148" spans="1:18" ht="15.6" x14ac:dyDescent="0.3">
      <c r="A148" s="190">
        <v>138</v>
      </c>
      <c r="B148" s="198" t="s">
        <v>937</v>
      </c>
      <c r="C148" s="198" t="s">
        <v>938</v>
      </c>
      <c r="D148" s="119">
        <v>5</v>
      </c>
      <c r="E148" s="119">
        <v>5</v>
      </c>
      <c r="F148" s="119">
        <v>5</v>
      </c>
      <c r="G148" s="119">
        <v>5</v>
      </c>
      <c r="H148" s="119">
        <v>5</v>
      </c>
      <c r="I148" s="32">
        <f t="shared" si="15"/>
        <v>100</v>
      </c>
      <c r="J148" s="32">
        <f t="shared" si="11"/>
        <v>100</v>
      </c>
      <c r="K148" s="32">
        <f t="shared" si="12"/>
        <v>100</v>
      </c>
      <c r="L148" s="32">
        <f t="shared" si="13"/>
        <v>100</v>
      </c>
      <c r="M148" s="32">
        <f t="shared" si="14"/>
        <v>100</v>
      </c>
      <c r="N148" s="22" t="s">
        <v>64</v>
      </c>
      <c r="O148" s="22" t="s">
        <v>64</v>
      </c>
      <c r="P148" s="22" t="s">
        <v>64</v>
      </c>
      <c r="Q148" s="22" t="s">
        <v>64</v>
      </c>
      <c r="R148" s="22" t="s">
        <v>64</v>
      </c>
    </row>
    <row r="149" spans="1:18" ht="15.6" x14ac:dyDescent="0.3">
      <c r="A149" s="190">
        <v>139</v>
      </c>
      <c r="B149" s="201" t="s">
        <v>939</v>
      </c>
      <c r="C149" s="201" t="s">
        <v>940</v>
      </c>
      <c r="D149" s="119">
        <v>5</v>
      </c>
      <c r="E149" s="119">
        <v>5</v>
      </c>
      <c r="F149" s="119">
        <v>5</v>
      </c>
      <c r="G149" s="119">
        <v>5</v>
      </c>
      <c r="H149" s="119">
        <v>5</v>
      </c>
      <c r="I149" s="32">
        <f t="shared" si="15"/>
        <v>100</v>
      </c>
      <c r="J149" s="32">
        <f t="shared" si="11"/>
        <v>100</v>
      </c>
      <c r="K149" s="32">
        <f t="shared" si="12"/>
        <v>100</v>
      </c>
      <c r="L149" s="32">
        <f t="shared" si="13"/>
        <v>100</v>
      </c>
      <c r="M149" s="32">
        <f t="shared" si="14"/>
        <v>100</v>
      </c>
      <c r="N149" s="22" t="s">
        <v>64</v>
      </c>
      <c r="O149" s="22" t="s">
        <v>64</v>
      </c>
      <c r="P149" s="22" t="s">
        <v>64</v>
      </c>
      <c r="Q149" s="22" t="s">
        <v>64</v>
      </c>
      <c r="R149" s="22" t="s">
        <v>64</v>
      </c>
    </row>
    <row r="150" spans="1:18" ht="15.6" x14ac:dyDescent="0.3">
      <c r="A150" s="190">
        <v>140</v>
      </c>
      <c r="B150" s="198" t="s">
        <v>941</v>
      </c>
      <c r="C150" s="198" t="s">
        <v>942</v>
      </c>
      <c r="D150" s="119">
        <v>5</v>
      </c>
      <c r="E150" s="119">
        <v>5</v>
      </c>
      <c r="F150" s="119">
        <v>5</v>
      </c>
      <c r="G150" s="119">
        <v>5</v>
      </c>
      <c r="H150" s="119">
        <v>5</v>
      </c>
      <c r="I150" s="32">
        <f t="shared" si="15"/>
        <v>100</v>
      </c>
      <c r="J150" s="32">
        <f t="shared" si="11"/>
        <v>100</v>
      </c>
      <c r="K150" s="32">
        <f t="shared" si="12"/>
        <v>100</v>
      </c>
      <c r="L150" s="32">
        <f t="shared" si="13"/>
        <v>100</v>
      </c>
      <c r="M150" s="32">
        <f t="shared" si="14"/>
        <v>100</v>
      </c>
      <c r="N150" s="22" t="s">
        <v>64</v>
      </c>
      <c r="O150" s="22" t="s">
        <v>64</v>
      </c>
      <c r="P150" s="22" t="s">
        <v>64</v>
      </c>
      <c r="Q150" s="22" t="s">
        <v>64</v>
      </c>
      <c r="R150" s="22" t="s">
        <v>64</v>
      </c>
    </row>
    <row r="151" spans="1:18" ht="15.6" x14ac:dyDescent="0.3">
      <c r="A151" s="190">
        <v>141</v>
      </c>
      <c r="B151" s="198" t="s">
        <v>943</v>
      </c>
      <c r="C151" s="198" t="s">
        <v>944</v>
      </c>
      <c r="D151" s="119">
        <v>5</v>
      </c>
      <c r="E151" s="119">
        <v>5</v>
      </c>
      <c r="F151" s="119">
        <v>5</v>
      </c>
      <c r="G151" s="119">
        <v>5</v>
      </c>
      <c r="H151" s="119">
        <v>5</v>
      </c>
      <c r="I151" s="32">
        <f t="shared" si="15"/>
        <v>100</v>
      </c>
      <c r="J151" s="32">
        <f t="shared" si="11"/>
        <v>100</v>
      </c>
      <c r="K151" s="32">
        <f t="shared" si="12"/>
        <v>100</v>
      </c>
      <c r="L151" s="32">
        <f t="shared" si="13"/>
        <v>100</v>
      </c>
      <c r="M151" s="32">
        <f t="shared" si="14"/>
        <v>100</v>
      </c>
      <c r="N151" s="22" t="s">
        <v>64</v>
      </c>
      <c r="O151" s="22" t="s">
        <v>64</v>
      </c>
      <c r="P151" s="22" t="s">
        <v>64</v>
      </c>
      <c r="Q151" s="22" t="s">
        <v>64</v>
      </c>
      <c r="R151" s="22" t="s">
        <v>64</v>
      </c>
    </row>
    <row r="152" spans="1:18" ht="15.6" x14ac:dyDescent="0.3">
      <c r="A152" s="190">
        <v>142</v>
      </c>
      <c r="B152" s="198" t="s">
        <v>945</v>
      </c>
      <c r="C152" s="198" t="s">
        <v>946</v>
      </c>
      <c r="D152" s="119">
        <v>5</v>
      </c>
      <c r="E152" s="119">
        <v>5</v>
      </c>
      <c r="F152" s="119">
        <v>5</v>
      </c>
      <c r="G152" s="119">
        <v>5</v>
      </c>
      <c r="H152" s="119">
        <v>5</v>
      </c>
      <c r="I152" s="32">
        <f t="shared" si="15"/>
        <v>100</v>
      </c>
      <c r="J152" s="32">
        <f t="shared" si="11"/>
        <v>100</v>
      </c>
      <c r="K152" s="32">
        <f t="shared" si="12"/>
        <v>100</v>
      </c>
      <c r="L152" s="32">
        <f t="shared" si="13"/>
        <v>100</v>
      </c>
      <c r="M152" s="32">
        <f t="shared" si="14"/>
        <v>100</v>
      </c>
      <c r="N152" s="22" t="s">
        <v>64</v>
      </c>
      <c r="O152" s="22" t="s">
        <v>64</v>
      </c>
      <c r="P152" s="22" t="s">
        <v>64</v>
      </c>
      <c r="Q152" s="22" t="s">
        <v>64</v>
      </c>
      <c r="R152" s="22" t="s">
        <v>64</v>
      </c>
    </row>
    <row r="153" spans="1:18" x14ac:dyDescent="0.25">
      <c r="D153" s="119"/>
    </row>
  </sheetData>
  <mergeCells count="13">
    <mergeCell ref="B1:H1"/>
    <mergeCell ref="B2:I2"/>
    <mergeCell ref="D3:G3"/>
    <mergeCell ref="B4:I4"/>
    <mergeCell ref="N4:R4"/>
    <mergeCell ref="H5:H6"/>
    <mergeCell ref="I5:M6"/>
    <mergeCell ref="N5:R6"/>
    <mergeCell ref="A5:A8"/>
    <mergeCell ref="B5:B8"/>
    <mergeCell ref="C5:C8"/>
    <mergeCell ref="D5:E6"/>
    <mergeCell ref="F5:G6"/>
  </mergeCells>
  <pageMargins left="0.7" right="0.7" top="0.75" bottom="0.75" header="0.51180555555555496" footer="0.51180555555555496"/>
  <pageSetup paperSize="0" scale="0" firstPageNumber="0" orientation="portrait" usePrinterDefaults="0" horizontalDpi="0" verticalDpi="0" copie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48A54"/>
  </sheetPr>
  <dimension ref="A1:AMK152"/>
  <sheetViews>
    <sheetView topLeftCell="E1" zoomScale="60" zoomScaleNormal="60" workbookViewId="0">
      <selection activeCell="V30" sqref="V30"/>
    </sheetView>
  </sheetViews>
  <sheetFormatPr defaultRowHeight="15" x14ac:dyDescent="0.25"/>
  <cols>
    <col min="1" max="1" width="7.6640625" style="7"/>
    <col min="2" max="2" width="32.44140625" style="8"/>
    <col min="3" max="3" width="14.33203125" style="9"/>
    <col min="4" max="4" width="10.109375" style="7"/>
    <col min="5" max="5" width="11.109375" style="7"/>
    <col min="6" max="6" width="12.33203125" style="9"/>
    <col min="7" max="7" width="12" style="7"/>
    <col min="8" max="9" width="13.109375" style="9"/>
    <col min="10" max="14" width="17.109375" style="7"/>
    <col min="15" max="1025" width="17.109375" style="8"/>
  </cols>
  <sheetData>
    <row r="1" spans="1:1024" ht="30" customHeight="1" x14ac:dyDescent="0.5">
      <c r="A1"/>
      <c r="B1" s="147" t="s">
        <v>11</v>
      </c>
      <c r="C1" s="147"/>
      <c r="D1" s="147"/>
      <c r="E1" s="147"/>
      <c r="F1" s="147"/>
      <c r="G1" s="147"/>
      <c r="H1" s="147"/>
      <c r="I1" s="4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ht="20.399999999999999" customHeight="1" x14ac:dyDescent="0.35">
      <c r="A2"/>
      <c r="B2" s="148" t="s">
        <v>12</v>
      </c>
      <c r="C2" s="148"/>
      <c r="D2" s="148"/>
      <c r="E2" s="148"/>
      <c r="F2" s="148"/>
      <c r="G2" s="148"/>
      <c r="H2" s="148"/>
      <c r="I2" s="14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45.6" customHeight="1" x14ac:dyDescent="0.4">
      <c r="A3"/>
      <c r="B3" s="10"/>
      <c r="C3" s="10"/>
      <c r="D3" s="149" t="s">
        <v>45</v>
      </c>
      <c r="E3" s="149"/>
      <c r="F3" s="149"/>
      <c r="G3" s="149"/>
      <c r="H3" s="10"/>
      <c r="I3" s="10"/>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20.399999999999999" customHeight="1" x14ac:dyDescent="0.35">
      <c r="A4"/>
      <c r="B4" s="150" t="s">
        <v>66</v>
      </c>
      <c r="C4" s="150"/>
      <c r="D4" s="150"/>
      <c r="E4" s="150"/>
      <c r="F4" s="150"/>
      <c r="G4" s="150"/>
      <c r="H4" s="150"/>
      <c r="I4" s="150"/>
      <c r="J4"/>
      <c r="K4"/>
      <c r="L4"/>
      <c r="M4"/>
      <c r="N4" s="156" t="s">
        <v>67</v>
      </c>
      <c r="O4" s="156"/>
      <c r="P4" s="156"/>
      <c r="Q4" s="156"/>
      <c r="R4" s="156"/>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15.75" customHeight="1" x14ac:dyDescent="0.25">
      <c r="A5" s="151" t="s">
        <v>15</v>
      </c>
      <c r="B5" s="151" t="s">
        <v>16</v>
      </c>
      <c r="C5" s="151" t="s">
        <v>22</v>
      </c>
      <c r="D5" s="152" t="s">
        <v>68</v>
      </c>
      <c r="E5" s="152"/>
      <c r="F5" s="152"/>
      <c r="G5" s="152"/>
      <c r="H5" s="152"/>
      <c r="I5" s="42"/>
      <c r="J5" s="157"/>
      <c r="K5" s="157"/>
      <c r="L5" s="157"/>
      <c r="M5" s="157"/>
      <c r="N5" s="155" t="s">
        <v>50</v>
      </c>
      <c r="O5" s="155"/>
      <c r="P5" s="155"/>
      <c r="Q5" s="155"/>
      <c r="R5" s="15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ht="15.75" customHeight="1" x14ac:dyDescent="0.25">
      <c r="A6" s="151"/>
      <c r="B6" s="151"/>
      <c r="C6" s="151"/>
      <c r="D6" s="152"/>
      <c r="E6" s="152"/>
      <c r="F6" s="152"/>
      <c r="G6" s="152"/>
      <c r="H6" s="152"/>
      <c r="I6" s="43"/>
      <c r="J6" s="157"/>
      <c r="K6" s="157"/>
      <c r="L6" s="157"/>
      <c r="M6" s="157"/>
      <c r="N6" s="155"/>
      <c r="O6" s="155"/>
      <c r="P6" s="155"/>
      <c r="Q6" s="155"/>
      <c r="R6" s="155"/>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ht="15.75" customHeight="1" x14ac:dyDescent="0.25">
      <c r="A7" s="151"/>
      <c r="B7" s="151"/>
      <c r="C7" s="151"/>
      <c r="D7" s="12"/>
      <c r="E7" s="12"/>
      <c r="F7" s="12"/>
      <c r="G7" s="12"/>
      <c r="H7" s="12"/>
      <c r="I7" s="12"/>
      <c r="J7" s="12" t="s">
        <v>51</v>
      </c>
      <c r="K7" s="12" t="s">
        <v>52</v>
      </c>
      <c r="L7" s="12" t="s">
        <v>52</v>
      </c>
      <c r="M7" s="12" t="s">
        <v>53</v>
      </c>
      <c r="N7" s="12" t="s">
        <v>51</v>
      </c>
      <c r="O7" s="12" t="s">
        <v>51</v>
      </c>
      <c r="P7" s="12" t="s">
        <v>52</v>
      </c>
      <c r="Q7" s="12" t="s">
        <v>54</v>
      </c>
      <c r="R7" s="12" t="s">
        <v>53</v>
      </c>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x14ac:dyDescent="0.25">
      <c r="A8" s="151"/>
      <c r="B8" s="151"/>
      <c r="C8" s="151"/>
      <c r="D8" s="13" t="s">
        <v>23</v>
      </c>
      <c r="E8" s="14" t="s">
        <v>24</v>
      </c>
      <c r="F8" s="15" t="s">
        <v>27</v>
      </c>
      <c r="G8" s="16" t="s">
        <v>59</v>
      </c>
      <c r="H8" s="17" t="s">
        <v>63</v>
      </c>
      <c r="I8" s="13" t="s">
        <v>23</v>
      </c>
      <c r="J8" s="14" t="s">
        <v>24</v>
      </c>
      <c r="K8" s="15" t="s">
        <v>27</v>
      </c>
      <c r="L8" s="16" t="s">
        <v>59</v>
      </c>
      <c r="M8" s="17" t="s">
        <v>63</v>
      </c>
      <c r="N8" s="13" t="s">
        <v>23</v>
      </c>
      <c r="O8" s="14" t="s">
        <v>24</v>
      </c>
      <c r="P8" s="15" t="s">
        <v>27</v>
      </c>
      <c r="Q8" s="16" t="s">
        <v>59</v>
      </c>
      <c r="R8" s="17" t="s">
        <v>63</v>
      </c>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x14ac:dyDescent="0.25">
      <c r="A9" s="18"/>
      <c r="B9" s="18"/>
      <c r="C9" s="19" t="s">
        <v>69</v>
      </c>
      <c r="D9" s="20">
        <v>80</v>
      </c>
      <c r="E9" s="20">
        <v>80</v>
      </c>
      <c r="F9" s="20">
        <v>80</v>
      </c>
      <c r="G9" s="20">
        <v>80</v>
      </c>
      <c r="H9" s="20">
        <v>80</v>
      </c>
      <c r="I9" s="44"/>
      <c r="J9"/>
      <c r="K9"/>
      <c r="L9"/>
      <c r="M9" s="7">
        <v>30</v>
      </c>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ht="15.6" thickBot="1" x14ac:dyDescent="0.3">
      <c r="A10" s="18"/>
      <c r="B10" s="18"/>
      <c r="C10" s="19"/>
      <c r="D10" s="20"/>
      <c r="E10" s="21"/>
      <c r="F10" s="20"/>
      <c r="G10" s="21"/>
      <c r="H10" s="20"/>
      <c r="I10" s="44"/>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ht="16.2" thickBot="1" x14ac:dyDescent="0.35">
      <c r="A11" s="190">
        <v>1</v>
      </c>
      <c r="B11" s="191" t="s">
        <v>667</v>
      </c>
      <c r="C11" s="192" t="s">
        <v>668</v>
      </c>
      <c r="D11" s="202">
        <v>93</v>
      </c>
      <c r="E11" s="202">
        <v>93</v>
      </c>
      <c r="F11" s="202">
        <v>93</v>
      </c>
      <c r="G11" s="202">
        <v>93</v>
      </c>
      <c r="H11" s="202">
        <v>93</v>
      </c>
      <c r="I11" s="202">
        <v>93</v>
      </c>
      <c r="J11" s="202">
        <v>93</v>
      </c>
      <c r="K11" s="202">
        <v>93</v>
      </c>
      <c r="L11" s="202">
        <v>93</v>
      </c>
      <c r="M11" s="202">
        <v>93</v>
      </c>
      <c r="N11" s="22" t="str">
        <f t="shared" ref="N11:N42" si="0">IF(I11&lt;35,"N","Y")</f>
        <v>Y</v>
      </c>
      <c r="O11" s="22" t="str">
        <f t="shared" ref="O11:O42" si="1">IF(J11&lt;35,"N","Y")</f>
        <v>Y</v>
      </c>
      <c r="P11" s="22" t="str">
        <f t="shared" ref="P11:P42" si="2">IF(K11&lt;35,"N","Y")</f>
        <v>Y</v>
      </c>
      <c r="Q11" s="22" t="str">
        <f t="shared" ref="Q11:Q42" si="3">IF(L11&lt;35,"N","Y")</f>
        <v>Y</v>
      </c>
      <c r="R11" s="22" t="str">
        <f t="shared" ref="R11:R42" si="4">IF(M11&lt;35,"N","Y")</f>
        <v>Y</v>
      </c>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2" spans="1:1024" ht="28.2" thickBot="1" x14ac:dyDescent="0.35">
      <c r="A12" s="190">
        <v>2</v>
      </c>
      <c r="B12" s="193" t="s">
        <v>669</v>
      </c>
      <c r="C12" s="194" t="s">
        <v>670</v>
      </c>
      <c r="D12" s="202">
        <v>88</v>
      </c>
      <c r="E12" s="202">
        <v>88</v>
      </c>
      <c r="F12" s="202">
        <v>88</v>
      </c>
      <c r="G12" s="202">
        <v>88</v>
      </c>
      <c r="H12" s="202">
        <v>88</v>
      </c>
      <c r="I12" s="202">
        <v>88</v>
      </c>
      <c r="J12" s="202">
        <v>88</v>
      </c>
      <c r="K12" s="202">
        <v>88</v>
      </c>
      <c r="L12" s="202">
        <v>88</v>
      </c>
      <c r="M12" s="202">
        <v>88</v>
      </c>
      <c r="N12" s="22" t="str">
        <f t="shared" si="0"/>
        <v>Y</v>
      </c>
      <c r="O12" s="22" t="str">
        <f t="shared" si="1"/>
        <v>Y</v>
      </c>
      <c r="P12" s="22" t="str">
        <f t="shared" si="2"/>
        <v>Y</v>
      </c>
      <c r="Q12" s="22" t="str">
        <f t="shared" si="3"/>
        <v>Y</v>
      </c>
      <c r="R12" s="22" t="str">
        <f t="shared" si="4"/>
        <v>Y</v>
      </c>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row>
    <row r="13" spans="1:1024" ht="28.2" thickBot="1" x14ac:dyDescent="0.35">
      <c r="A13" s="190">
        <v>3</v>
      </c>
      <c r="B13" s="193" t="s">
        <v>671</v>
      </c>
      <c r="C13" s="194" t="s">
        <v>672</v>
      </c>
      <c r="D13" s="202">
        <v>47</v>
      </c>
      <c r="E13" s="202">
        <v>47</v>
      </c>
      <c r="F13" s="202">
        <v>47</v>
      </c>
      <c r="G13" s="202">
        <v>47</v>
      </c>
      <c r="H13" s="202">
        <v>47</v>
      </c>
      <c r="I13" s="202">
        <v>47</v>
      </c>
      <c r="J13" s="202">
        <v>47</v>
      </c>
      <c r="K13" s="202">
        <v>47</v>
      </c>
      <c r="L13" s="202">
        <v>47</v>
      </c>
      <c r="M13" s="202">
        <v>47</v>
      </c>
      <c r="N13" s="22" t="str">
        <f t="shared" si="0"/>
        <v>Y</v>
      </c>
      <c r="O13" s="22" t="str">
        <f t="shared" si="1"/>
        <v>Y</v>
      </c>
      <c r="P13" s="22" t="str">
        <f t="shared" si="2"/>
        <v>Y</v>
      </c>
      <c r="Q13" s="22" t="str">
        <f t="shared" si="3"/>
        <v>Y</v>
      </c>
      <c r="R13" s="22" t="str">
        <f t="shared" si="4"/>
        <v>Y</v>
      </c>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ht="16.2" thickBot="1" x14ac:dyDescent="0.35">
      <c r="A14" s="190">
        <v>4</v>
      </c>
      <c r="B14" s="193" t="s">
        <v>673</v>
      </c>
      <c r="C14" s="194" t="s">
        <v>674</v>
      </c>
      <c r="D14" s="202">
        <v>90</v>
      </c>
      <c r="E14" s="202">
        <v>90</v>
      </c>
      <c r="F14" s="202">
        <v>90</v>
      </c>
      <c r="G14" s="202">
        <v>90</v>
      </c>
      <c r="H14" s="202">
        <v>90</v>
      </c>
      <c r="I14" s="202">
        <v>90</v>
      </c>
      <c r="J14" s="202">
        <v>90</v>
      </c>
      <c r="K14" s="202">
        <v>90</v>
      </c>
      <c r="L14" s="202">
        <v>90</v>
      </c>
      <c r="M14" s="202">
        <v>90</v>
      </c>
      <c r="N14" s="22" t="str">
        <f t="shared" si="0"/>
        <v>Y</v>
      </c>
      <c r="O14" s="22" t="str">
        <f t="shared" si="1"/>
        <v>Y</v>
      </c>
      <c r="P14" s="22" t="str">
        <f t="shared" si="2"/>
        <v>Y</v>
      </c>
      <c r="Q14" s="22" t="str">
        <f t="shared" si="3"/>
        <v>Y</v>
      </c>
      <c r="R14" s="22" t="str">
        <f t="shared" si="4"/>
        <v>Y</v>
      </c>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ht="16.2" thickBot="1" x14ac:dyDescent="0.35">
      <c r="A15" s="190">
        <v>5</v>
      </c>
      <c r="B15" s="193" t="s">
        <v>675</v>
      </c>
      <c r="C15" s="194" t="s">
        <v>676</v>
      </c>
      <c r="D15" s="202">
        <v>46</v>
      </c>
      <c r="E15" s="202">
        <v>46</v>
      </c>
      <c r="F15" s="202">
        <v>46</v>
      </c>
      <c r="G15" s="202">
        <v>46</v>
      </c>
      <c r="H15" s="202">
        <v>46</v>
      </c>
      <c r="I15" s="202">
        <v>46</v>
      </c>
      <c r="J15" s="202">
        <v>46</v>
      </c>
      <c r="K15" s="202">
        <v>46</v>
      </c>
      <c r="L15" s="202">
        <v>46</v>
      </c>
      <c r="M15" s="202">
        <v>46</v>
      </c>
      <c r="N15" s="22" t="str">
        <f t="shared" si="0"/>
        <v>Y</v>
      </c>
      <c r="O15" s="22" t="str">
        <f t="shared" si="1"/>
        <v>Y</v>
      </c>
      <c r="P15" s="22" t="str">
        <f t="shared" si="2"/>
        <v>Y</v>
      </c>
      <c r="Q15" s="22" t="str">
        <f t="shared" si="3"/>
        <v>Y</v>
      </c>
      <c r="R15" s="22" t="str">
        <f t="shared" si="4"/>
        <v>Y</v>
      </c>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ht="16.2" thickBot="1" x14ac:dyDescent="0.35">
      <c r="A16" s="190">
        <v>6</v>
      </c>
      <c r="B16" s="193" t="s">
        <v>677</v>
      </c>
      <c r="C16" s="194" t="s">
        <v>30</v>
      </c>
      <c r="D16" s="202">
        <v>88</v>
      </c>
      <c r="E16" s="202">
        <v>88</v>
      </c>
      <c r="F16" s="202">
        <v>88</v>
      </c>
      <c r="G16" s="202">
        <v>88</v>
      </c>
      <c r="H16" s="202">
        <v>88</v>
      </c>
      <c r="I16" s="202">
        <v>88</v>
      </c>
      <c r="J16" s="202">
        <v>88</v>
      </c>
      <c r="K16" s="202">
        <v>88</v>
      </c>
      <c r="L16" s="202">
        <v>88</v>
      </c>
      <c r="M16" s="202">
        <v>88</v>
      </c>
      <c r="N16" s="22" t="str">
        <f t="shared" si="0"/>
        <v>Y</v>
      </c>
      <c r="O16" s="22" t="str">
        <f t="shared" si="1"/>
        <v>Y</v>
      </c>
      <c r="P16" s="22" t="str">
        <f t="shared" si="2"/>
        <v>Y</v>
      </c>
      <c r="Q16" s="22" t="str">
        <f t="shared" si="3"/>
        <v>Y</v>
      </c>
      <c r="R16" s="22" t="str">
        <f t="shared" si="4"/>
        <v>Y</v>
      </c>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ht="16.2" thickBot="1" x14ac:dyDescent="0.35">
      <c r="A17" s="190">
        <v>7</v>
      </c>
      <c r="B17" s="193" t="s">
        <v>678</v>
      </c>
      <c r="C17" s="194" t="s">
        <v>679</v>
      </c>
      <c r="D17" s="202">
        <v>92</v>
      </c>
      <c r="E17" s="202">
        <v>92</v>
      </c>
      <c r="F17" s="202">
        <v>92</v>
      </c>
      <c r="G17" s="202">
        <v>92</v>
      </c>
      <c r="H17" s="202">
        <v>92</v>
      </c>
      <c r="I17" s="202">
        <v>92</v>
      </c>
      <c r="J17" s="202">
        <v>92</v>
      </c>
      <c r="K17" s="202">
        <v>92</v>
      </c>
      <c r="L17" s="202">
        <v>92</v>
      </c>
      <c r="M17" s="202">
        <v>92</v>
      </c>
      <c r="N17" s="22" t="str">
        <f t="shared" si="0"/>
        <v>Y</v>
      </c>
      <c r="O17" s="22" t="str">
        <f t="shared" si="1"/>
        <v>Y</v>
      </c>
      <c r="P17" s="22" t="str">
        <f t="shared" si="2"/>
        <v>Y</v>
      </c>
      <c r="Q17" s="22" t="str">
        <f t="shared" si="3"/>
        <v>Y</v>
      </c>
      <c r="R17" s="22" t="str">
        <f t="shared" si="4"/>
        <v>Y</v>
      </c>
      <c r="S17"/>
      <c r="T17" s="7" t="s">
        <v>55</v>
      </c>
      <c r="U17" s="7">
        <f>COUNTIF(N11:N122,"Y")</f>
        <v>111</v>
      </c>
      <c r="V17" s="9">
        <f>COUNTIF(O11:O122,"Y")</f>
        <v>111</v>
      </c>
      <c r="W17" s="9">
        <f>COUNTIF(P11:P122,"Y")</f>
        <v>111</v>
      </c>
      <c r="X17" s="9">
        <f>COUNTIF(Q11:Q122,"Y")</f>
        <v>111</v>
      </c>
      <c r="Y17" s="9">
        <f>COUNTIF(R11:R122,"Y")</f>
        <v>111</v>
      </c>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ht="21" thickBot="1" x14ac:dyDescent="0.4">
      <c r="A18" s="190">
        <v>8</v>
      </c>
      <c r="B18" s="193" t="s">
        <v>680</v>
      </c>
      <c r="C18" s="194" t="s">
        <v>681</v>
      </c>
      <c r="D18" s="202">
        <v>51</v>
      </c>
      <c r="E18" s="202">
        <v>51</v>
      </c>
      <c r="F18" s="202">
        <v>51</v>
      </c>
      <c r="G18" s="202">
        <v>51</v>
      </c>
      <c r="H18" s="202">
        <v>51</v>
      </c>
      <c r="I18" s="202">
        <v>51</v>
      </c>
      <c r="J18" s="202">
        <v>51</v>
      </c>
      <c r="K18" s="202">
        <v>51</v>
      </c>
      <c r="L18" s="202">
        <v>51</v>
      </c>
      <c r="M18" s="202">
        <v>51</v>
      </c>
      <c r="N18" s="22" t="str">
        <f t="shared" si="0"/>
        <v>Y</v>
      </c>
      <c r="O18" s="22" t="str">
        <f t="shared" si="1"/>
        <v>Y</v>
      </c>
      <c r="P18" s="22" t="str">
        <f t="shared" si="2"/>
        <v>Y</v>
      </c>
      <c r="Q18" s="22" t="str">
        <f t="shared" si="3"/>
        <v>Y</v>
      </c>
      <c r="R18" s="22" t="str">
        <f t="shared" si="4"/>
        <v>Y</v>
      </c>
      <c r="S18"/>
      <c r="T18" s="33" t="s">
        <v>56</v>
      </c>
      <c r="U18" s="38">
        <v>99.1</v>
      </c>
      <c r="V18" s="38">
        <v>99</v>
      </c>
      <c r="W18" s="38">
        <v>99</v>
      </c>
      <c r="X18" s="38">
        <v>99</v>
      </c>
      <c r="Y18" s="38">
        <v>99</v>
      </c>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19" spans="1:1024" ht="16.2" thickBot="1" x14ac:dyDescent="0.35">
      <c r="A19" s="190">
        <v>9</v>
      </c>
      <c r="B19" s="193" t="s">
        <v>682</v>
      </c>
      <c r="C19" s="194" t="s">
        <v>683</v>
      </c>
      <c r="D19" s="202">
        <v>91</v>
      </c>
      <c r="E19" s="202">
        <v>91</v>
      </c>
      <c r="F19" s="202">
        <v>91</v>
      </c>
      <c r="G19" s="202">
        <v>91</v>
      </c>
      <c r="H19" s="202">
        <v>91</v>
      </c>
      <c r="I19" s="202">
        <v>91</v>
      </c>
      <c r="J19" s="202">
        <v>91</v>
      </c>
      <c r="K19" s="202">
        <v>91</v>
      </c>
      <c r="L19" s="202">
        <v>91</v>
      </c>
      <c r="M19" s="202">
        <v>91</v>
      </c>
      <c r="N19" s="22" t="str">
        <f t="shared" si="0"/>
        <v>Y</v>
      </c>
      <c r="O19" s="22" t="str">
        <f t="shared" si="1"/>
        <v>Y</v>
      </c>
      <c r="P19" s="22" t="str">
        <f t="shared" si="2"/>
        <v>Y</v>
      </c>
      <c r="Q19" s="22" t="str">
        <f t="shared" si="3"/>
        <v>Y</v>
      </c>
      <c r="R19" s="22" t="str">
        <f t="shared" si="4"/>
        <v>Y</v>
      </c>
      <c r="S19"/>
      <c r="T19" s="7"/>
      <c r="U19" t="s">
        <v>490</v>
      </c>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row>
    <row r="20" spans="1:1024" ht="16.2" thickBot="1" x14ac:dyDescent="0.35">
      <c r="A20" s="190">
        <v>10</v>
      </c>
      <c r="B20" s="193" t="s">
        <v>684</v>
      </c>
      <c r="C20" s="194" t="s">
        <v>685</v>
      </c>
      <c r="D20" s="202">
        <v>88</v>
      </c>
      <c r="E20" s="202">
        <v>88</v>
      </c>
      <c r="F20" s="202">
        <v>88</v>
      </c>
      <c r="G20" s="202">
        <v>88</v>
      </c>
      <c r="H20" s="202">
        <v>88</v>
      </c>
      <c r="I20" s="202">
        <v>88</v>
      </c>
      <c r="J20" s="202">
        <v>88</v>
      </c>
      <c r="K20" s="202">
        <v>88</v>
      </c>
      <c r="L20" s="202">
        <v>88</v>
      </c>
      <c r="M20" s="202">
        <v>88</v>
      </c>
      <c r="N20" s="22" t="str">
        <f t="shared" si="0"/>
        <v>Y</v>
      </c>
      <c r="O20" s="22" t="str">
        <f t="shared" si="1"/>
        <v>Y</v>
      </c>
      <c r="P20" s="22" t="str">
        <f t="shared" si="2"/>
        <v>Y</v>
      </c>
      <c r="Q20" s="22" t="str">
        <f t="shared" si="3"/>
        <v>Y</v>
      </c>
      <c r="R20" s="22" t="str">
        <f t="shared" si="4"/>
        <v>Y</v>
      </c>
      <c r="S20"/>
      <c r="T20" s="7"/>
      <c r="U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row>
    <row r="21" spans="1:1024" ht="16.2" thickBot="1" x14ac:dyDescent="0.35">
      <c r="A21" s="190">
        <v>11</v>
      </c>
      <c r="B21" s="193" t="s">
        <v>686</v>
      </c>
      <c r="C21" s="194" t="s">
        <v>687</v>
      </c>
      <c r="D21" s="202">
        <v>95</v>
      </c>
      <c r="E21" s="202">
        <v>95</v>
      </c>
      <c r="F21" s="202">
        <v>95</v>
      </c>
      <c r="G21" s="202">
        <v>95</v>
      </c>
      <c r="H21" s="202">
        <v>95</v>
      </c>
      <c r="I21" s="202">
        <v>95</v>
      </c>
      <c r="J21" s="202">
        <v>95</v>
      </c>
      <c r="K21" s="202">
        <v>95</v>
      </c>
      <c r="L21" s="202">
        <v>95</v>
      </c>
      <c r="M21" s="202">
        <v>95</v>
      </c>
      <c r="N21" s="22" t="str">
        <f t="shared" si="0"/>
        <v>Y</v>
      </c>
      <c r="O21" s="22" t="str">
        <f t="shared" si="1"/>
        <v>Y</v>
      </c>
      <c r="P21" s="22" t="str">
        <f t="shared" si="2"/>
        <v>Y</v>
      </c>
      <c r="Q21" s="22" t="str">
        <f t="shared" si="3"/>
        <v>Y</v>
      </c>
      <c r="R21" s="22" t="str">
        <f t="shared" si="4"/>
        <v>Y</v>
      </c>
      <c r="S21"/>
      <c r="T21" s="7"/>
      <c r="U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row>
    <row r="22" spans="1:1024" ht="16.2" thickBot="1" x14ac:dyDescent="0.35">
      <c r="A22" s="190">
        <v>12</v>
      </c>
      <c r="B22" s="193" t="s">
        <v>688</v>
      </c>
      <c r="C22" s="194" t="s">
        <v>689</v>
      </c>
      <c r="D22" s="202">
        <v>87</v>
      </c>
      <c r="E22" s="202">
        <v>87</v>
      </c>
      <c r="F22" s="202">
        <v>87</v>
      </c>
      <c r="G22" s="202">
        <v>87</v>
      </c>
      <c r="H22" s="202">
        <v>87</v>
      </c>
      <c r="I22" s="202">
        <v>87</v>
      </c>
      <c r="J22" s="202">
        <v>87</v>
      </c>
      <c r="K22" s="202">
        <v>87</v>
      </c>
      <c r="L22" s="202">
        <v>87</v>
      </c>
      <c r="M22" s="202">
        <v>87</v>
      </c>
      <c r="N22" s="22" t="str">
        <f t="shared" si="0"/>
        <v>Y</v>
      </c>
      <c r="O22" s="22" t="str">
        <f t="shared" si="1"/>
        <v>Y</v>
      </c>
      <c r="P22" s="22" t="str">
        <f t="shared" si="2"/>
        <v>Y</v>
      </c>
      <c r="Q22" s="22" t="str">
        <f t="shared" si="3"/>
        <v>Y</v>
      </c>
      <c r="R22" s="22" t="str">
        <f t="shared" si="4"/>
        <v>Y</v>
      </c>
      <c r="S22"/>
      <c r="T22" s="7"/>
      <c r="U22" s="7" t="s">
        <v>57</v>
      </c>
      <c r="V22" s="7" t="s">
        <v>58</v>
      </c>
      <c r="W22" s="7" t="s">
        <v>28</v>
      </c>
      <c r="X22" s="7" t="s">
        <v>59</v>
      </c>
      <c r="Y22" s="7" t="s">
        <v>26</v>
      </c>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row>
    <row r="23" spans="1:1024" ht="31.8" thickBot="1" x14ac:dyDescent="0.4">
      <c r="A23" s="190">
        <v>13</v>
      </c>
      <c r="B23" s="193" t="s">
        <v>690</v>
      </c>
      <c r="C23" s="194" t="s">
        <v>691</v>
      </c>
      <c r="D23" s="202">
        <v>83</v>
      </c>
      <c r="E23" s="202">
        <v>83</v>
      </c>
      <c r="F23" s="202">
        <v>83</v>
      </c>
      <c r="G23" s="202">
        <v>83</v>
      </c>
      <c r="H23" s="202">
        <v>83</v>
      </c>
      <c r="I23" s="202">
        <v>83</v>
      </c>
      <c r="J23" s="202">
        <v>83</v>
      </c>
      <c r="K23" s="202">
        <v>83</v>
      </c>
      <c r="L23" s="202">
        <v>83</v>
      </c>
      <c r="M23" s="202">
        <v>83</v>
      </c>
      <c r="N23" s="22" t="str">
        <f t="shared" si="0"/>
        <v>Y</v>
      </c>
      <c r="O23" s="22" t="str">
        <f t="shared" si="1"/>
        <v>Y</v>
      </c>
      <c r="P23" s="22" t="str">
        <f t="shared" si="2"/>
        <v>Y</v>
      </c>
      <c r="Q23" s="22" t="str">
        <f t="shared" si="3"/>
        <v>Y</v>
      </c>
      <c r="R23" s="22" t="str">
        <f t="shared" si="4"/>
        <v>Y</v>
      </c>
      <c r="S23"/>
      <c r="T23" s="45" t="s">
        <v>70</v>
      </c>
      <c r="U23" s="46">
        <v>99</v>
      </c>
      <c r="V23" s="46">
        <v>99</v>
      </c>
      <c r="W23" s="46">
        <v>99</v>
      </c>
      <c r="X23" s="46">
        <v>99</v>
      </c>
      <c r="Y23" s="46">
        <v>99</v>
      </c>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row>
    <row r="24" spans="1:1024" ht="28.2" thickBot="1" x14ac:dyDescent="0.35">
      <c r="A24" s="190">
        <v>14</v>
      </c>
      <c r="B24" s="193" t="s">
        <v>692</v>
      </c>
      <c r="C24" s="194" t="s">
        <v>693</v>
      </c>
      <c r="D24" s="202">
        <v>82</v>
      </c>
      <c r="E24" s="202">
        <v>82</v>
      </c>
      <c r="F24" s="202">
        <v>82</v>
      </c>
      <c r="G24" s="202">
        <v>82</v>
      </c>
      <c r="H24" s="202">
        <v>82</v>
      </c>
      <c r="I24" s="202">
        <v>82</v>
      </c>
      <c r="J24" s="202">
        <v>82</v>
      </c>
      <c r="K24" s="202">
        <v>82</v>
      </c>
      <c r="L24" s="202">
        <v>82</v>
      </c>
      <c r="M24" s="202">
        <v>82</v>
      </c>
      <c r="N24" s="22" t="str">
        <f t="shared" si="0"/>
        <v>Y</v>
      </c>
      <c r="O24" s="22" t="str">
        <f t="shared" si="1"/>
        <v>Y</v>
      </c>
      <c r="P24" s="22" t="str">
        <f t="shared" si="2"/>
        <v>Y</v>
      </c>
      <c r="Q24" s="22" t="str">
        <f t="shared" si="3"/>
        <v>Y</v>
      </c>
      <c r="R24" s="22" t="str">
        <f t="shared" si="4"/>
        <v>Y</v>
      </c>
      <c r="S24"/>
      <c r="T24" s="7"/>
      <c r="U24" s="9"/>
      <c r="V24" s="7"/>
      <c r="W24" s="9"/>
      <c r="X24" s="9"/>
      <c r="Y24" s="7"/>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row>
    <row r="25" spans="1:1024" ht="16.2" thickBot="1" x14ac:dyDescent="0.35">
      <c r="A25" s="190">
        <v>15</v>
      </c>
      <c r="B25" s="193" t="s">
        <v>694</v>
      </c>
      <c r="C25" s="194" t="s">
        <v>695</v>
      </c>
      <c r="D25" s="202">
        <v>62</v>
      </c>
      <c r="E25" s="202">
        <v>62</v>
      </c>
      <c r="F25" s="202">
        <v>62</v>
      </c>
      <c r="G25" s="202">
        <v>62</v>
      </c>
      <c r="H25" s="202">
        <v>62</v>
      </c>
      <c r="I25" s="202">
        <v>62</v>
      </c>
      <c r="J25" s="202">
        <v>62</v>
      </c>
      <c r="K25" s="202">
        <v>62</v>
      </c>
      <c r="L25" s="202">
        <v>62</v>
      </c>
      <c r="M25" s="202">
        <v>62</v>
      </c>
      <c r="N25" s="22" t="str">
        <f t="shared" si="0"/>
        <v>Y</v>
      </c>
      <c r="O25" s="22" t="str">
        <f t="shared" si="1"/>
        <v>Y</v>
      </c>
      <c r="P25" s="22" t="str">
        <f t="shared" si="2"/>
        <v>Y</v>
      </c>
      <c r="Q25" s="22" t="str">
        <f t="shared" si="3"/>
        <v>Y</v>
      </c>
      <c r="R25" s="22" t="str">
        <f t="shared" si="4"/>
        <v>Y</v>
      </c>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row>
    <row r="26" spans="1:1024" ht="16.2" thickBot="1" x14ac:dyDescent="0.35">
      <c r="A26" s="190">
        <v>16</v>
      </c>
      <c r="B26" s="193" t="s">
        <v>696</v>
      </c>
      <c r="C26" s="194" t="s">
        <v>697</v>
      </c>
      <c r="D26" s="202">
        <v>96</v>
      </c>
      <c r="E26" s="202">
        <v>96</v>
      </c>
      <c r="F26" s="202">
        <v>96</v>
      </c>
      <c r="G26" s="202">
        <v>96</v>
      </c>
      <c r="H26" s="202">
        <v>96</v>
      </c>
      <c r="I26" s="202">
        <v>96</v>
      </c>
      <c r="J26" s="202">
        <v>96</v>
      </c>
      <c r="K26" s="202">
        <v>96</v>
      </c>
      <c r="L26" s="202">
        <v>96</v>
      </c>
      <c r="M26" s="202">
        <v>96</v>
      </c>
      <c r="N26" s="22" t="str">
        <f t="shared" si="0"/>
        <v>Y</v>
      </c>
      <c r="O26" s="22" t="str">
        <f t="shared" si="1"/>
        <v>Y</v>
      </c>
      <c r="P26" s="22" t="str">
        <f t="shared" si="2"/>
        <v>Y</v>
      </c>
      <c r="Q26" s="22" t="str">
        <f t="shared" si="3"/>
        <v>Y</v>
      </c>
      <c r="R26" s="22" t="str">
        <f t="shared" si="4"/>
        <v>Y</v>
      </c>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row>
    <row r="27" spans="1:1024" ht="16.2" thickBot="1" x14ac:dyDescent="0.35">
      <c r="A27" s="190">
        <v>17</v>
      </c>
      <c r="B27" s="193" t="s">
        <v>698</v>
      </c>
      <c r="C27" s="194" t="s">
        <v>699</v>
      </c>
      <c r="D27" s="202">
        <v>47</v>
      </c>
      <c r="E27" s="202">
        <v>47</v>
      </c>
      <c r="F27" s="202">
        <v>47</v>
      </c>
      <c r="G27" s="202">
        <v>47</v>
      </c>
      <c r="H27" s="202">
        <v>47</v>
      </c>
      <c r="I27" s="202">
        <v>47</v>
      </c>
      <c r="J27" s="202">
        <v>47</v>
      </c>
      <c r="K27" s="202">
        <v>47</v>
      </c>
      <c r="L27" s="202">
        <v>47</v>
      </c>
      <c r="M27" s="202">
        <v>47</v>
      </c>
      <c r="N27" s="22" t="str">
        <f t="shared" si="0"/>
        <v>Y</v>
      </c>
      <c r="O27" s="22" t="str">
        <f t="shared" si="1"/>
        <v>Y</v>
      </c>
      <c r="P27" s="22" t="str">
        <f t="shared" si="2"/>
        <v>Y</v>
      </c>
      <c r="Q27" s="22" t="str">
        <f t="shared" si="3"/>
        <v>Y</v>
      </c>
      <c r="R27" s="22" t="str">
        <f t="shared" si="4"/>
        <v>Y</v>
      </c>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row>
    <row r="28" spans="1:1024" ht="16.2" thickBot="1" x14ac:dyDescent="0.35">
      <c r="A28" s="190">
        <v>18</v>
      </c>
      <c r="B28" s="193" t="s">
        <v>700</v>
      </c>
      <c r="C28" s="194" t="s">
        <v>701</v>
      </c>
      <c r="D28" s="202">
        <v>54</v>
      </c>
      <c r="E28" s="202">
        <v>54</v>
      </c>
      <c r="F28" s="202">
        <v>54</v>
      </c>
      <c r="G28" s="202">
        <v>54</v>
      </c>
      <c r="H28" s="202">
        <v>54</v>
      </c>
      <c r="I28" s="202">
        <v>54</v>
      </c>
      <c r="J28" s="202">
        <v>54</v>
      </c>
      <c r="K28" s="202">
        <v>54</v>
      </c>
      <c r="L28" s="202">
        <v>54</v>
      </c>
      <c r="M28" s="202">
        <v>54</v>
      </c>
      <c r="N28" s="22" t="str">
        <f t="shared" si="0"/>
        <v>Y</v>
      </c>
      <c r="O28" s="22" t="str">
        <f t="shared" si="1"/>
        <v>Y</v>
      </c>
      <c r="P28" s="22" t="str">
        <f t="shared" si="2"/>
        <v>Y</v>
      </c>
      <c r="Q28" s="22" t="str">
        <f t="shared" si="3"/>
        <v>Y</v>
      </c>
      <c r="R28" s="22" t="str">
        <f t="shared" si="4"/>
        <v>Y</v>
      </c>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row>
    <row r="29" spans="1:1024" ht="16.2" thickBot="1" x14ac:dyDescent="0.35">
      <c r="A29" s="190">
        <v>19</v>
      </c>
      <c r="B29" s="193" t="s">
        <v>702</v>
      </c>
      <c r="C29" s="194" t="s">
        <v>703</v>
      </c>
      <c r="D29" s="202">
        <v>48</v>
      </c>
      <c r="E29" s="202">
        <v>48</v>
      </c>
      <c r="F29" s="202">
        <v>48</v>
      </c>
      <c r="G29" s="202">
        <v>48</v>
      </c>
      <c r="H29" s="202">
        <v>48</v>
      </c>
      <c r="I29" s="202">
        <v>48</v>
      </c>
      <c r="J29" s="202">
        <v>48</v>
      </c>
      <c r="K29" s="202">
        <v>48</v>
      </c>
      <c r="L29" s="202">
        <v>48</v>
      </c>
      <c r="M29" s="202">
        <v>48</v>
      </c>
      <c r="N29" s="22" t="str">
        <f t="shared" si="0"/>
        <v>Y</v>
      </c>
      <c r="O29" s="22" t="str">
        <f t="shared" si="1"/>
        <v>Y</v>
      </c>
      <c r="P29" s="22" t="str">
        <f t="shared" si="2"/>
        <v>Y</v>
      </c>
      <c r="Q29" s="22" t="str">
        <f t="shared" si="3"/>
        <v>Y</v>
      </c>
      <c r="R29" s="22" t="str">
        <f t="shared" si="4"/>
        <v>Y</v>
      </c>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row>
    <row r="30" spans="1:1024" ht="16.2" thickBot="1" x14ac:dyDescent="0.35">
      <c r="A30" s="190">
        <v>20</v>
      </c>
      <c r="B30" s="193" t="s">
        <v>704</v>
      </c>
      <c r="C30" s="194" t="s">
        <v>705</v>
      </c>
      <c r="D30" s="202">
        <v>91</v>
      </c>
      <c r="E30" s="202">
        <v>91</v>
      </c>
      <c r="F30" s="202">
        <v>91</v>
      </c>
      <c r="G30" s="202">
        <v>91</v>
      </c>
      <c r="H30" s="202">
        <v>91</v>
      </c>
      <c r="I30" s="202">
        <v>91</v>
      </c>
      <c r="J30" s="202">
        <v>91</v>
      </c>
      <c r="K30" s="202">
        <v>91</v>
      </c>
      <c r="L30" s="202">
        <v>91</v>
      </c>
      <c r="M30" s="202">
        <v>91</v>
      </c>
      <c r="N30" s="22" t="str">
        <f t="shared" si="0"/>
        <v>Y</v>
      </c>
      <c r="O30" s="22" t="str">
        <f t="shared" si="1"/>
        <v>Y</v>
      </c>
      <c r="P30" s="22" t="str">
        <f t="shared" si="2"/>
        <v>Y</v>
      </c>
      <c r="Q30" s="22" t="str">
        <f t="shared" si="3"/>
        <v>Y</v>
      </c>
      <c r="R30" s="22" t="str">
        <f t="shared" si="4"/>
        <v>Y</v>
      </c>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row>
    <row r="31" spans="1:1024" ht="16.2" thickBot="1" x14ac:dyDescent="0.35">
      <c r="A31" s="190">
        <v>21</v>
      </c>
      <c r="B31" s="193" t="s">
        <v>706</v>
      </c>
      <c r="C31" s="194" t="s">
        <v>707</v>
      </c>
      <c r="D31" s="202">
        <v>77</v>
      </c>
      <c r="E31" s="202">
        <v>77</v>
      </c>
      <c r="F31" s="202">
        <v>77</v>
      </c>
      <c r="G31" s="202">
        <v>77</v>
      </c>
      <c r="H31" s="202">
        <v>77</v>
      </c>
      <c r="I31" s="202">
        <v>77</v>
      </c>
      <c r="J31" s="202">
        <v>77</v>
      </c>
      <c r="K31" s="202">
        <v>77</v>
      </c>
      <c r="L31" s="202">
        <v>77</v>
      </c>
      <c r="M31" s="202">
        <v>77</v>
      </c>
      <c r="N31" s="22" t="str">
        <f t="shared" si="0"/>
        <v>Y</v>
      </c>
      <c r="O31" s="22" t="str">
        <f t="shared" si="1"/>
        <v>Y</v>
      </c>
      <c r="P31" s="22" t="str">
        <f t="shared" si="2"/>
        <v>Y</v>
      </c>
      <c r="Q31" s="22" t="str">
        <f t="shared" si="3"/>
        <v>Y</v>
      </c>
      <c r="R31" s="22" t="str">
        <f t="shared" si="4"/>
        <v>Y</v>
      </c>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row>
    <row r="32" spans="1:1024" ht="42" thickBot="1" x14ac:dyDescent="0.35">
      <c r="A32" s="190">
        <v>22</v>
      </c>
      <c r="B32" s="193" t="s">
        <v>708</v>
      </c>
      <c r="C32" s="194" t="s">
        <v>709</v>
      </c>
      <c r="D32" s="202">
        <v>91</v>
      </c>
      <c r="E32" s="202">
        <v>91</v>
      </c>
      <c r="F32" s="202">
        <v>91</v>
      </c>
      <c r="G32" s="202">
        <v>91</v>
      </c>
      <c r="H32" s="202">
        <v>91</v>
      </c>
      <c r="I32" s="202">
        <v>91</v>
      </c>
      <c r="J32" s="202">
        <v>91</v>
      </c>
      <c r="K32" s="202">
        <v>91</v>
      </c>
      <c r="L32" s="202">
        <v>91</v>
      </c>
      <c r="M32" s="202">
        <v>91</v>
      </c>
      <c r="N32" s="22" t="str">
        <f t="shared" si="0"/>
        <v>Y</v>
      </c>
      <c r="O32" s="22" t="str">
        <f t="shared" si="1"/>
        <v>Y</v>
      </c>
      <c r="P32" s="22" t="str">
        <f t="shared" si="2"/>
        <v>Y</v>
      </c>
      <c r="Q32" s="22" t="str">
        <f t="shared" si="3"/>
        <v>Y</v>
      </c>
      <c r="R32" s="22" t="str">
        <f t="shared" si="4"/>
        <v>Y</v>
      </c>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row>
    <row r="33" spans="1:1024" ht="16.2" thickBot="1" x14ac:dyDescent="0.35">
      <c r="A33" s="190">
        <v>23</v>
      </c>
      <c r="B33" s="193" t="s">
        <v>710</v>
      </c>
      <c r="C33" s="194" t="s">
        <v>711</v>
      </c>
      <c r="D33" s="202">
        <v>80</v>
      </c>
      <c r="E33" s="202">
        <v>80</v>
      </c>
      <c r="F33" s="202">
        <v>80</v>
      </c>
      <c r="G33" s="202">
        <v>80</v>
      </c>
      <c r="H33" s="202">
        <v>80</v>
      </c>
      <c r="I33" s="202">
        <v>80</v>
      </c>
      <c r="J33" s="202">
        <v>80</v>
      </c>
      <c r="K33" s="202">
        <v>80</v>
      </c>
      <c r="L33" s="202">
        <v>80</v>
      </c>
      <c r="M33" s="202">
        <v>80</v>
      </c>
      <c r="N33" s="22" t="str">
        <f t="shared" si="0"/>
        <v>Y</v>
      </c>
      <c r="O33" s="22" t="str">
        <f t="shared" si="1"/>
        <v>Y</v>
      </c>
      <c r="P33" s="22" t="str">
        <f t="shared" si="2"/>
        <v>Y</v>
      </c>
      <c r="Q33" s="22" t="str">
        <f t="shared" si="3"/>
        <v>Y</v>
      </c>
      <c r="R33" s="22" t="str">
        <f t="shared" si="4"/>
        <v>Y</v>
      </c>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row>
    <row r="34" spans="1:1024" ht="16.2" thickBot="1" x14ac:dyDescent="0.35">
      <c r="A34" s="190">
        <v>24</v>
      </c>
      <c r="B34" s="193" t="s">
        <v>712</v>
      </c>
      <c r="C34" s="194" t="s">
        <v>713</v>
      </c>
      <c r="D34" s="202">
        <v>97</v>
      </c>
      <c r="E34" s="202">
        <v>97</v>
      </c>
      <c r="F34" s="202">
        <v>97</v>
      </c>
      <c r="G34" s="202">
        <v>97</v>
      </c>
      <c r="H34" s="202">
        <v>97</v>
      </c>
      <c r="I34" s="202">
        <v>97</v>
      </c>
      <c r="J34" s="202">
        <v>97</v>
      </c>
      <c r="K34" s="202">
        <v>97</v>
      </c>
      <c r="L34" s="202">
        <v>97</v>
      </c>
      <c r="M34" s="202">
        <v>97</v>
      </c>
      <c r="N34" s="22" t="str">
        <f t="shared" si="0"/>
        <v>Y</v>
      </c>
      <c r="O34" s="22" t="str">
        <f t="shared" si="1"/>
        <v>Y</v>
      </c>
      <c r="P34" s="22" t="str">
        <f t="shared" si="2"/>
        <v>Y</v>
      </c>
      <c r="Q34" s="22" t="str">
        <f t="shared" si="3"/>
        <v>Y</v>
      </c>
      <c r="R34" s="22" t="str">
        <f t="shared" si="4"/>
        <v>Y</v>
      </c>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row>
    <row r="35" spans="1:1024" ht="16.2" thickBot="1" x14ac:dyDescent="0.35">
      <c r="A35" s="190">
        <v>25</v>
      </c>
      <c r="B35" s="193" t="s">
        <v>714</v>
      </c>
      <c r="C35" s="194" t="s">
        <v>715</v>
      </c>
      <c r="D35" s="202">
        <v>92</v>
      </c>
      <c r="E35" s="202">
        <v>92</v>
      </c>
      <c r="F35" s="202">
        <v>92</v>
      </c>
      <c r="G35" s="202">
        <v>92</v>
      </c>
      <c r="H35" s="202">
        <v>92</v>
      </c>
      <c r="I35" s="202">
        <v>92</v>
      </c>
      <c r="J35" s="202">
        <v>92</v>
      </c>
      <c r="K35" s="202">
        <v>92</v>
      </c>
      <c r="L35" s="202">
        <v>92</v>
      </c>
      <c r="M35" s="202">
        <v>92</v>
      </c>
      <c r="N35" s="22" t="str">
        <f t="shared" si="0"/>
        <v>Y</v>
      </c>
      <c r="O35" s="22" t="str">
        <f t="shared" si="1"/>
        <v>Y</v>
      </c>
      <c r="P35" s="22" t="str">
        <f t="shared" si="2"/>
        <v>Y</v>
      </c>
      <c r="Q35" s="22" t="str">
        <f t="shared" si="3"/>
        <v>Y</v>
      </c>
      <c r="R35" s="22" t="str">
        <f t="shared" si="4"/>
        <v>Y</v>
      </c>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ht="16.2" thickBot="1" x14ac:dyDescent="0.35">
      <c r="A36" s="190">
        <v>26</v>
      </c>
      <c r="B36" s="193" t="s">
        <v>716</v>
      </c>
      <c r="C36" s="194" t="s">
        <v>717</v>
      </c>
      <c r="D36" s="202">
        <v>71</v>
      </c>
      <c r="E36" s="202">
        <v>71</v>
      </c>
      <c r="F36" s="202">
        <v>71</v>
      </c>
      <c r="G36" s="202">
        <v>71</v>
      </c>
      <c r="H36" s="202">
        <v>71</v>
      </c>
      <c r="I36" s="202">
        <v>71</v>
      </c>
      <c r="J36" s="202">
        <v>71</v>
      </c>
      <c r="K36" s="202">
        <v>71</v>
      </c>
      <c r="L36" s="202">
        <v>71</v>
      </c>
      <c r="M36" s="202">
        <v>71</v>
      </c>
      <c r="N36" s="22" t="str">
        <f t="shared" si="0"/>
        <v>Y</v>
      </c>
      <c r="O36" s="22" t="str">
        <f t="shared" si="1"/>
        <v>Y</v>
      </c>
      <c r="P36" s="22" t="str">
        <f t="shared" si="2"/>
        <v>Y</v>
      </c>
      <c r="Q36" s="22" t="str">
        <f t="shared" si="3"/>
        <v>Y</v>
      </c>
      <c r="R36" s="22" t="str">
        <f t="shared" si="4"/>
        <v>Y</v>
      </c>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row>
    <row r="37" spans="1:1024" ht="16.2" thickBot="1" x14ac:dyDescent="0.35">
      <c r="A37" s="190">
        <v>27</v>
      </c>
      <c r="B37" s="193" t="s">
        <v>718</v>
      </c>
      <c r="C37" s="194" t="s">
        <v>719</v>
      </c>
      <c r="D37" s="202">
        <v>93</v>
      </c>
      <c r="E37" s="202">
        <v>93</v>
      </c>
      <c r="F37" s="202">
        <v>93</v>
      </c>
      <c r="G37" s="202">
        <v>93</v>
      </c>
      <c r="H37" s="202">
        <v>93</v>
      </c>
      <c r="I37" s="202">
        <v>93</v>
      </c>
      <c r="J37" s="202">
        <v>93</v>
      </c>
      <c r="K37" s="202">
        <v>93</v>
      </c>
      <c r="L37" s="202">
        <v>93</v>
      </c>
      <c r="M37" s="202">
        <v>93</v>
      </c>
      <c r="N37" s="22" t="str">
        <f t="shared" si="0"/>
        <v>Y</v>
      </c>
      <c r="O37" s="22" t="str">
        <f t="shared" si="1"/>
        <v>Y</v>
      </c>
      <c r="P37" s="22" t="str">
        <f t="shared" si="2"/>
        <v>Y</v>
      </c>
      <c r="Q37" s="22" t="str">
        <f t="shared" si="3"/>
        <v>Y</v>
      </c>
      <c r="R37" s="22" t="str">
        <f t="shared" si="4"/>
        <v>Y</v>
      </c>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row>
    <row r="38" spans="1:1024" ht="16.2" thickBot="1" x14ac:dyDescent="0.35">
      <c r="A38" s="190">
        <v>28</v>
      </c>
      <c r="B38" s="193" t="s">
        <v>720</v>
      </c>
      <c r="C38" s="194" t="s">
        <v>721</v>
      </c>
      <c r="D38" s="202">
        <v>95</v>
      </c>
      <c r="E38" s="202">
        <v>95</v>
      </c>
      <c r="F38" s="202">
        <v>95</v>
      </c>
      <c r="G38" s="202">
        <v>95</v>
      </c>
      <c r="H38" s="202">
        <v>95</v>
      </c>
      <c r="I38" s="202">
        <v>95</v>
      </c>
      <c r="J38" s="202">
        <v>95</v>
      </c>
      <c r="K38" s="202">
        <v>95</v>
      </c>
      <c r="L38" s="202">
        <v>95</v>
      </c>
      <c r="M38" s="202">
        <v>95</v>
      </c>
      <c r="N38" s="22" t="str">
        <f t="shared" si="0"/>
        <v>Y</v>
      </c>
      <c r="O38" s="22" t="str">
        <f t="shared" si="1"/>
        <v>Y</v>
      </c>
      <c r="P38" s="22" t="str">
        <f t="shared" si="2"/>
        <v>Y</v>
      </c>
      <c r="Q38" s="22" t="str">
        <f t="shared" si="3"/>
        <v>Y</v>
      </c>
      <c r="R38" s="22" t="str">
        <f t="shared" si="4"/>
        <v>Y</v>
      </c>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row>
    <row r="39" spans="1:1024" ht="16.2" thickBot="1" x14ac:dyDescent="0.35">
      <c r="A39" s="190">
        <v>29</v>
      </c>
      <c r="B39" s="193" t="s">
        <v>722</v>
      </c>
      <c r="C39" s="194" t="s">
        <v>723</v>
      </c>
      <c r="D39" s="202">
        <v>93</v>
      </c>
      <c r="E39" s="202">
        <v>93</v>
      </c>
      <c r="F39" s="202">
        <v>93</v>
      </c>
      <c r="G39" s="202">
        <v>93</v>
      </c>
      <c r="H39" s="202">
        <v>93</v>
      </c>
      <c r="I39" s="202">
        <v>93</v>
      </c>
      <c r="J39" s="202">
        <v>93</v>
      </c>
      <c r="K39" s="202">
        <v>93</v>
      </c>
      <c r="L39" s="202">
        <v>93</v>
      </c>
      <c r="M39" s="202">
        <v>93</v>
      </c>
      <c r="N39" s="22" t="str">
        <f t="shared" si="0"/>
        <v>Y</v>
      </c>
      <c r="O39" s="22" t="str">
        <f t="shared" si="1"/>
        <v>Y</v>
      </c>
      <c r="P39" s="22" t="str">
        <f t="shared" si="2"/>
        <v>Y</v>
      </c>
      <c r="Q39" s="22" t="str">
        <f t="shared" si="3"/>
        <v>Y</v>
      </c>
      <c r="R39" s="22" t="str">
        <f t="shared" si="4"/>
        <v>Y</v>
      </c>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row>
    <row r="40" spans="1:1024" ht="16.2" thickBot="1" x14ac:dyDescent="0.35">
      <c r="A40" s="190">
        <v>30</v>
      </c>
      <c r="B40" s="193" t="s">
        <v>724</v>
      </c>
      <c r="C40" s="194" t="s">
        <v>725</v>
      </c>
      <c r="D40" s="202">
        <v>85</v>
      </c>
      <c r="E40" s="202">
        <v>85</v>
      </c>
      <c r="F40" s="202">
        <v>85</v>
      </c>
      <c r="G40" s="202">
        <v>85</v>
      </c>
      <c r="H40" s="202">
        <v>85</v>
      </c>
      <c r="I40" s="202">
        <v>85</v>
      </c>
      <c r="J40" s="202">
        <v>85</v>
      </c>
      <c r="K40" s="202">
        <v>85</v>
      </c>
      <c r="L40" s="202">
        <v>85</v>
      </c>
      <c r="M40" s="202">
        <v>85</v>
      </c>
      <c r="N40" s="22" t="str">
        <f t="shared" si="0"/>
        <v>Y</v>
      </c>
      <c r="O40" s="22" t="str">
        <f t="shared" si="1"/>
        <v>Y</v>
      </c>
      <c r="P40" s="22" t="str">
        <f t="shared" si="2"/>
        <v>Y</v>
      </c>
      <c r="Q40" s="22" t="str">
        <f t="shared" si="3"/>
        <v>Y</v>
      </c>
      <c r="R40" s="22" t="str">
        <f t="shared" si="4"/>
        <v>Y</v>
      </c>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row>
    <row r="41" spans="1:1024" ht="16.2" thickBot="1" x14ac:dyDescent="0.35">
      <c r="A41" s="190">
        <v>31</v>
      </c>
      <c r="B41" s="193" t="s">
        <v>726</v>
      </c>
      <c r="C41" s="194" t="s">
        <v>727</v>
      </c>
      <c r="D41" s="202">
        <v>88</v>
      </c>
      <c r="E41" s="202">
        <v>88</v>
      </c>
      <c r="F41" s="202">
        <v>88</v>
      </c>
      <c r="G41" s="202">
        <v>88</v>
      </c>
      <c r="H41" s="202">
        <v>88</v>
      </c>
      <c r="I41" s="202">
        <v>88</v>
      </c>
      <c r="J41" s="202">
        <v>88</v>
      </c>
      <c r="K41" s="202">
        <v>88</v>
      </c>
      <c r="L41" s="202">
        <v>88</v>
      </c>
      <c r="M41" s="202">
        <v>88</v>
      </c>
      <c r="N41" s="22" t="str">
        <f t="shared" si="0"/>
        <v>Y</v>
      </c>
      <c r="O41" s="22" t="str">
        <f t="shared" si="1"/>
        <v>Y</v>
      </c>
      <c r="P41" s="22" t="str">
        <f t="shared" si="2"/>
        <v>Y</v>
      </c>
      <c r="Q41" s="22" t="str">
        <f t="shared" si="3"/>
        <v>Y</v>
      </c>
      <c r="R41" s="22" t="str">
        <f t="shared" si="4"/>
        <v>Y</v>
      </c>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row>
    <row r="42" spans="1:1024" ht="16.2" thickBot="1" x14ac:dyDescent="0.35">
      <c r="A42" s="190">
        <v>32</v>
      </c>
      <c r="B42" s="193" t="s">
        <v>728</v>
      </c>
      <c r="C42" s="194" t="s">
        <v>729</v>
      </c>
      <c r="D42" s="202">
        <v>88</v>
      </c>
      <c r="E42" s="202">
        <v>88</v>
      </c>
      <c r="F42" s="202">
        <v>88</v>
      </c>
      <c r="G42" s="202">
        <v>88</v>
      </c>
      <c r="H42" s="202">
        <v>88</v>
      </c>
      <c r="I42" s="202">
        <v>88</v>
      </c>
      <c r="J42" s="202">
        <v>88</v>
      </c>
      <c r="K42" s="202">
        <v>88</v>
      </c>
      <c r="L42" s="202">
        <v>88</v>
      </c>
      <c r="M42" s="202">
        <v>88</v>
      </c>
      <c r="N42" s="22" t="str">
        <f t="shared" si="0"/>
        <v>Y</v>
      </c>
      <c r="O42" s="22" t="str">
        <f t="shared" si="1"/>
        <v>Y</v>
      </c>
      <c r="P42" s="22" t="str">
        <f t="shared" si="2"/>
        <v>Y</v>
      </c>
      <c r="Q42" s="22" t="str">
        <f t="shared" si="3"/>
        <v>Y</v>
      </c>
      <c r="R42" s="22" t="str">
        <f t="shared" si="4"/>
        <v>Y</v>
      </c>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row>
    <row r="43" spans="1:1024" ht="16.2" thickBot="1" x14ac:dyDescent="0.35">
      <c r="A43" s="190">
        <v>33</v>
      </c>
      <c r="B43" s="193" t="s">
        <v>730</v>
      </c>
      <c r="C43" s="194" t="s">
        <v>731</v>
      </c>
      <c r="D43" s="202">
        <v>90</v>
      </c>
      <c r="E43" s="202">
        <v>90</v>
      </c>
      <c r="F43" s="202">
        <v>90</v>
      </c>
      <c r="G43" s="202">
        <v>90</v>
      </c>
      <c r="H43" s="202">
        <v>90</v>
      </c>
      <c r="I43" s="202">
        <v>90</v>
      </c>
      <c r="J43" s="202">
        <v>90</v>
      </c>
      <c r="K43" s="202">
        <v>90</v>
      </c>
      <c r="L43" s="202">
        <v>90</v>
      </c>
      <c r="M43" s="202">
        <v>90</v>
      </c>
      <c r="N43" s="22" t="str">
        <f t="shared" ref="N43:N106" si="5">IF(I43&lt;35,"N","Y")</f>
        <v>Y</v>
      </c>
      <c r="O43" s="22" t="str">
        <f t="shared" ref="O43:O106" si="6">IF(J43&lt;35,"N","Y")</f>
        <v>Y</v>
      </c>
      <c r="P43" s="22" t="str">
        <f t="shared" ref="P43:P106" si="7">IF(K43&lt;35,"N","Y")</f>
        <v>Y</v>
      </c>
      <c r="Q43" s="22" t="str">
        <f t="shared" ref="Q43:Q106" si="8">IF(L43&lt;35,"N","Y")</f>
        <v>Y</v>
      </c>
      <c r="R43" s="22" t="str">
        <f t="shared" ref="R43:R106" si="9">IF(M43&lt;35,"N","Y")</f>
        <v>Y</v>
      </c>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row>
    <row r="44" spans="1:1024" ht="16.2" thickBot="1" x14ac:dyDescent="0.35">
      <c r="A44" s="190">
        <v>34</v>
      </c>
      <c r="B44" s="193" t="s">
        <v>732</v>
      </c>
      <c r="C44" s="194" t="s">
        <v>733</v>
      </c>
      <c r="D44" s="202">
        <v>50</v>
      </c>
      <c r="E44" s="202">
        <v>50</v>
      </c>
      <c r="F44" s="202">
        <v>50</v>
      </c>
      <c r="G44" s="202">
        <v>50</v>
      </c>
      <c r="H44" s="202">
        <v>50</v>
      </c>
      <c r="I44" s="202">
        <v>50</v>
      </c>
      <c r="J44" s="202">
        <v>50</v>
      </c>
      <c r="K44" s="202">
        <v>50</v>
      </c>
      <c r="L44" s="202">
        <v>50</v>
      </c>
      <c r="M44" s="202">
        <v>50</v>
      </c>
      <c r="N44" s="22" t="str">
        <f t="shared" si="5"/>
        <v>Y</v>
      </c>
      <c r="O44" s="22" t="str">
        <f t="shared" si="6"/>
        <v>Y</v>
      </c>
      <c r="P44" s="22" t="str">
        <f t="shared" si="7"/>
        <v>Y</v>
      </c>
      <c r="Q44" s="22" t="str">
        <f t="shared" si="8"/>
        <v>Y</v>
      </c>
      <c r="R44" s="22" t="str">
        <f t="shared" si="9"/>
        <v>Y</v>
      </c>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row>
    <row r="45" spans="1:1024" ht="16.2" thickBot="1" x14ac:dyDescent="0.35">
      <c r="A45" s="190">
        <v>35</v>
      </c>
      <c r="B45" s="193" t="s">
        <v>734</v>
      </c>
      <c r="C45" s="194" t="s">
        <v>735</v>
      </c>
      <c r="D45" s="202">
        <v>90</v>
      </c>
      <c r="E45" s="202">
        <v>90</v>
      </c>
      <c r="F45" s="202">
        <v>90</v>
      </c>
      <c r="G45" s="202">
        <v>90</v>
      </c>
      <c r="H45" s="202">
        <v>90</v>
      </c>
      <c r="I45" s="202">
        <v>90</v>
      </c>
      <c r="J45" s="202">
        <v>90</v>
      </c>
      <c r="K45" s="202">
        <v>90</v>
      </c>
      <c r="L45" s="202">
        <v>90</v>
      </c>
      <c r="M45" s="202">
        <v>90</v>
      </c>
      <c r="N45" s="22" t="str">
        <f t="shared" si="5"/>
        <v>Y</v>
      </c>
      <c r="O45" s="22" t="str">
        <f t="shared" si="6"/>
        <v>Y</v>
      </c>
      <c r="P45" s="22" t="str">
        <f t="shared" si="7"/>
        <v>Y</v>
      </c>
      <c r="Q45" s="22" t="str">
        <f t="shared" si="8"/>
        <v>Y</v>
      </c>
      <c r="R45" s="22" t="str">
        <f t="shared" si="9"/>
        <v>Y</v>
      </c>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row>
    <row r="46" spans="1:1024" ht="16.2" thickBot="1" x14ac:dyDescent="0.35">
      <c r="A46" s="190">
        <v>36</v>
      </c>
      <c r="B46" s="193" t="s">
        <v>736</v>
      </c>
      <c r="C46" s="194" t="s">
        <v>737</v>
      </c>
      <c r="D46" s="202">
        <v>88</v>
      </c>
      <c r="E46" s="202">
        <v>88</v>
      </c>
      <c r="F46" s="202">
        <v>88</v>
      </c>
      <c r="G46" s="202">
        <v>88</v>
      </c>
      <c r="H46" s="202">
        <v>88</v>
      </c>
      <c r="I46" s="202">
        <v>88</v>
      </c>
      <c r="J46" s="202">
        <v>88</v>
      </c>
      <c r="K46" s="202">
        <v>88</v>
      </c>
      <c r="L46" s="202">
        <v>88</v>
      </c>
      <c r="M46" s="202">
        <v>88</v>
      </c>
      <c r="N46" s="22" t="str">
        <f t="shared" si="5"/>
        <v>Y</v>
      </c>
      <c r="O46" s="22" t="str">
        <f t="shared" si="6"/>
        <v>Y</v>
      </c>
      <c r="P46" s="22" t="str">
        <f t="shared" si="7"/>
        <v>Y</v>
      </c>
      <c r="Q46" s="22" t="str">
        <f t="shared" si="8"/>
        <v>Y</v>
      </c>
      <c r="R46" s="22" t="str">
        <f t="shared" si="9"/>
        <v>Y</v>
      </c>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row>
    <row r="47" spans="1:1024" ht="42" thickBot="1" x14ac:dyDescent="0.35">
      <c r="A47" s="190">
        <v>37</v>
      </c>
      <c r="B47" s="193" t="s">
        <v>738</v>
      </c>
      <c r="C47" s="194" t="s">
        <v>739</v>
      </c>
      <c r="D47" s="202">
        <v>55</v>
      </c>
      <c r="E47" s="202">
        <v>55</v>
      </c>
      <c r="F47" s="202">
        <v>55</v>
      </c>
      <c r="G47" s="202">
        <v>55</v>
      </c>
      <c r="H47" s="202">
        <v>55</v>
      </c>
      <c r="I47" s="202">
        <v>55</v>
      </c>
      <c r="J47" s="202">
        <v>55</v>
      </c>
      <c r="K47" s="202">
        <v>55</v>
      </c>
      <c r="L47" s="202">
        <v>55</v>
      </c>
      <c r="M47" s="202">
        <v>55</v>
      </c>
      <c r="N47" s="22" t="str">
        <f t="shared" si="5"/>
        <v>Y</v>
      </c>
      <c r="O47" s="22" t="str">
        <f t="shared" si="6"/>
        <v>Y</v>
      </c>
      <c r="P47" s="22" t="str">
        <f t="shared" si="7"/>
        <v>Y</v>
      </c>
      <c r="Q47" s="22" t="str">
        <f t="shared" si="8"/>
        <v>Y</v>
      </c>
      <c r="R47" s="22" t="str">
        <f t="shared" si="9"/>
        <v>Y</v>
      </c>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row>
    <row r="48" spans="1:1024" ht="16.2" thickBot="1" x14ac:dyDescent="0.35">
      <c r="A48" s="190">
        <v>38</v>
      </c>
      <c r="B48" s="193" t="s">
        <v>740</v>
      </c>
      <c r="C48" s="194" t="s">
        <v>741</v>
      </c>
      <c r="D48" s="202">
        <v>89</v>
      </c>
      <c r="E48" s="202">
        <v>89</v>
      </c>
      <c r="F48" s="202">
        <v>89</v>
      </c>
      <c r="G48" s="202">
        <v>89</v>
      </c>
      <c r="H48" s="202">
        <v>89</v>
      </c>
      <c r="I48" s="202">
        <v>89</v>
      </c>
      <c r="J48" s="202">
        <v>89</v>
      </c>
      <c r="K48" s="202">
        <v>89</v>
      </c>
      <c r="L48" s="202">
        <v>89</v>
      </c>
      <c r="M48" s="202">
        <v>89</v>
      </c>
      <c r="N48" s="22" t="str">
        <f t="shared" si="5"/>
        <v>Y</v>
      </c>
      <c r="O48" s="22" t="str">
        <f t="shared" si="6"/>
        <v>Y</v>
      </c>
      <c r="P48" s="22" t="str">
        <f t="shared" si="7"/>
        <v>Y</v>
      </c>
      <c r="Q48" s="22" t="str">
        <f t="shared" si="8"/>
        <v>Y</v>
      </c>
      <c r="R48" s="22" t="str">
        <f t="shared" si="9"/>
        <v>Y</v>
      </c>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row>
    <row r="49" spans="1:1024" ht="16.2" thickBot="1" x14ac:dyDescent="0.35">
      <c r="A49" s="190">
        <v>39</v>
      </c>
      <c r="B49" s="193" t="s">
        <v>742</v>
      </c>
      <c r="C49" s="194" t="s">
        <v>743</v>
      </c>
      <c r="D49" s="202">
        <v>60</v>
      </c>
      <c r="E49" s="202">
        <v>60</v>
      </c>
      <c r="F49" s="202">
        <v>60</v>
      </c>
      <c r="G49" s="202">
        <v>60</v>
      </c>
      <c r="H49" s="202">
        <v>60</v>
      </c>
      <c r="I49" s="202">
        <v>60</v>
      </c>
      <c r="J49" s="202">
        <v>60</v>
      </c>
      <c r="K49" s="202">
        <v>60</v>
      </c>
      <c r="L49" s="202">
        <v>60</v>
      </c>
      <c r="M49" s="202">
        <v>60</v>
      </c>
      <c r="N49" s="22" t="str">
        <f t="shared" si="5"/>
        <v>Y</v>
      </c>
      <c r="O49" s="22" t="str">
        <f t="shared" si="6"/>
        <v>Y</v>
      </c>
      <c r="P49" s="22" t="str">
        <f t="shared" si="7"/>
        <v>Y</v>
      </c>
      <c r="Q49" s="22" t="str">
        <f t="shared" si="8"/>
        <v>Y</v>
      </c>
      <c r="R49" s="22" t="str">
        <f t="shared" si="9"/>
        <v>Y</v>
      </c>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row>
    <row r="50" spans="1:1024" ht="28.2" thickBot="1" x14ac:dyDescent="0.35">
      <c r="A50" s="190">
        <v>40</v>
      </c>
      <c r="B50" s="193" t="s">
        <v>744</v>
      </c>
      <c r="C50" s="194" t="s">
        <v>745</v>
      </c>
      <c r="D50" s="202">
        <v>87</v>
      </c>
      <c r="E50" s="202">
        <v>87</v>
      </c>
      <c r="F50" s="202">
        <v>87</v>
      </c>
      <c r="G50" s="202">
        <v>87</v>
      </c>
      <c r="H50" s="202">
        <v>87</v>
      </c>
      <c r="I50" s="202">
        <v>87</v>
      </c>
      <c r="J50" s="202">
        <v>87</v>
      </c>
      <c r="K50" s="202">
        <v>87</v>
      </c>
      <c r="L50" s="202">
        <v>87</v>
      </c>
      <c r="M50" s="202">
        <v>87</v>
      </c>
      <c r="N50" s="22" t="str">
        <f t="shared" si="5"/>
        <v>Y</v>
      </c>
      <c r="O50" s="22" t="str">
        <f t="shared" si="6"/>
        <v>Y</v>
      </c>
      <c r="P50" s="22" t="str">
        <f t="shared" si="7"/>
        <v>Y</v>
      </c>
      <c r="Q50" s="22" t="str">
        <f t="shared" si="8"/>
        <v>Y</v>
      </c>
      <c r="R50" s="22" t="str">
        <f t="shared" si="9"/>
        <v>Y</v>
      </c>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row>
    <row r="51" spans="1:1024" ht="16.2" thickBot="1" x14ac:dyDescent="0.35">
      <c r="A51" s="190">
        <v>41</v>
      </c>
      <c r="B51" s="191" t="s">
        <v>746</v>
      </c>
      <c r="C51" s="192" t="s">
        <v>747</v>
      </c>
      <c r="D51" s="202">
        <v>83</v>
      </c>
      <c r="E51" s="202">
        <v>83</v>
      </c>
      <c r="F51" s="202">
        <v>83</v>
      </c>
      <c r="G51" s="202">
        <v>83</v>
      </c>
      <c r="H51" s="202">
        <v>83</v>
      </c>
      <c r="I51" s="202">
        <v>83</v>
      </c>
      <c r="J51" s="202">
        <v>83</v>
      </c>
      <c r="K51" s="202">
        <v>83</v>
      </c>
      <c r="L51" s="202">
        <v>83</v>
      </c>
      <c r="M51" s="202">
        <v>83</v>
      </c>
      <c r="N51" s="22" t="str">
        <f t="shared" si="5"/>
        <v>Y</v>
      </c>
      <c r="O51" s="22" t="str">
        <f t="shared" si="6"/>
        <v>Y</v>
      </c>
      <c r="P51" s="22" t="str">
        <f t="shared" si="7"/>
        <v>Y</v>
      </c>
      <c r="Q51" s="22" t="str">
        <f t="shared" si="8"/>
        <v>Y</v>
      </c>
      <c r="R51" s="22" t="str">
        <f t="shared" si="9"/>
        <v>Y</v>
      </c>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ht="16.2" thickBot="1" x14ac:dyDescent="0.35">
      <c r="A52" s="190">
        <v>42</v>
      </c>
      <c r="B52" s="193" t="s">
        <v>748</v>
      </c>
      <c r="C52" s="194" t="s">
        <v>749</v>
      </c>
      <c r="D52" s="202">
        <v>88</v>
      </c>
      <c r="E52" s="202">
        <v>88</v>
      </c>
      <c r="F52" s="202">
        <v>88</v>
      </c>
      <c r="G52" s="202">
        <v>88</v>
      </c>
      <c r="H52" s="202">
        <v>88</v>
      </c>
      <c r="I52" s="202">
        <v>88</v>
      </c>
      <c r="J52" s="202">
        <v>88</v>
      </c>
      <c r="K52" s="202">
        <v>88</v>
      </c>
      <c r="L52" s="202">
        <v>88</v>
      </c>
      <c r="M52" s="202">
        <v>88</v>
      </c>
      <c r="N52" s="22" t="str">
        <f t="shared" si="5"/>
        <v>Y</v>
      </c>
      <c r="O52" s="22" t="str">
        <f t="shared" si="6"/>
        <v>Y</v>
      </c>
      <c r="P52" s="22" t="str">
        <f t="shared" si="7"/>
        <v>Y</v>
      </c>
      <c r="Q52" s="22" t="str">
        <f t="shared" si="8"/>
        <v>Y</v>
      </c>
      <c r="R52" s="22" t="str">
        <f t="shared" si="9"/>
        <v>Y</v>
      </c>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ht="16.2" thickBot="1" x14ac:dyDescent="0.35">
      <c r="A53" s="190">
        <v>43</v>
      </c>
      <c r="B53" s="193" t="s">
        <v>750</v>
      </c>
      <c r="C53" s="194" t="s">
        <v>751</v>
      </c>
      <c r="D53" s="202">
        <v>55</v>
      </c>
      <c r="E53" s="202">
        <v>55</v>
      </c>
      <c r="F53" s="202">
        <v>55</v>
      </c>
      <c r="G53" s="202">
        <v>55</v>
      </c>
      <c r="H53" s="202">
        <v>55</v>
      </c>
      <c r="I53" s="202">
        <v>55</v>
      </c>
      <c r="J53" s="202">
        <v>55</v>
      </c>
      <c r="K53" s="202">
        <v>55</v>
      </c>
      <c r="L53" s="202">
        <v>55</v>
      </c>
      <c r="M53" s="202">
        <v>55</v>
      </c>
      <c r="N53" s="22" t="str">
        <f t="shared" si="5"/>
        <v>Y</v>
      </c>
      <c r="O53" s="22" t="str">
        <f t="shared" si="6"/>
        <v>Y</v>
      </c>
      <c r="P53" s="22" t="str">
        <f t="shared" si="7"/>
        <v>Y</v>
      </c>
      <c r="Q53" s="22" t="str">
        <f t="shared" si="8"/>
        <v>Y</v>
      </c>
      <c r="R53" s="22" t="str">
        <f t="shared" si="9"/>
        <v>Y</v>
      </c>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row>
    <row r="54" spans="1:1024" ht="16.2" thickBot="1" x14ac:dyDescent="0.35">
      <c r="A54" s="190">
        <v>44</v>
      </c>
      <c r="B54" s="193" t="s">
        <v>752</v>
      </c>
      <c r="C54" s="194" t="s">
        <v>753</v>
      </c>
      <c r="D54" s="202">
        <v>92</v>
      </c>
      <c r="E54" s="202">
        <v>92</v>
      </c>
      <c r="F54" s="202">
        <v>92</v>
      </c>
      <c r="G54" s="202">
        <v>92</v>
      </c>
      <c r="H54" s="202">
        <v>92</v>
      </c>
      <c r="I54" s="202">
        <v>92</v>
      </c>
      <c r="J54" s="202">
        <v>92</v>
      </c>
      <c r="K54" s="202">
        <v>92</v>
      </c>
      <c r="L54" s="202">
        <v>92</v>
      </c>
      <c r="M54" s="202">
        <v>92</v>
      </c>
      <c r="N54" s="22" t="str">
        <f t="shared" si="5"/>
        <v>Y</v>
      </c>
      <c r="O54" s="22" t="str">
        <f t="shared" si="6"/>
        <v>Y</v>
      </c>
      <c r="P54" s="22" t="str">
        <f t="shared" si="7"/>
        <v>Y</v>
      </c>
      <c r="Q54" s="22" t="str">
        <f t="shared" si="8"/>
        <v>Y</v>
      </c>
      <c r="R54" s="22" t="str">
        <f t="shared" si="9"/>
        <v>Y</v>
      </c>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c r="AMG54"/>
      <c r="AMH54"/>
      <c r="AMI54"/>
      <c r="AMJ54"/>
    </row>
    <row r="55" spans="1:1024" ht="16.2" thickBot="1" x14ac:dyDescent="0.35">
      <c r="A55" s="190">
        <v>45</v>
      </c>
      <c r="B55" s="193" t="s">
        <v>754</v>
      </c>
      <c r="C55" s="194" t="s">
        <v>755</v>
      </c>
      <c r="D55" s="202">
        <v>88</v>
      </c>
      <c r="E55" s="202">
        <v>88</v>
      </c>
      <c r="F55" s="202">
        <v>88</v>
      </c>
      <c r="G55" s="202">
        <v>88</v>
      </c>
      <c r="H55" s="202">
        <v>88</v>
      </c>
      <c r="I55" s="202">
        <v>88</v>
      </c>
      <c r="J55" s="202">
        <v>88</v>
      </c>
      <c r="K55" s="202">
        <v>88</v>
      </c>
      <c r="L55" s="202">
        <v>88</v>
      </c>
      <c r="M55" s="202">
        <v>88</v>
      </c>
      <c r="N55" s="22" t="str">
        <f t="shared" si="5"/>
        <v>Y</v>
      </c>
      <c r="O55" s="22" t="str">
        <f t="shared" si="6"/>
        <v>Y</v>
      </c>
      <c r="P55" s="22" t="str">
        <f t="shared" si="7"/>
        <v>Y</v>
      </c>
      <c r="Q55" s="22" t="str">
        <f t="shared" si="8"/>
        <v>Y</v>
      </c>
      <c r="R55" s="22" t="str">
        <f t="shared" si="9"/>
        <v>Y</v>
      </c>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c r="AMG55"/>
      <c r="AMH55"/>
      <c r="AMI55"/>
      <c r="AMJ55"/>
    </row>
    <row r="56" spans="1:1024" s="29" customFormat="1" ht="16.2" thickBot="1" x14ac:dyDescent="0.35">
      <c r="A56" s="190">
        <v>46</v>
      </c>
      <c r="B56" s="193" t="s">
        <v>756</v>
      </c>
      <c r="C56" s="194" t="s">
        <v>757</v>
      </c>
      <c r="D56" s="202">
        <v>94</v>
      </c>
      <c r="E56" s="202">
        <v>94</v>
      </c>
      <c r="F56" s="202">
        <v>94</v>
      </c>
      <c r="G56" s="202">
        <v>94</v>
      </c>
      <c r="H56" s="202">
        <v>94</v>
      </c>
      <c r="I56" s="202">
        <v>94</v>
      </c>
      <c r="J56" s="202">
        <v>94</v>
      </c>
      <c r="K56" s="202">
        <v>94</v>
      </c>
      <c r="L56" s="202">
        <v>94</v>
      </c>
      <c r="M56" s="202">
        <v>94</v>
      </c>
      <c r="N56" s="22" t="str">
        <f t="shared" si="5"/>
        <v>Y</v>
      </c>
      <c r="O56" s="22" t="str">
        <f t="shared" si="6"/>
        <v>Y</v>
      </c>
      <c r="P56" s="22" t="str">
        <f t="shared" si="7"/>
        <v>Y</v>
      </c>
      <c r="Q56" s="22" t="str">
        <f t="shared" si="8"/>
        <v>Y</v>
      </c>
      <c r="R56" s="22" t="str">
        <f t="shared" si="9"/>
        <v>Y</v>
      </c>
    </row>
    <row r="57" spans="1:1024" s="29" customFormat="1" ht="16.2" thickBot="1" x14ac:dyDescent="0.35">
      <c r="A57" s="190">
        <v>47</v>
      </c>
      <c r="B57" s="193" t="s">
        <v>758</v>
      </c>
      <c r="C57" s="194" t="s">
        <v>759</v>
      </c>
      <c r="D57" s="202">
        <v>91</v>
      </c>
      <c r="E57" s="202">
        <v>91</v>
      </c>
      <c r="F57" s="202">
        <v>91</v>
      </c>
      <c r="G57" s="202">
        <v>91</v>
      </c>
      <c r="H57" s="202">
        <v>91</v>
      </c>
      <c r="I57" s="202">
        <v>91</v>
      </c>
      <c r="J57" s="202">
        <v>91</v>
      </c>
      <c r="K57" s="202">
        <v>91</v>
      </c>
      <c r="L57" s="202">
        <v>91</v>
      </c>
      <c r="M57" s="202">
        <v>91</v>
      </c>
      <c r="N57" s="22" t="str">
        <f t="shared" si="5"/>
        <v>Y</v>
      </c>
      <c r="O57" s="22" t="str">
        <f t="shared" si="6"/>
        <v>Y</v>
      </c>
      <c r="P57" s="22" t="str">
        <f t="shared" si="7"/>
        <v>Y</v>
      </c>
      <c r="Q57" s="22" t="str">
        <f t="shared" si="8"/>
        <v>Y</v>
      </c>
      <c r="R57" s="22" t="str">
        <f t="shared" si="9"/>
        <v>Y</v>
      </c>
    </row>
    <row r="58" spans="1:1024" s="29" customFormat="1" ht="16.2" thickBot="1" x14ac:dyDescent="0.35">
      <c r="A58" s="190">
        <v>48</v>
      </c>
      <c r="B58" s="193" t="s">
        <v>760</v>
      </c>
      <c r="C58" s="194" t="s">
        <v>761</v>
      </c>
      <c r="D58" s="202">
        <v>91</v>
      </c>
      <c r="E58" s="202">
        <v>91</v>
      </c>
      <c r="F58" s="202">
        <v>91</v>
      </c>
      <c r="G58" s="202">
        <v>91</v>
      </c>
      <c r="H58" s="202">
        <v>91</v>
      </c>
      <c r="I58" s="202">
        <v>91</v>
      </c>
      <c r="J58" s="202">
        <v>91</v>
      </c>
      <c r="K58" s="202">
        <v>91</v>
      </c>
      <c r="L58" s="202">
        <v>91</v>
      </c>
      <c r="M58" s="202">
        <v>91</v>
      </c>
      <c r="N58" s="22" t="str">
        <f t="shared" si="5"/>
        <v>Y</v>
      </c>
      <c r="O58" s="22" t="str">
        <f t="shared" si="6"/>
        <v>Y</v>
      </c>
      <c r="P58" s="22" t="str">
        <f t="shared" si="7"/>
        <v>Y</v>
      </c>
      <c r="Q58" s="22" t="str">
        <f t="shared" si="8"/>
        <v>Y</v>
      </c>
      <c r="R58" s="22" t="str">
        <f t="shared" si="9"/>
        <v>Y</v>
      </c>
    </row>
    <row r="59" spans="1:1024" s="29" customFormat="1" ht="16.2" thickBot="1" x14ac:dyDescent="0.35">
      <c r="A59" s="190">
        <v>49</v>
      </c>
      <c r="B59" s="193" t="s">
        <v>762</v>
      </c>
      <c r="C59" s="194" t="s">
        <v>763</v>
      </c>
      <c r="D59" s="202">
        <v>84</v>
      </c>
      <c r="E59" s="202">
        <v>84</v>
      </c>
      <c r="F59" s="202">
        <v>84</v>
      </c>
      <c r="G59" s="202">
        <v>84</v>
      </c>
      <c r="H59" s="202">
        <v>84</v>
      </c>
      <c r="I59" s="202">
        <v>84</v>
      </c>
      <c r="J59" s="202">
        <v>84</v>
      </c>
      <c r="K59" s="202">
        <v>84</v>
      </c>
      <c r="L59" s="202">
        <v>84</v>
      </c>
      <c r="M59" s="202">
        <v>84</v>
      </c>
      <c r="N59" s="22" t="str">
        <f t="shared" si="5"/>
        <v>Y</v>
      </c>
      <c r="O59" s="22" t="str">
        <f t="shared" si="6"/>
        <v>Y</v>
      </c>
      <c r="P59" s="22" t="str">
        <f t="shared" si="7"/>
        <v>Y</v>
      </c>
      <c r="Q59" s="22" t="str">
        <f t="shared" si="8"/>
        <v>Y</v>
      </c>
      <c r="R59" s="22" t="str">
        <f t="shared" si="9"/>
        <v>Y</v>
      </c>
    </row>
    <row r="60" spans="1:1024" ht="16.2" thickBot="1" x14ac:dyDescent="0.35">
      <c r="A60" s="190">
        <v>50</v>
      </c>
      <c r="B60" s="193" t="s">
        <v>764</v>
      </c>
      <c r="C60" s="194" t="s">
        <v>765</v>
      </c>
      <c r="D60" s="202">
        <v>50</v>
      </c>
      <c r="E60" s="202">
        <v>50</v>
      </c>
      <c r="F60" s="202">
        <v>50</v>
      </c>
      <c r="G60" s="202">
        <v>50</v>
      </c>
      <c r="H60" s="202">
        <v>50</v>
      </c>
      <c r="I60" s="202">
        <v>50</v>
      </c>
      <c r="J60" s="202">
        <v>50</v>
      </c>
      <c r="K60" s="202">
        <v>50</v>
      </c>
      <c r="L60" s="202">
        <v>50</v>
      </c>
      <c r="M60" s="202">
        <v>50</v>
      </c>
      <c r="N60" s="22" t="str">
        <f t="shared" si="5"/>
        <v>Y</v>
      </c>
      <c r="O60" s="22" t="str">
        <f t="shared" si="6"/>
        <v>Y</v>
      </c>
      <c r="P60" s="22" t="str">
        <f t="shared" si="7"/>
        <v>Y</v>
      </c>
      <c r="Q60" s="22" t="str">
        <f t="shared" si="8"/>
        <v>Y</v>
      </c>
      <c r="R60" s="22" t="str">
        <f t="shared" si="9"/>
        <v>Y</v>
      </c>
    </row>
    <row r="61" spans="1:1024" ht="28.2" thickBot="1" x14ac:dyDescent="0.35">
      <c r="A61" s="190">
        <v>51</v>
      </c>
      <c r="B61" s="193" t="s">
        <v>766</v>
      </c>
      <c r="C61" s="194" t="s">
        <v>767</v>
      </c>
      <c r="D61" s="202">
        <v>53</v>
      </c>
      <c r="E61" s="202">
        <v>53</v>
      </c>
      <c r="F61" s="202">
        <v>53</v>
      </c>
      <c r="G61" s="202">
        <v>53</v>
      </c>
      <c r="H61" s="202">
        <v>53</v>
      </c>
      <c r="I61" s="202">
        <v>53</v>
      </c>
      <c r="J61" s="202">
        <v>53</v>
      </c>
      <c r="K61" s="202">
        <v>53</v>
      </c>
      <c r="L61" s="202">
        <v>53</v>
      </c>
      <c r="M61" s="202">
        <v>53</v>
      </c>
      <c r="N61" s="22" t="str">
        <f t="shared" si="5"/>
        <v>Y</v>
      </c>
      <c r="O61" s="22" t="str">
        <f t="shared" si="6"/>
        <v>Y</v>
      </c>
      <c r="P61" s="22" t="str">
        <f t="shared" si="7"/>
        <v>Y</v>
      </c>
      <c r="Q61" s="22" t="str">
        <f t="shared" si="8"/>
        <v>Y</v>
      </c>
      <c r="R61" s="22" t="str">
        <f t="shared" si="9"/>
        <v>Y</v>
      </c>
    </row>
    <row r="62" spans="1:1024" ht="28.2" thickBot="1" x14ac:dyDescent="0.35">
      <c r="A62" s="190">
        <v>52</v>
      </c>
      <c r="B62" s="193" t="s">
        <v>768</v>
      </c>
      <c r="C62" s="194" t="s">
        <v>769</v>
      </c>
      <c r="D62" s="202">
        <v>79</v>
      </c>
      <c r="E62" s="202">
        <v>79</v>
      </c>
      <c r="F62" s="202">
        <v>79</v>
      </c>
      <c r="G62" s="202">
        <v>79</v>
      </c>
      <c r="H62" s="202">
        <v>79</v>
      </c>
      <c r="I62" s="202">
        <v>79</v>
      </c>
      <c r="J62" s="202">
        <v>79</v>
      </c>
      <c r="K62" s="202">
        <v>79</v>
      </c>
      <c r="L62" s="202">
        <v>79</v>
      </c>
      <c r="M62" s="202">
        <v>79</v>
      </c>
      <c r="N62" s="22" t="str">
        <f t="shared" si="5"/>
        <v>Y</v>
      </c>
      <c r="O62" s="22" t="str">
        <f t="shared" si="6"/>
        <v>Y</v>
      </c>
      <c r="P62" s="22" t="str">
        <f t="shared" si="7"/>
        <v>Y</v>
      </c>
      <c r="Q62" s="22" t="str">
        <f t="shared" si="8"/>
        <v>Y</v>
      </c>
      <c r="R62" s="22" t="str">
        <f t="shared" si="9"/>
        <v>Y</v>
      </c>
    </row>
    <row r="63" spans="1:1024" ht="42" thickBot="1" x14ac:dyDescent="0.35">
      <c r="A63" s="190">
        <v>53</v>
      </c>
      <c r="B63" s="193" t="s">
        <v>770</v>
      </c>
      <c r="C63" s="194" t="s">
        <v>771</v>
      </c>
      <c r="D63" s="202">
        <v>90</v>
      </c>
      <c r="E63" s="202">
        <v>90</v>
      </c>
      <c r="F63" s="202">
        <v>90</v>
      </c>
      <c r="G63" s="202">
        <v>90</v>
      </c>
      <c r="H63" s="202">
        <v>90</v>
      </c>
      <c r="I63" s="202">
        <v>90</v>
      </c>
      <c r="J63" s="202">
        <v>90</v>
      </c>
      <c r="K63" s="202">
        <v>90</v>
      </c>
      <c r="L63" s="202">
        <v>90</v>
      </c>
      <c r="M63" s="202">
        <v>90</v>
      </c>
      <c r="N63" s="22" t="str">
        <f t="shared" si="5"/>
        <v>Y</v>
      </c>
      <c r="O63" s="22" t="str">
        <f t="shared" si="6"/>
        <v>Y</v>
      </c>
      <c r="P63" s="22" t="str">
        <f t="shared" si="7"/>
        <v>Y</v>
      </c>
      <c r="Q63" s="22" t="str">
        <f t="shared" si="8"/>
        <v>Y</v>
      </c>
      <c r="R63" s="22" t="str">
        <f t="shared" si="9"/>
        <v>Y</v>
      </c>
    </row>
    <row r="64" spans="1:1024" ht="28.2" thickBot="1" x14ac:dyDescent="0.35">
      <c r="A64" s="190">
        <v>54</v>
      </c>
      <c r="B64" s="193" t="s">
        <v>772</v>
      </c>
      <c r="C64" s="194" t="s">
        <v>773</v>
      </c>
      <c r="D64" s="202">
        <v>85</v>
      </c>
      <c r="E64" s="202">
        <v>85</v>
      </c>
      <c r="F64" s="202">
        <v>85</v>
      </c>
      <c r="G64" s="202">
        <v>85</v>
      </c>
      <c r="H64" s="202">
        <v>85</v>
      </c>
      <c r="I64" s="202">
        <v>85</v>
      </c>
      <c r="J64" s="202">
        <v>85</v>
      </c>
      <c r="K64" s="202">
        <v>85</v>
      </c>
      <c r="L64" s="202">
        <v>85</v>
      </c>
      <c r="M64" s="202">
        <v>85</v>
      </c>
      <c r="N64" s="22" t="str">
        <f t="shared" si="5"/>
        <v>Y</v>
      </c>
      <c r="O64" s="22" t="str">
        <f t="shared" si="6"/>
        <v>Y</v>
      </c>
      <c r="P64" s="22" t="str">
        <f t="shared" si="7"/>
        <v>Y</v>
      </c>
      <c r="Q64" s="22" t="str">
        <f t="shared" si="8"/>
        <v>Y</v>
      </c>
      <c r="R64" s="22" t="str">
        <f t="shared" si="9"/>
        <v>Y</v>
      </c>
    </row>
    <row r="65" spans="1:18" ht="28.2" thickBot="1" x14ac:dyDescent="0.35">
      <c r="A65" s="190">
        <v>55</v>
      </c>
      <c r="B65" s="195" t="s">
        <v>774</v>
      </c>
      <c r="C65" s="194" t="s">
        <v>775</v>
      </c>
      <c r="D65" s="202">
        <v>95</v>
      </c>
      <c r="E65" s="202">
        <v>95</v>
      </c>
      <c r="F65" s="202">
        <v>95</v>
      </c>
      <c r="G65" s="202">
        <v>95</v>
      </c>
      <c r="H65" s="202">
        <v>95</v>
      </c>
      <c r="I65" s="202">
        <v>95</v>
      </c>
      <c r="J65" s="202">
        <v>95</v>
      </c>
      <c r="K65" s="202">
        <v>95</v>
      </c>
      <c r="L65" s="202">
        <v>95</v>
      </c>
      <c r="M65" s="202">
        <v>95</v>
      </c>
      <c r="N65" s="22" t="str">
        <f t="shared" si="5"/>
        <v>Y</v>
      </c>
      <c r="O65" s="22" t="str">
        <f t="shared" si="6"/>
        <v>Y</v>
      </c>
      <c r="P65" s="22" t="str">
        <f t="shared" si="7"/>
        <v>Y</v>
      </c>
      <c r="Q65" s="22" t="str">
        <f t="shared" si="8"/>
        <v>Y</v>
      </c>
      <c r="R65" s="22" t="str">
        <f t="shared" si="9"/>
        <v>Y</v>
      </c>
    </row>
    <row r="66" spans="1:18" ht="16.2" thickBot="1" x14ac:dyDescent="0.35">
      <c r="A66" s="190">
        <v>56</v>
      </c>
      <c r="B66" s="193" t="s">
        <v>776</v>
      </c>
      <c r="C66" s="194" t="s">
        <v>777</v>
      </c>
      <c r="D66" s="202">
        <v>53</v>
      </c>
      <c r="E66" s="202">
        <v>53</v>
      </c>
      <c r="F66" s="202">
        <v>53</v>
      </c>
      <c r="G66" s="202">
        <v>53</v>
      </c>
      <c r="H66" s="202">
        <v>53</v>
      </c>
      <c r="I66" s="202">
        <v>53</v>
      </c>
      <c r="J66" s="202">
        <v>53</v>
      </c>
      <c r="K66" s="202">
        <v>53</v>
      </c>
      <c r="L66" s="202">
        <v>53</v>
      </c>
      <c r="M66" s="202">
        <v>53</v>
      </c>
      <c r="N66" s="22" t="str">
        <f t="shared" si="5"/>
        <v>Y</v>
      </c>
      <c r="O66" s="22" t="str">
        <f t="shared" si="6"/>
        <v>Y</v>
      </c>
      <c r="P66" s="22" t="str">
        <f t="shared" si="7"/>
        <v>Y</v>
      </c>
      <c r="Q66" s="22" t="str">
        <f t="shared" si="8"/>
        <v>Y</v>
      </c>
      <c r="R66" s="22" t="str">
        <f t="shared" si="9"/>
        <v>Y</v>
      </c>
    </row>
    <row r="67" spans="1:18" ht="16.2" thickBot="1" x14ac:dyDescent="0.35">
      <c r="A67" s="190">
        <v>57</v>
      </c>
      <c r="B67" s="193" t="s">
        <v>778</v>
      </c>
      <c r="C67" s="194" t="s">
        <v>779</v>
      </c>
      <c r="D67" s="202">
        <v>56</v>
      </c>
      <c r="E67" s="202">
        <v>56</v>
      </c>
      <c r="F67" s="202">
        <v>56</v>
      </c>
      <c r="G67" s="202">
        <v>56</v>
      </c>
      <c r="H67" s="202">
        <v>56</v>
      </c>
      <c r="I67" s="202">
        <v>56</v>
      </c>
      <c r="J67" s="202">
        <v>56</v>
      </c>
      <c r="K67" s="202">
        <v>56</v>
      </c>
      <c r="L67" s="202">
        <v>56</v>
      </c>
      <c r="M67" s="202">
        <v>56</v>
      </c>
      <c r="N67" s="22" t="str">
        <f t="shared" si="5"/>
        <v>Y</v>
      </c>
      <c r="O67" s="22" t="str">
        <f t="shared" si="6"/>
        <v>Y</v>
      </c>
      <c r="P67" s="22" t="str">
        <f t="shared" si="7"/>
        <v>Y</v>
      </c>
      <c r="Q67" s="22" t="str">
        <f t="shared" si="8"/>
        <v>Y</v>
      </c>
      <c r="R67" s="22" t="str">
        <f t="shared" si="9"/>
        <v>Y</v>
      </c>
    </row>
    <row r="68" spans="1:18" ht="16.2" thickBot="1" x14ac:dyDescent="0.35">
      <c r="A68" s="190">
        <v>58</v>
      </c>
      <c r="B68" s="193" t="s">
        <v>780</v>
      </c>
      <c r="C68" s="194" t="s">
        <v>781</v>
      </c>
      <c r="D68" s="202">
        <v>93</v>
      </c>
      <c r="E68" s="202">
        <v>93</v>
      </c>
      <c r="F68" s="202">
        <v>93</v>
      </c>
      <c r="G68" s="202">
        <v>93</v>
      </c>
      <c r="H68" s="202">
        <v>93</v>
      </c>
      <c r="I68" s="202">
        <v>93</v>
      </c>
      <c r="J68" s="202">
        <v>93</v>
      </c>
      <c r="K68" s="202">
        <v>93</v>
      </c>
      <c r="L68" s="202">
        <v>93</v>
      </c>
      <c r="M68" s="202">
        <v>93</v>
      </c>
      <c r="N68" s="22" t="str">
        <f t="shared" si="5"/>
        <v>Y</v>
      </c>
      <c r="O68" s="22" t="str">
        <f t="shared" si="6"/>
        <v>Y</v>
      </c>
      <c r="P68" s="22" t="str">
        <f t="shared" si="7"/>
        <v>Y</v>
      </c>
      <c r="Q68" s="22" t="str">
        <f t="shared" si="8"/>
        <v>Y</v>
      </c>
      <c r="R68" s="22" t="str">
        <f t="shared" si="9"/>
        <v>Y</v>
      </c>
    </row>
    <row r="69" spans="1:18" ht="16.2" thickBot="1" x14ac:dyDescent="0.35">
      <c r="A69" s="190">
        <v>59</v>
      </c>
      <c r="B69" s="193" t="s">
        <v>782</v>
      </c>
      <c r="C69" s="194" t="s">
        <v>783</v>
      </c>
      <c r="D69" s="202">
        <v>88</v>
      </c>
      <c r="E69" s="202">
        <v>88</v>
      </c>
      <c r="F69" s="202">
        <v>88</v>
      </c>
      <c r="G69" s="202">
        <v>88</v>
      </c>
      <c r="H69" s="202">
        <v>88</v>
      </c>
      <c r="I69" s="202">
        <v>88</v>
      </c>
      <c r="J69" s="202">
        <v>88</v>
      </c>
      <c r="K69" s="202">
        <v>88</v>
      </c>
      <c r="L69" s="202">
        <v>88</v>
      </c>
      <c r="M69" s="202">
        <v>88</v>
      </c>
      <c r="N69" s="22" t="str">
        <f t="shared" si="5"/>
        <v>Y</v>
      </c>
      <c r="O69" s="22" t="str">
        <f t="shared" si="6"/>
        <v>Y</v>
      </c>
      <c r="P69" s="22" t="str">
        <f t="shared" si="7"/>
        <v>Y</v>
      </c>
      <c r="Q69" s="22" t="str">
        <f t="shared" si="8"/>
        <v>Y</v>
      </c>
      <c r="R69" s="22" t="str">
        <f t="shared" si="9"/>
        <v>Y</v>
      </c>
    </row>
    <row r="70" spans="1:18" ht="16.2" thickBot="1" x14ac:dyDescent="0.35">
      <c r="A70" s="190">
        <v>60</v>
      </c>
      <c r="B70" s="195" t="s">
        <v>784</v>
      </c>
      <c r="C70" s="196" t="s">
        <v>785</v>
      </c>
      <c r="D70" s="202">
        <v>92</v>
      </c>
      <c r="E70" s="202">
        <v>92</v>
      </c>
      <c r="F70" s="202">
        <v>92</v>
      </c>
      <c r="G70" s="202">
        <v>92</v>
      </c>
      <c r="H70" s="202">
        <v>92</v>
      </c>
      <c r="I70" s="202">
        <v>92</v>
      </c>
      <c r="J70" s="202">
        <v>92</v>
      </c>
      <c r="K70" s="202">
        <v>92</v>
      </c>
      <c r="L70" s="202">
        <v>92</v>
      </c>
      <c r="M70" s="202">
        <v>92</v>
      </c>
      <c r="N70" s="22" t="str">
        <f t="shared" si="5"/>
        <v>Y</v>
      </c>
      <c r="O70" s="22" t="str">
        <f t="shared" si="6"/>
        <v>Y</v>
      </c>
      <c r="P70" s="22" t="str">
        <f t="shared" si="7"/>
        <v>Y</v>
      </c>
      <c r="Q70" s="22" t="str">
        <f t="shared" si="8"/>
        <v>Y</v>
      </c>
      <c r="R70" s="22" t="str">
        <f t="shared" si="9"/>
        <v>Y</v>
      </c>
    </row>
    <row r="71" spans="1:18" ht="16.2" thickBot="1" x14ac:dyDescent="0.35">
      <c r="A71" s="190">
        <v>61</v>
      </c>
      <c r="B71" s="195" t="s">
        <v>786</v>
      </c>
      <c r="C71" s="196" t="s">
        <v>787</v>
      </c>
      <c r="D71" s="202">
        <v>84</v>
      </c>
      <c r="E71" s="202">
        <v>84</v>
      </c>
      <c r="F71" s="202">
        <v>84</v>
      </c>
      <c r="G71" s="202">
        <v>84</v>
      </c>
      <c r="H71" s="202">
        <v>84</v>
      </c>
      <c r="I71" s="202">
        <v>84</v>
      </c>
      <c r="J71" s="202">
        <v>84</v>
      </c>
      <c r="K71" s="202">
        <v>84</v>
      </c>
      <c r="L71" s="202">
        <v>84</v>
      </c>
      <c r="M71" s="202">
        <v>84</v>
      </c>
      <c r="N71" s="22" t="str">
        <f t="shared" si="5"/>
        <v>Y</v>
      </c>
      <c r="O71" s="22" t="str">
        <f t="shared" si="6"/>
        <v>Y</v>
      </c>
      <c r="P71" s="22" t="str">
        <f t="shared" si="7"/>
        <v>Y</v>
      </c>
      <c r="Q71" s="22" t="str">
        <f t="shared" si="8"/>
        <v>Y</v>
      </c>
      <c r="R71" s="22" t="str">
        <f t="shared" si="9"/>
        <v>Y</v>
      </c>
    </row>
    <row r="72" spans="1:18" ht="16.2" thickBot="1" x14ac:dyDescent="0.35">
      <c r="A72" s="190">
        <v>62</v>
      </c>
      <c r="B72" s="195" t="s">
        <v>788</v>
      </c>
      <c r="C72" s="196" t="s">
        <v>689</v>
      </c>
      <c r="D72" s="202">
        <v>50</v>
      </c>
      <c r="E72" s="202">
        <v>50</v>
      </c>
      <c r="F72" s="202">
        <v>50</v>
      </c>
      <c r="G72" s="202">
        <v>50</v>
      </c>
      <c r="H72" s="202">
        <v>50</v>
      </c>
      <c r="I72" s="202">
        <v>50</v>
      </c>
      <c r="J72" s="202">
        <v>50</v>
      </c>
      <c r="K72" s="202">
        <v>50</v>
      </c>
      <c r="L72" s="202">
        <v>50</v>
      </c>
      <c r="M72" s="202">
        <v>50</v>
      </c>
      <c r="N72" s="22" t="str">
        <f t="shared" si="5"/>
        <v>Y</v>
      </c>
      <c r="O72" s="22" t="str">
        <f t="shared" si="6"/>
        <v>Y</v>
      </c>
      <c r="P72" s="22" t="str">
        <f t="shared" si="7"/>
        <v>Y</v>
      </c>
      <c r="Q72" s="22" t="str">
        <f t="shared" si="8"/>
        <v>Y</v>
      </c>
      <c r="R72" s="22" t="str">
        <f t="shared" si="9"/>
        <v>Y</v>
      </c>
    </row>
    <row r="73" spans="1:18" ht="16.2" thickBot="1" x14ac:dyDescent="0.35">
      <c r="A73" s="190">
        <v>63</v>
      </c>
      <c r="B73" s="195" t="s">
        <v>789</v>
      </c>
      <c r="C73" s="196" t="s">
        <v>790</v>
      </c>
      <c r="D73" s="202">
        <v>48</v>
      </c>
      <c r="E73" s="202">
        <v>48</v>
      </c>
      <c r="F73" s="202">
        <v>48</v>
      </c>
      <c r="G73" s="202">
        <v>48</v>
      </c>
      <c r="H73" s="202">
        <v>48</v>
      </c>
      <c r="I73" s="202">
        <v>48</v>
      </c>
      <c r="J73" s="202">
        <v>48</v>
      </c>
      <c r="K73" s="202">
        <v>48</v>
      </c>
      <c r="L73" s="202">
        <v>48</v>
      </c>
      <c r="M73" s="202">
        <v>48</v>
      </c>
      <c r="N73" s="22" t="str">
        <f t="shared" si="5"/>
        <v>Y</v>
      </c>
      <c r="O73" s="22" t="str">
        <f t="shared" si="6"/>
        <v>Y</v>
      </c>
      <c r="P73" s="22" t="str">
        <f t="shared" si="7"/>
        <v>Y</v>
      </c>
      <c r="Q73" s="22" t="str">
        <f t="shared" si="8"/>
        <v>Y</v>
      </c>
      <c r="R73" s="22" t="str">
        <f t="shared" si="9"/>
        <v>Y</v>
      </c>
    </row>
    <row r="74" spans="1:18" ht="16.2" thickBot="1" x14ac:dyDescent="0.35">
      <c r="A74" s="190">
        <v>64</v>
      </c>
      <c r="B74" s="195" t="s">
        <v>791</v>
      </c>
      <c r="C74" s="196" t="s">
        <v>792</v>
      </c>
      <c r="D74" s="202">
        <v>89</v>
      </c>
      <c r="E74" s="202">
        <v>89</v>
      </c>
      <c r="F74" s="202">
        <v>89</v>
      </c>
      <c r="G74" s="202">
        <v>89</v>
      </c>
      <c r="H74" s="202">
        <v>89</v>
      </c>
      <c r="I74" s="202">
        <v>89</v>
      </c>
      <c r="J74" s="202">
        <v>89</v>
      </c>
      <c r="K74" s="202">
        <v>89</v>
      </c>
      <c r="L74" s="202">
        <v>89</v>
      </c>
      <c r="M74" s="202">
        <v>89</v>
      </c>
      <c r="N74" s="22" t="str">
        <f t="shared" si="5"/>
        <v>Y</v>
      </c>
      <c r="O74" s="22" t="str">
        <f t="shared" si="6"/>
        <v>Y</v>
      </c>
      <c r="P74" s="22" t="str">
        <f t="shared" si="7"/>
        <v>Y</v>
      </c>
      <c r="Q74" s="22" t="str">
        <f t="shared" si="8"/>
        <v>Y</v>
      </c>
      <c r="R74" s="22" t="str">
        <f t="shared" si="9"/>
        <v>Y</v>
      </c>
    </row>
    <row r="75" spans="1:18" ht="16.2" thickBot="1" x14ac:dyDescent="0.35">
      <c r="A75" s="190">
        <v>65</v>
      </c>
      <c r="B75" s="195" t="s">
        <v>793</v>
      </c>
      <c r="C75" s="196" t="s">
        <v>794</v>
      </c>
      <c r="D75" s="202">
        <v>93</v>
      </c>
      <c r="E75" s="202">
        <v>93</v>
      </c>
      <c r="F75" s="202">
        <v>93</v>
      </c>
      <c r="G75" s="202">
        <v>93</v>
      </c>
      <c r="H75" s="202">
        <v>93</v>
      </c>
      <c r="I75" s="202">
        <v>93</v>
      </c>
      <c r="J75" s="202">
        <v>93</v>
      </c>
      <c r="K75" s="202">
        <v>93</v>
      </c>
      <c r="L75" s="202">
        <v>93</v>
      </c>
      <c r="M75" s="202">
        <v>93</v>
      </c>
      <c r="N75" s="22" t="str">
        <f t="shared" si="5"/>
        <v>Y</v>
      </c>
      <c r="O75" s="22" t="str">
        <f t="shared" si="6"/>
        <v>Y</v>
      </c>
      <c r="P75" s="22" t="str">
        <f t="shared" si="7"/>
        <v>Y</v>
      </c>
      <c r="Q75" s="22" t="str">
        <f t="shared" si="8"/>
        <v>Y</v>
      </c>
      <c r="R75" s="22" t="str">
        <f t="shared" si="9"/>
        <v>Y</v>
      </c>
    </row>
    <row r="76" spans="1:18" ht="16.2" thickBot="1" x14ac:dyDescent="0.35">
      <c r="A76" s="190">
        <v>66</v>
      </c>
      <c r="B76" s="195" t="s">
        <v>795</v>
      </c>
      <c r="C76" s="196" t="s">
        <v>796</v>
      </c>
      <c r="D76" s="202">
        <v>18</v>
      </c>
      <c r="E76" s="202">
        <v>18</v>
      </c>
      <c r="F76" s="202">
        <v>18</v>
      </c>
      <c r="G76" s="202">
        <v>18</v>
      </c>
      <c r="H76" s="202">
        <v>18</v>
      </c>
      <c r="I76" s="202">
        <v>18</v>
      </c>
      <c r="J76" s="202">
        <v>18</v>
      </c>
      <c r="K76" s="202">
        <v>18</v>
      </c>
      <c r="L76" s="202">
        <v>18</v>
      </c>
      <c r="M76" s="202">
        <v>18</v>
      </c>
      <c r="N76" s="22" t="str">
        <f t="shared" si="5"/>
        <v>N</v>
      </c>
      <c r="O76" s="22" t="str">
        <f t="shared" si="6"/>
        <v>N</v>
      </c>
      <c r="P76" s="22" t="str">
        <f t="shared" si="7"/>
        <v>N</v>
      </c>
      <c r="Q76" s="22" t="str">
        <f t="shared" si="8"/>
        <v>N</v>
      </c>
      <c r="R76" s="22" t="str">
        <f t="shared" si="9"/>
        <v>N</v>
      </c>
    </row>
    <row r="77" spans="1:18" ht="16.2" thickBot="1" x14ac:dyDescent="0.35">
      <c r="A77" s="190">
        <v>67</v>
      </c>
      <c r="B77" s="195" t="s">
        <v>797</v>
      </c>
      <c r="C77" s="196" t="s">
        <v>798</v>
      </c>
      <c r="D77" s="202">
        <v>80</v>
      </c>
      <c r="E77" s="202">
        <v>80</v>
      </c>
      <c r="F77" s="202">
        <v>80</v>
      </c>
      <c r="G77" s="202">
        <v>80</v>
      </c>
      <c r="H77" s="202">
        <v>80</v>
      </c>
      <c r="I77" s="202">
        <v>80</v>
      </c>
      <c r="J77" s="202">
        <v>80</v>
      </c>
      <c r="K77" s="202">
        <v>80</v>
      </c>
      <c r="L77" s="202">
        <v>80</v>
      </c>
      <c r="M77" s="202">
        <v>80</v>
      </c>
      <c r="N77" s="22" t="str">
        <f t="shared" si="5"/>
        <v>Y</v>
      </c>
      <c r="O77" s="22" t="str">
        <f t="shared" si="6"/>
        <v>Y</v>
      </c>
      <c r="P77" s="22" t="str">
        <f t="shared" si="7"/>
        <v>Y</v>
      </c>
      <c r="Q77" s="22" t="str">
        <f t="shared" si="8"/>
        <v>Y</v>
      </c>
      <c r="R77" s="22" t="str">
        <f t="shared" si="9"/>
        <v>Y</v>
      </c>
    </row>
    <row r="78" spans="1:18" ht="28.2" thickBot="1" x14ac:dyDescent="0.35">
      <c r="A78" s="190">
        <v>68</v>
      </c>
      <c r="B78" s="195" t="s">
        <v>799</v>
      </c>
      <c r="C78" s="196" t="s">
        <v>800</v>
      </c>
      <c r="D78" s="202">
        <v>81</v>
      </c>
      <c r="E78" s="202">
        <v>81</v>
      </c>
      <c r="F78" s="202">
        <v>81</v>
      </c>
      <c r="G78" s="202">
        <v>81</v>
      </c>
      <c r="H78" s="202">
        <v>81</v>
      </c>
      <c r="I78" s="202">
        <v>81</v>
      </c>
      <c r="J78" s="202">
        <v>81</v>
      </c>
      <c r="K78" s="202">
        <v>81</v>
      </c>
      <c r="L78" s="202">
        <v>81</v>
      </c>
      <c r="M78" s="202">
        <v>81</v>
      </c>
      <c r="N78" s="22" t="str">
        <f t="shared" si="5"/>
        <v>Y</v>
      </c>
      <c r="O78" s="22" t="str">
        <f t="shared" si="6"/>
        <v>Y</v>
      </c>
      <c r="P78" s="22" t="str">
        <f t="shared" si="7"/>
        <v>Y</v>
      </c>
      <c r="Q78" s="22" t="str">
        <f t="shared" si="8"/>
        <v>Y</v>
      </c>
      <c r="R78" s="22" t="str">
        <f t="shared" si="9"/>
        <v>Y</v>
      </c>
    </row>
    <row r="79" spans="1:18" ht="16.2" thickBot="1" x14ac:dyDescent="0.35">
      <c r="A79" s="190">
        <v>69</v>
      </c>
      <c r="B79" s="195" t="s">
        <v>801</v>
      </c>
      <c r="C79" s="196" t="s">
        <v>802</v>
      </c>
      <c r="D79" s="202">
        <v>89</v>
      </c>
      <c r="E79" s="202">
        <v>89</v>
      </c>
      <c r="F79" s="202">
        <v>89</v>
      </c>
      <c r="G79" s="202">
        <v>89</v>
      </c>
      <c r="H79" s="202">
        <v>89</v>
      </c>
      <c r="I79" s="202">
        <v>89</v>
      </c>
      <c r="J79" s="202">
        <v>89</v>
      </c>
      <c r="K79" s="202">
        <v>89</v>
      </c>
      <c r="L79" s="202">
        <v>89</v>
      </c>
      <c r="M79" s="202">
        <v>89</v>
      </c>
      <c r="N79" s="22" t="str">
        <f t="shared" si="5"/>
        <v>Y</v>
      </c>
      <c r="O79" s="22" t="str">
        <f t="shared" si="6"/>
        <v>Y</v>
      </c>
      <c r="P79" s="22" t="str">
        <f t="shared" si="7"/>
        <v>Y</v>
      </c>
      <c r="Q79" s="22" t="str">
        <f t="shared" si="8"/>
        <v>Y</v>
      </c>
      <c r="R79" s="22" t="str">
        <f t="shared" si="9"/>
        <v>Y</v>
      </c>
    </row>
    <row r="80" spans="1:18" ht="16.2" thickBot="1" x14ac:dyDescent="0.35">
      <c r="A80" s="190">
        <v>70</v>
      </c>
      <c r="B80" s="195" t="s">
        <v>803</v>
      </c>
      <c r="C80" s="196" t="s">
        <v>804</v>
      </c>
      <c r="D80" s="202">
        <v>49</v>
      </c>
      <c r="E80" s="202">
        <v>49</v>
      </c>
      <c r="F80" s="202">
        <v>49</v>
      </c>
      <c r="G80" s="202">
        <v>49</v>
      </c>
      <c r="H80" s="202">
        <v>49</v>
      </c>
      <c r="I80" s="202">
        <v>49</v>
      </c>
      <c r="J80" s="202">
        <v>49</v>
      </c>
      <c r="K80" s="202">
        <v>49</v>
      </c>
      <c r="L80" s="202">
        <v>49</v>
      </c>
      <c r="M80" s="202">
        <v>49</v>
      </c>
      <c r="N80" s="22" t="str">
        <f t="shared" si="5"/>
        <v>Y</v>
      </c>
      <c r="O80" s="22" t="str">
        <f t="shared" si="6"/>
        <v>Y</v>
      </c>
      <c r="P80" s="22" t="str">
        <f t="shared" si="7"/>
        <v>Y</v>
      </c>
      <c r="Q80" s="22" t="str">
        <f t="shared" si="8"/>
        <v>Y</v>
      </c>
      <c r="R80" s="22" t="str">
        <f t="shared" si="9"/>
        <v>Y</v>
      </c>
    </row>
    <row r="81" spans="1:18" ht="16.2" thickBot="1" x14ac:dyDescent="0.35">
      <c r="A81" s="190">
        <v>71</v>
      </c>
      <c r="B81" s="195" t="s">
        <v>805</v>
      </c>
      <c r="C81" s="196" t="s">
        <v>806</v>
      </c>
      <c r="D81" s="202">
        <v>48</v>
      </c>
      <c r="E81" s="202">
        <v>48</v>
      </c>
      <c r="F81" s="202">
        <v>48</v>
      </c>
      <c r="G81" s="202">
        <v>48</v>
      </c>
      <c r="H81" s="202">
        <v>48</v>
      </c>
      <c r="I81" s="202">
        <v>48</v>
      </c>
      <c r="J81" s="202">
        <v>48</v>
      </c>
      <c r="K81" s="202">
        <v>48</v>
      </c>
      <c r="L81" s="202">
        <v>48</v>
      </c>
      <c r="M81" s="202">
        <v>48</v>
      </c>
      <c r="N81" s="22" t="str">
        <f t="shared" si="5"/>
        <v>Y</v>
      </c>
      <c r="O81" s="22" t="str">
        <f t="shared" si="6"/>
        <v>Y</v>
      </c>
      <c r="P81" s="22" t="str">
        <f t="shared" si="7"/>
        <v>Y</v>
      </c>
      <c r="Q81" s="22" t="str">
        <f t="shared" si="8"/>
        <v>Y</v>
      </c>
      <c r="R81" s="22" t="str">
        <f t="shared" si="9"/>
        <v>Y</v>
      </c>
    </row>
    <row r="82" spans="1:18" ht="16.2" thickBot="1" x14ac:dyDescent="0.35">
      <c r="A82" s="190">
        <v>72</v>
      </c>
      <c r="B82" s="195" t="s">
        <v>807</v>
      </c>
      <c r="C82" s="196" t="s">
        <v>808</v>
      </c>
      <c r="D82" s="202">
        <v>49</v>
      </c>
      <c r="E82" s="202">
        <v>49</v>
      </c>
      <c r="F82" s="202">
        <v>49</v>
      </c>
      <c r="G82" s="202">
        <v>49</v>
      </c>
      <c r="H82" s="202">
        <v>49</v>
      </c>
      <c r="I82" s="202">
        <v>49</v>
      </c>
      <c r="J82" s="202">
        <v>49</v>
      </c>
      <c r="K82" s="202">
        <v>49</v>
      </c>
      <c r="L82" s="202">
        <v>49</v>
      </c>
      <c r="M82" s="202">
        <v>49</v>
      </c>
      <c r="N82" s="22" t="str">
        <f t="shared" si="5"/>
        <v>Y</v>
      </c>
      <c r="O82" s="22" t="str">
        <f t="shared" si="6"/>
        <v>Y</v>
      </c>
      <c r="P82" s="22" t="str">
        <f t="shared" si="7"/>
        <v>Y</v>
      </c>
      <c r="Q82" s="22" t="str">
        <f t="shared" si="8"/>
        <v>Y</v>
      </c>
      <c r="R82" s="22" t="str">
        <f t="shared" si="9"/>
        <v>Y</v>
      </c>
    </row>
    <row r="83" spans="1:18" ht="28.2" thickBot="1" x14ac:dyDescent="0.35">
      <c r="A83" s="190">
        <v>73</v>
      </c>
      <c r="B83" s="195" t="s">
        <v>809</v>
      </c>
      <c r="C83" s="196" t="s">
        <v>810</v>
      </c>
      <c r="D83" s="202">
        <v>48</v>
      </c>
      <c r="E83" s="202">
        <v>48</v>
      </c>
      <c r="F83" s="202">
        <v>48</v>
      </c>
      <c r="G83" s="202">
        <v>48</v>
      </c>
      <c r="H83" s="202">
        <v>48</v>
      </c>
      <c r="I83" s="202">
        <v>48</v>
      </c>
      <c r="J83" s="202">
        <v>48</v>
      </c>
      <c r="K83" s="202">
        <v>48</v>
      </c>
      <c r="L83" s="202">
        <v>48</v>
      </c>
      <c r="M83" s="202">
        <v>48</v>
      </c>
      <c r="N83" s="22" t="str">
        <f t="shared" si="5"/>
        <v>Y</v>
      </c>
      <c r="O83" s="22" t="str">
        <f t="shared" si="6"/>
        <v>Y</v>
      </c>
      <c r="P83" s="22" t="str">
        <f t="shared" si="7"/>
        <v>Y</v>
      </c>
      <c r="Q83" s="22" t="str">
        <f t="shared" si="8"/>
        <v>Y</v>
      </c>
      <c r="R83" s="22" t="str">
        <f t="shared" si="9"/>
        <v>Y</v>
      </c>
    </row>
    <row r="84" spans="1:18" ht="28.2" thickBot="1" x14ac:dyDescent="0.35">
      <c r="A84" s="190">
        <v>74</v>
      </c>
      <c r="B84" s="195" t="s">
        <v>811</v>
      </c>
      <c r="C84" s="196" t="s">
        <v>812</v>
      </c>
      <c r="D84" s="202">
        <v>47</v>
      </c>
      <c r="E84" s="202">
        <v>47</v>
      </c>
      <c r="F84" s="202">
        <v>47</v>
      </c>
      <c r="G84" s="202">
        <v>47</v>
      </c>
      <c r="H84" s="202">
        <v>47</v>
      </c>
      <c r="I84" s="202">
        <v>47</v>
      </c>
      <c r="J84" s="202">
        <v>47</v>
      </c>
      <c r="K84" s="202">
        <v>47</v>
      </c>
      <c r="L84" s="202">
        <v>47</v>
      </c>
      <c r="M84" s="202">
        <v>47</v>
      </c>
      <c r="N84" s="22" t="str">
        <f t="shared" si="5"/>
        <v>Y</v>
      </c>
      <c r="O84" s="22" t="str">
        <f t="shared" si="6"/>
        <v>Y</v>
      </c>
      <c r="P84" s="22" t="str">
        <f t="shared" si="7"/>
        <v>Y</v>
      </c>
      <c r="Q84" s="22" t="str">
        <f t="shared" si="8"/>
        <v>Y</v>
      </c>
      <c r="R84" s="22" t="str">
        <f t="shared" si="9"/>
        <v>Y</v>
      </c>
    </row>
    <row r="85" spans="1:18" ht="15.6" x14ac:dyDescent="0.3">
      <c r="A85" s="190">
        <v>75</v>
      </c>
      <c r="B85" s="197" t="s">
        <v>813</v>
      </c>
      <c r="C85" s="198" t="s">
        <v>814</v>
      </c>
      <c r="D85" s="202">
        <v>50</v>
      </c>
      <c r="E85" s="202">
        <v>50</v>
      </c>
      <c r="F85" s="202">
        <v>50</v>
      </c>
      <c r="G85" s="202">
        <v>50</v>
      </c>
      <c r="H85" s="202">
        <v>50</v>
      </c>
      <c r="I85" s="202">
        <v>50</v>
      </c>
      <c r="J85" s="202">
        <v>50</v>
      </c>
      <c r="K85" s="202">
        <v>50</v>
      </c>
      <c r="L85" s="202">
        <v>50</v>
      </c>
      <c r="M85" s="202">
        <v>50</v>
      </c>
      <c r="N85" s="22" t="str">
        <f t="shared" si="5"/>
        <v>Y</v>
      </c>
      <c r="O85" s="22" t="str">
        <f t="shared" si="6"/>
        <v>Y</v>
      </c>
      <c r="P85" s="22" t="str">
        <f t="shared" si="7"/>
        <v>Y</v>
      </c>
      <c r="Q85" s="22" t="str">
        <f t="shared" si="8"/>
        <v>Y</v>
      </c>
      <c r="R85" s="22" t="str">
        <f t="shared" si="9"/>
        <v>Y</v>
      </c>
    </row>
    <row r="86" spans="1:18" ht="15.6" x14ac:dyDescent="0.3">
      <c r="A86" s="190">
        <v>76</v>
      </c>
      <c r="B86" s="197" t="s">
        <v>673</v>
      </c>
      <c r="C86" s="198" t="s">
        <v>815</v>
      </c>
      <c r="D86" s="202">
        <v>90</v>
      </c>
      <c r="E86" s="202">
        <v>90</v>
      </c>
      <c r="F86" s="202">
        <v>90</v>
      </c>
      <c r="G86" s="202">
        <v>90</v>
      </c>
      <c r="H86" s="202">
        <v>90</v>
      </c>
      <c r="I86" s="202">
        <v>90</v>
      </c>
      <c r="J86" s="202">
        <v>90</v>
      </c>
      <c r="K86" s="202">
        <v>90</v>
      </c>
      <c r="L86" s="202">
        <v>90</v>
      </c>
      <c r="M86" s="202">
        <v>90</v>
      </c>
      <c r="N86" s="22" t="str">
        <f t="shared" si="5"/>
        <v>Y</v>
      </c>
      <c r="O86" s="22" t="str">
        <f t="shared" si="6"/>
        <v>Y</v>
      </c>
      <c r="P86" s="22" t="str">
        <f t="shared" si="7"/>
        <v>Y</v>
      </c>
      <c r="Q86" s="22" t="str">
        <f t="shared" si="8"/>
        <v>Y</v>
      </c>
      <c r="R86" s="22" t="str">
        <f t="shared" si="9"/>
        <v>Y</v>
      </c>
    </row>
    <row r="87" spans="1:18" ht="15.6" x14ac:dyDescent="0.3">
      <c r="A87" s="190">
        <v>77</v>
      </c>
      <c r="B87" s="197" t="s">
        <v>816</v>
      </c>
      <c r="C87" s="198" t="s">
        <v>817</v>
      </c>
      <c r="D87" s="202">
        <v>85</v>
      </c>
      <c r="E87" s="202">
        <v>85</v>
      </c>
      <c r="F87" s="202">
        <v>85</v>
      </c>
      <c r="G87" s="202">
        <v>85</v>
      </c>
      <c r="H87" s="202">
        <v>85</v>
      </c>
      <c r="I87" s="202">
        <v>85</v>
      </c>
      <c r="J87" s="202">
        <v>85</v>
      </c>
      <c r="K87" s="202">
        <v>85</v>
      </c>
      <c r="L87" s="202">
        <v>85</v>
      </c>
      <c r="M87" s="202">
        <v>85</v>
      </c>
      <c r="N87" s="22" t="str">
        <f t="shared" si="5"/>
        <v>Y</v>
      </c>
      <c r="O87" s="22" t="str">
        <f t="shared" si="6"/>
        <v>Y</v>
      </c>
      <c r="P87" s="22" t="str">
        <f t="shared" si="7"/>
        <v>Y</v>
      </c>
      <c r="Q87" s="22" t="str">
        <f t="shared" si="8"/>
        <v>Y</v>
      </c>
      <c r="R87" s="22" t="str">
        <f t="shared" si="9"/>
        <v>Y</v>
      </c>
    </row>
    <row r="88" spans="1:18" ht="15.6" x14ac:dyDescent="0.3">
      <c r="A88" s="190">
        <v>78</v>
      </c>
      <c r="B88" s="197" t="s">
        <v>818</v>
      </c>
      <c r="C88" s="198" t="s">
        <v>819</v>
      </c>
      <c r="D88" s="202">
        <v>48</v>
      </c>
      <c r="E88" s="202">
        <v>48</v>
      </c>
      <c r="F88" s="202">
        <v>48</v>
      </c>
      <c r="G88" s="202">
        <v>48</v>
      </c>
      <c r="H88" s="202">
        <v>48</v>
      </c>
      <c r="I88" s="202">
        <v>48</v>
      </c>
      <c r="J88" s="202">
        <v>48</v>
      </c>
      <c r="K88" s="202">
        <v>48</v>
      </c>
      <c r="L88" s="202">
        <v>48</v>
      </c>
      <c r="M88" s="202">
        <v>48</v>
      </c>
      <c r="N88" s="22" t="str">
        <f t="shared" si="5"/>
        <v>Y</v>
      </c>
      <c r="O88" s="22" t="str">
        <f t="shared" si="6"/>
        <v>Y</v>
      </c>
      <c r="P88" s="22" t="str">
        <f t="shared" si="7"/>
        <v>Y</v>
      </c>
      <c r="Q88" s="22" t="str">
        <f t="shared" si="8"/>
        <v>Y</v>
      </c>
      <c r="R88" s="22" t="str">
        <f t="shared" si="9"/>
        <v>Y</v>
      </c>
    </row>
    <row r="89" spans="1:18" ht="15.6" x14ac:dyDescent="0.3">
      <c r="A89" s="190">
        <v>79</v>
      </c>
      <c r="B89" s="197" t="s">
        <v>820</v>
      </c>
      <c r="C89" s="198" t="s">
        <v>821</v>
      </c>
      <c r="D89" s="202">
        <v>69</v>
      </c>
      <c r="E89" s="202">
        <v>69</v>
      </c>
      <c r="F89" s="202">
        <v>69</v>
      </c>
      <c r="G89" s="202">
        <v>69</v>
      </c>
      <c r="H89" s="202">
        <v>69</v>
      </c>
      <c r="I89" s="202">
        <v>69</v>
      </c>
      <c r="J89" s="202">
        <v>69</v>
      </c>
      <c r="K89" s="202">
        <v>69</v>
      </c>
      <c r="L89" s="202">
        <v>69</v>
      </c>
      <c r="M89" s="202">
        <v>69</v>
      </c>
      <c r="N89" s="22" t="str">
        <f t="shared" si="5"/>
        <v>Y</v>
      </c>
      <c r="O89" s="22" t="str">
        <f t="shared" si="6"/>
        <v>Y</v>
      </c>
      <c r="P89" s="22" t="str">
        <f t="shared" si="7"/>
        <v>Y</v>
      </c>
      <c r="Q89" s="22" t="str">
        <f t="shared" si="8"/>
        <v>Y</v>
      </c>
      <c r="R89" s="22" t="str">
        <f t="shared" si="9"/>
        <v>Y</v>
      </c>
    </row>
    <row r="90" spans="1:18" ht="15.6" x14ac:dyDescent="0.3">
      <c r="A90" s="190">
        <v>80</v>
      </c>
      <c r="B90" s="197" t="s">
        <v>822</v>
      </c>
      <c r="C90" s="198" t="s">
        <v>823</v>
      </c>
      <c r="D90" s="202">
        <v>86</v>
      </c>
      <c r="E90" s="202">
        <v>86</v>
      </c>
      <c r="F90" s="202">
        <v>86</v>
      </c>
      <c r="G90" s="202">
        <v>86</v>
      </c>
      <c r="H90" s="202">
        <v>86</v>
      </c>
      <c r="I90" s="202">
        <v>86</v>
      </c>
      <c r="J90" s="202">
        <v>86</v>
      </c>
      <c r="K90" s="202">
        <v>86</v>
      </c>
      <c r="L90" s="202">
        <v>86</v>
      </c>
      <c r="M90" s="202">
        <v>86</v>
      </c>
      <c r="N90" s="22" t="str">
        <f t="shared" si="5"/>
        <v>Y</v>
      </c>
      <c r="O90" s="22" t="str">
        <f t="shared" si="6"/>
        <v>Y</v>
      </c>
      <c r="P90" s="22" t="str">
        <f t="shared" si="7"/>
        <v>Y</v>
      </c>
      <c r="Q90" s="22" t="str">
        <f t="shared" si="8"/>
        <v>Y</v>
      </c>
      <c r="R90" s="22" t="str">
        <f t="shared" si="9"/>
        <v>Y</v>
      </c>
    </row>
    <row r="91" spans="1:18" ht="15.6" x14ac:dyDescent="0.3">
      <c r="A91" s="190">
        <v>81</v>
      </c>
      <c r="B91" s="197" t="s">
        <v>824</v>
      </c>
      <c r="C91" s="198" t="s">
        <v>825</v>
      </c>
      <c r="D91" s="202">
        <v>49</v>
      </c>
      <c r="E91" s="202">
        <v>49</v>
      </c>
      <c r="F91" s="202">
        <v>49</v>
      </c>
      <c r="G91" s="202">
        <v>49</v>
      </c>
      <c r="H91" s="202">
        <v>49</v>
      </c>
      <c r="I91" s="202">
        <v>49</v>
      </c>
      <c r="J91" s="202">
        <v>49</v>
      </c>
      <c r="K91" s="202">
        <v>49</v>
      </c>
      <c r="L91" s="202">
        <v>49</v>
      </c>
      <c r="M91" s="202">
        <v>49</v>
      </c>
      <c r="N91" s="22" t="str">
        <f t="shared" si="5"/>
        <v>Y</v>
      </c>
      <c r="O91" s="22" t="str">
        <f t="shared" si="6"/>
        <v>Y</v>
      </c>
      <c r="P91" s="22" t="str">
        <f t="shared" si="7"/>
        <v>Y</v>
      </c>
      <c r="Q91" s="22" t="str">
        <f t="shared" si="8"/>
        <v>Y</v>
      </c>
      <c r="R91" s="22" t="str">
        <f t="shared" si="9"/>
        <v>Y</v>
      </c>
    </row>
    <row r="92" spans="1:18" ht="15.6" x14ac:dyDescent="0.3">
      <c r="A92" s="190">
        <v>82</v>
      </c>
      <c r="B92" s="198" t="s">
        <v>826</v>
      </c>
      <c r="C92" s="198" t="s">
        <v>827</v>
      </c>
      <c r="D92" s="202">
        <v>48</v>
      </c>
      <c r="E92" s="202">
        <v>48</v>
      </c>
      <c r="F92" s="202">
        <v>48</v>
      </c>
      <c r="G92" s="202">
        <v>48</v>
      </c>
      <c r="H92" s="202">
        <v>48</v>
      </c>
      <c r="I92" s="202">
        <v>48</v>
      </c>
      <c r="J92" s="202">
        <v>48</v>
      </c>
      <c r="K92" s="202">
        <v>48</v>
      </c>
      <c r="L92" s="202">
        <v>48</v>
      </c>
      <c r="M92" s="202">
        <v>48</v>
      </c>
      <c r="N92" s="22" t="str">
        <f t="shared" si="5"/>
        <v>Y</v>
      </c>
      <c r="O92" s="22" t="str">
        <f t="shared" si="6"/>
        <v>Y</v>
      </c>
      <c r="P92" s="22" t="str">
        <f t="shared" si="7"/>
        <v>Y</v>
      </c>
      <c r="Q92" s="22" t="str">
        <f t="shared" si="8"/>
        <v>Y</v>
      </c>
      <c r="R92" s="22" t="str">
        <f t="shared" si="9"/>
        <v>Y</v>
      </c>
    </row>
    <row r="93" spans="1:18" ht="15.6" x14ac:dyDescent="0.3">
      <c r="A93" s="190">
        <v>83</v>
      </c>
      <c r="B93" s="198" t="s">
        <v>828</v>
      </c>
      <c r="C93" s="198" t="s">
        <v>829</v>
      </c>
      <c r="D93" s="202">
        <v>49</v>
      </c>
      <c r="E93" s="202">
        <v>49</v>
      </c>
      <c r="F93" s="202">
        <v>49</v>
      </c>
      <c r="G93" s="202">
        <v>49</v>
      </c>
      <c r="H93" s="202">
        <v>49</v>
      </c>
      <c r="I93" s="202">
        <v>49</v>
      </c>
      <c r="J93" s="202">
        <v>49</v>
      </c>
      <c r="K93" s="202">
        <v>49</v>
      </c>
      <c r="L93" s="202">
        <v>49</v>
      </c>
      <c r="M93" s="202">
        <v>49</v>
      </c>
      <c r="N93" s="22" t="str">
        <f t="shared" si="5"/>
        <v>Y</v>
      </c>
      <c r="O93" s="22" t="str">
        <f t="shared" si="6"/>
        <v>Y</v>
      </c>
      <c r="P93" s="22" t="str">
        <f t="shared" si="7"/>
        <v>Y</v>
      </c>
      <c r="Q93" s="22" t="str">
        <f t="shared" si="8"/>
        <v>Y</v>
      </c>
      <c r="R93" s="22" t="str">
        <f t="shared" si="9"/>
        <v>Y</v>
      </c>
    </row>
    <row r="94" spans="1:18" ht="15.6" x14ac:dyDescent="0.3">
      <c r="A94" s="190">
        <v>84</v>
      </c>
      <c r="B94" s="197" t="s">
        <v>830</v>
      </c>
      <c r="C94" s="198" t="s">
        <v>831</v>
      </c>
      <c r="D94" s="202">
        <v>84</v>
      </c>
      <c r="E94" s="202">
        <v>84</v>
      </c>
      <c r="F94" s="202">
        <v>84</v>
      </c>
      <c r="G94" s="202">
        <v>84</v>
      </c>
      <c r="H94" s="202">
        <v>84</v>
      </c>
      <c r="I94" s="202">
        <v>84</v>
      </c>
      <c r="J94" s="202">
        <v>84</v>
      </c>
      <c r="K94" s="202">
        <v>84</v>
      </c>
      <c r="L94" s="202">
        <v>84</v>
      </c>
      <c r="M94" s="202">
        <v>84</v>
      </c>
      <c r="N94" s="22" t="str">
        <f t="shared" si="5"/>
        <v>Y</v>
      </c>
      <c r="O94" s="22" t="str">
        <f t="shared" si="6"/>
        <v>Y</v>
      </c>
      <c r="P94" s="22" t="str">
        <f t="shared" si="7"/>
        <v>Y</v>
      </c>
      <c r="Q94" s="22" t="str">
        <f t="shared" si="8"/>
        <v>Y</v>
      </c>
      <c r="R94" s="22" t="str">
        <f t="shared" si="9"/>
        <v>Y</v>
      </c>
    </row>
    <row r="95" spans="1:18" ht="15.6" x14ac:dyDescent="0.3">
      <c r="A95" s="190">
        <v>85</v>
      </c>
      <c r="B95" s="197" t="s">
        <v>832</v>
      </c>
      <c r="C95" s="198" t="s">
        <v>833</v>
      </c>
      <c r="D95" s="202">
        <v>94</v>
      </c>
      <c r="E95" s="202">
        <v>94</v>
      </c>
      <c r="F95" s="202">
        <v>94</v>
      </c>
      <c r="G95" s="202">
        <v>94</v>
      </c>
      <c r="H95" s="202">
        <v>94</v>
      </c>
      <c r="I95" s="202">
        <v>94</v>
      </c>
      <c r="J95" s="202">
        <v>94</v>
      </c>
      <c r="K95" s="202">
        <v>94</v>
      </c>
      <c r="L95" s="202">
        <v>94</v>
      </c>
      <c r="M95" s="202">
        <v>94</v>
      </c>
      <c r="N95" s="22" t="str">
        <f t="shared" si="5"/>
        <v>Y</v>
      </c>
      <c r="O95" s="22" t="str">
        <f t="shared" si="6"/>
        <v>Y</v>
      </c>
      <c r="P95" s="22" t="str">
        <f t="shared" si="7"/>
        <v>Y</v>
      </c>
      <c r="Q95" s="22" t="str">
        <f t="shared" si="8"/>
        <v>Y</v>
      </c>
      <c r="R95" s="22" t="str">
        <f t="shared" si="9"/>
        <v>Y</v>
      </c>
    </row>
    <row r="96" spans="1:18" ht="15.6" x14ac:dyDescent="0.3">
      <c r="A96" s="190">
        <v>86</v>
      </c>
      <c r="B96" s="197" t="s">
        <v>834</v>
      </c>
      <c r="C96" s="198" t="s">
        <v>835</v>
      </c>
      <c r="D96" s="202">
        <v>55</v>
      </c>
      <c r="E96" s="202">
        <v>55</v>
      </c>
      <c r="F96" s="202">
        <v>55</v>
      </c>
      <c r="G96" s="202">
        <v>55</v>
      </c>
      <c r="H96" s="202">
        <v>55</v>
      </c>
      <c r="I96" s="202">
        <v>55</v>
      </c>
      <c r="J96" s="202">
        <v>55</v>
      </c>
      <c r="K96" s="202">
        <v>55</v>
      </c>
      <c r="L96" s="202">
        <v>55</v>
      </c>
      <c r="M96" s="202">
        <v>55</v>
      </c>
      <c r="N96" s="22" t="str">
        <f t="shared" si="5"/>
        <v>Y</v>
      </c>
      <c r="O96" s="22" t="str">
        <f t="shared" si="6"/>
        <v>Y</v>
      </c>
      <c r="P96" s="22" t="str">
        <f t="shared" si="7"/>
        <v>Y</v>
      </c>
      <c r="Q96" s="22" t="str">
        <f t="shared" si="8"/>
        <v>Y</v>
      </c>
      <c r="R96" s="22" t="str">
        <f t="shared" si="9"/>
        <v>Y</v>
      </c>
    </row>
    <row r="97" spans="1:18" ht="15.6" x14ac:dyDescent="0.3">
      <c r="A97" s="190">
        <v>87</v>
      </c>
      <c r="B97" s="197" t="s">
        <v>836</v>
      </c>
      <c r="C97" s="198" t="s">
        <v>837</v>
      </c>
      <c r="D97" s="202">
        <v>56</v>
      </c>
      <c r="E97" s="202">
        <v>56</v>
      </c>
      <c r="F97" s="202">
        <v>56</v>
      </c>
      <c r="G97" s="202">
        <v>56</v>
      </c>
      <c r="H97" s="202">
        <v>56</v>
      </c>
      <c r="I97" s="202">
        <v>56</v>
      </c>
      <c r="J97" s="202">
        <v>56</v>
      </c>
      <c r="K97" s="202">
        <v>56</v>
      </c>
      <c r="L97" s="202">
        <v>56</v>
      </c>
      <c r="M97" s="202">
        <v>56</v>
      </c>
      <c r="N97" s="22" t="str">
        <f t="shared" si="5"/>
        <v>Y</v>
      </c>
      <c r="O97" s="22" t="str">
        <f t="shared" si="6"/>
        <v>Y</v>
      </c>
      <c r="P97" s="22" t="str">
        <f t="shared" si="7"/>
        <v>Y</v>
      </c>
      <c r="Q97" s="22" t="str">
        <f t="shared" si="8"/>
        <v>Y</v>
      </c>
      <c r="R97" s="22" t="str">
        <f t="shared" si="9"/>
        <v>Y</v>
      </c>
    </row>
    <row r="98" spans="1:18" ht="15.6" x14ac:dyDescent="0.3">
      <c r="A98" s="190">
        <v>88</v>
      </c>
      <c r="B98" s="197" t="s">
        <v>838</v>
      </c>
      <c r="C98" s="198" t="s">
        <v>839</v>
      </c>
      <c r="D98" s="202">
        <v>93</v>
      </c>
      <c r="E98" s="202">
        <v>93</v>
      </c>
      <c r="F98" s="202">
        <v>93</v>
      </c>
      <c r="G98" s="202">
        <v>93</v>
      </c>
      <c r="H98" s="202">
        <v>93</v>
      </c>
      <c r="I98" s="202">
        <v>93</v>
      </c>
      <c r="J98" s="202">
        <v>93</v>
      </c>
      <c r="K98" s="202">
        <v>93</v>
      </c>
      <c r="L98" s="202">
        <v>93</v>
      </c>
      <c r="M98" s="202">
        <v>93</v>
      </c>
      <c r="N98" s="22" t="str">
        <f t="shared" si="5"/>
        <v>Y</v>
      </c>
      <c r="O98" s="22" t="str">
        <f t="shared" si="6"/>
        <v>Y</v>
      </c>
      <c r="P98" s="22" t="str">
        <f t="shared" si="7"/>
        <v>Y</v>
      </c>
      <c r="Q98" s="22" t="str">
        <f t="shared" si="8"/>
        <v>Y</v>
      </c>
      <c r="R98" s="22" t="str">
        <f t="shared" si="9"/>
        <v>Y</v>
      </c>
    </row>
    <row r="99" spans="1:18" ht="15.6" x14ac:dyDescent="0.3">
      <c r="A99" s="190">
        <v>89</v>
      </c>
      <c r="B99" s="197" t="s">
        <v>840</v>
      </c>
      <c r="C99" s="198" t="s">
        <v>841</v>
      </c>
      <c r="D99" s="202">
        <v>53</v>
      </c>
      <c r="E99" s="202">
        <v>53</v>
      </c>
      <c r="F99" s="202">
        <v>53</v>
      </c>
      <c r="G99" s="202">
        <v>53</v>
      </c>
      <c r="H99" s="202">
        <v>53</v>
      </c>
      <c r="I99" s="202">
        <v>53</v>
      </c>
      <c r="J99" s="202">
        <v>53</v>
      </c>
      <c r="K99" s="202">
        <v>53</v>
      </c>
      <c r="L99" s="202">
        <v>53</v>
      </c>
      <c r="M99" s="202">
        <v>53</v>
      </c>
      <c r="N99" s="22" t="str">
        <f t="shared" si="5"/>
        <v>Y</v>
      </c>
      <c r="O99" s="22" t="str">
        <f t="shared" si="6"/>
        <v>Y</v>
      </c>
      <c r="P99" s="22" t="str">
        <f t="shared" si="7"/>
        <v>Y</v>
      </c>
      <c r="Q99" s="22" t="str">
        <f t="shared" si="8"/>
        <v>Y</v>
      </c>
      <c r="R99" s="22" t="str">
        <f t="shared" si="9"/>
        <v>Y</v>
      </c>
    </row>
    <row r="100" spans="1:18" ht="15.6" x14ac:dyDescent="0.3">
      <c r="A100" s="190">
        <v>90</v>
      </c>
      <c r="B100" s="197" t="s">
        <v>842</v>
      </c>
      <c r="C100" s="198" t="s">
        <v>843</v>
      </c>
      <c r="D100" s="202">
        <v>84</v>
      </c>
      <c r="E100" s="202">
        <v>84</v>
      </c>
      <c r="F100" s="202">
        <v>84</v>
      </c>
      <c r="G100" s="202">
        <v>84</v>
      </c>
      <c r="H100" s="202">
        <v>84</v>
      </c>
      <c r="I100" s="202">
        <v>84</v>
      </c>
      <c r="J100" s="202">
        <v>84</v>
      </c>
      <c r="K100" s="202">
        <v>84</v>
      </c>
      <c r="L100" s="202">
        <v>84</v>
      </c>
      <c r="M100" s="202">
        <v>84</v>
      </c>
      <c r="N100" s="22" t="str">
        <f t="shared" si="5"/>
        <v>Y</v>
      </c>
      <c r="O100" s="22" t="str">
        <f t="shared" si="6"/>
        <v>Y</v>
      </c>
      <c r="P100" s="22" t="str">
        <f t="shared" si="7"/>
        <v>Y</v>
      </c>
      <c r="Q100" s="22" t="str">
        <f t="shared" si="8"/>
        <v>Y</v>
      </c>
      <c r="R100" s="22" t="str">
        <f t="shared" si="9"/>
        <v>Y</v>
      </c>
    </row>
    <row r="101" spans="1:18" ht="15.6" x14ac:dyDescent="0.3">
      <c r="A101" s="190">
        <v>91</v>
      </c>
      <c r="B101" s="197" t="s">
        <v>844</v>
      </c>
      <c r="C101" s="198" t="s">
        <v>845</v>
      </c>
      <c r="D101" s="202">
        <v>97</v>
      </c>
      <c r="E101" s="202">
        <v>97</v>
      </c>
      <c r="F101" s="202">
        <v>97</v>
      </c>
      <c r="G101" s="202">
        <v>97</v>
      </c>
      <c r="H101" s="202">
        <v>97</v>
      </c>
      <c r="I101" s="202">
        <v>97</v>
      </c>
      <c r="J101" s="202">
        <v>97</v>
      </c>
      <c r="K101" s="202">
        <v>97</v>
      </c>
      <c r="L101" s="202">
        <v>97</v>
      </c>
      <c r="M101" s="202">
        <v>97</v>
      </c>
      <c r="N101" s="22" t="str">
        <f t="shared" si="5"/>
        <v>Y</v>
      </c>
      <c r="O101" s="22" t="str">
        <f t="shared" si="6"/>
        <v>Y</v>
      </c>
      <c r="P101" s="22" t="str">
        <f t="shared" si="7"/>
        <v>Y</v>
      </c>
      <c r="Q101" s="22" t="str">
        <f t="shared" si="8"/>
        <v>Y</v>
      </c>
      <c r="R101" s="22" t="str">
        <f t="shared" si="9"/>
        <v>Y</v>
      </c>
    </row>
    <row r="102" spans="1:18" ht="15.6" x14ac:dyDescent="0.3">
      <c r="A102" s="190">
        <v>92</v>
      </c>
      <c r="B102" s="197" t="s">
        <v>846</v>
      </c>
      <c r="C102" s="198" t="s">
        <v>847</v>
      </c>
      <c r="D102" s="202">
        <v>91</v>
      </c>
      <c r="E102" s="202">
        <v>91</v>
      </c>
      <c r="F102" s="202">
        <v>91</v>
      </c>
      <c r="G102" s="202">
        <v>91</v>
      </c>
      <c r="H102" s="202">
        <v>91</v>
      </c>
      <c r="I102" s="202">
        <v>91</v>
      </c>
      <c r="J102" s="202">
        <v>91</v>
      </c>
      <c r="K102" s="202">
        <v>91</v>
      </c>
      <c r="L102" s="202">
        <v>91</v>
      </c>
      <c r="M102" s="202">
        <v>91</v>
      </c>
      <c r="N102" s="22" t="str">
        <f t="shared" si="5"/>
        <v>Y</v>
      </c>
      <c r="O102" s="22" t="str">
        <f t="shared" si="6"/>
        <v>Y</v>
      </c>
      <c r="P102" s="22" t="str">
        <f t="shared" si="7"/>
        <v>Y</v>
      </c>
      <c r="Q102" s="22" t="str">
        <f t="shared" si="8"/>
        <v>Y</v>
      </c>
      <c r="R102" s="22" t="str">
        <f t="shared" si="9"/>
        <v>Y</v>
      </c>
    </row>
    <row r="103" spans="1:18" ht="15.6" x14ac:dyDescent="0.3">
      <c r="A103" s="190">
        <v>93</v>
      </c>
      <c r="B103" s="197" t="s">
        <v>848</v>
      </c>
      <c r="C103" s="198" t="s">
        <v>849</v>
      </c>
      <c r="D103" s="202">
        <v>91</v>
      </c>
      <c r="E103" s="202">
        <v>91</v>
      </c>
      <c r="F103" s="202">
        <v>91</v>
      </c>
      <c r="G103" s="202">
        <v>91</v>
      </c>
      <c r="H103" s="202">
        <v>91</v>
      </c>
      <c r="I103" s="202">
        <v>91</v>
      </c>
      <c r="J103" s="202">
        <v>91</v>
      </c>
      <c r="K103" s="202">
        <v>91</v>
      </c>
      <c r="L103" s="202">
        <v>91</v>
      </c>
      <c r="M103" s="202">
        <v>91</v>
      </c>
      <c r="N103" s="22" t="str">
        <f t="shared" si="5"/>
        <v>Y</v>
      </c>
      <c r="O103" s="22" t="str">
        <f t="shared" si="6"/>
        <v>Y</v>
      </c>
      <c r="P103" s="22" t="str">
        <f t="shared" si="7"/>
        <v>Y</v>
      </c>
      <c r="Q103" s="22" t="str">
        <f t="shared" si="8"/>
        <v>Y</v>
      </c>
      <c r="R103" s="22" t="str">
        <f t="shared" si="9"/>
        <v>Y</v>
      </c>
    </row>
    <row r="104" spans="1:18" ht="15.6" x14ac:dyDescent="0.3">
      <c r="A104" s="190">
        <v>94</v>
      </c>
      <c r="B104" s="197" t="s">
        <v>850</v>
      </c>
      <c r="C104" s="198" t="s">
        <v>851</v>
      </c>
      <c r="D104" s="202">
        <v>75</v>
      </c>
      <c r="E104" s="202">
        <v>75</v>
      </c>
      <c r="F104" s="202">
        <v>75</v>
      </c>
      <c r="G104" s="202">
        <v>75</v>
      </c>
      <c r="H104" s="202">
        <v>75</v>
      </c>
      <c r="I104" s="202">
        <v>75</v>
      </c>
      <c r="J104" s="202">
        <v>75</v>
      </c>
      <c r="K104" s="202">
        <v>75</v>
      </c>
      <c r="L104" s="202">
        <v>75</v>
      </c>
      <c r="M104" s="202">
        <v>75</v>
      </c>
      <c r="N104" s="22" t="str">
        <f t="shared" si="5"/>
        <v>Y</v>
      </c>
      <c r="O104" s="22" t="str">
        <f t="shared" si="6"/>
        <v>Y</v>
      </c>
      <c r="P104" s="22" t="str">
        <f t="shared" si="7"/>
        <v>Y</v>
      </c>
      <c r="Q104" s="22" t="str">
        <f t="shared" si="8"/>
        <v>Y</v>
      </c>
      <c r="R104" s="22" t="str">
        <f t="shared" si="9"/>
        <v>Y</v>
      </c>
    </row>
    <row r="105" spans="1:18" ht="15.6" x14ac:dyDescent="0.3">
      <c r="A105" s="190">
        <v>95</v>
      </c>
      <c r="B105" s="197" t="s">
        <v>852</v>
      </c>
      <c r="C105" s="198" t="s">
        <v>853</v>
      </c>
      <c r="D105" s="202">
        <v>76</v>
      </c>
      <c r="E105" s="202">
        <v>76</v>
      </c>
      <c r="F105" s="202">
        <v>76</v>
      </c>
      <c r="G105" s="202">
        <v>76</v>
      </c>
      <c r="H105" s="202">
        <v>76</v>
      </c>
      <c r="I105" s="202">
        <v>76</v>
      </c>
      <c r="J105" s="202">
        <v>76</v>
      </c>
      <c r="K105" s="202">
        <v>76</v>
      </c>
      <c r="L105" s="202">
        <v>76</v>
      </c>
      <c r="M105" s="202">
        <v>76</v>
      </c>
      <c r="N105" s="22" t="str">
        <f t="shared" si="5"/>
        <v>Y</v>
      </c>
      <c r="O105" s="22" t="str">
        <f t="shared" si="6"/>
        <v>Y</v>
      </c>
      <c r="P105" s="22" t="str">
        <f t="shared" si="7"/>
        <v>Y</v>
      </c>
      <c r="Q105" s="22" t="str">
        <f t="shared" si="8"/>
        <v>Y</v>
      </c>
      <c r="R105" s="22" t="str">
        <f t="shared" si="9"/>
        <v>Y</v>
      </c>
    </row>
    <row r="106" spans="1:18" ht="15.6" x14ac:dyDescent="0.3">
      <c r="A106" s="190">
        <v>96</v>
      </c>
      <c r="B106" s="197" t="s">
        <v>854</v>
      </c>
      <c r="C106" s="198" t="s">
        <v>855</v>
      </c>
      <c r="D106" s="202">
        <v>78</v>
      </c>
      <c r="E106" s="202">
        <v>78</v>
      </c>
      <c r="F106" s="202">
        <v>78</v>
      </c>
      <c r="G106" s="202">
        <v>78</v>
      </c>
      <c r="H106" s="202">
        <v>78</v>
      </c>
      <c r="I106" s="202">
        <v>78</v>
      </c>
      <c r="J106" s="202">
        <v>78</v>
      </c>
      <c r="K106" s="202">
        <v>78</v>
      </c>
      <c r="L106" s="202">
        <v>78</v>
      </c>
      <c r="M106" s="202">
        <v>78</v>
      </c>
      <c r="N106" s="22" t="str">
        <f t="shared" si="5"/>
        <v>Y</v>
      </c>
      <c r="O106" s="22" t="str">
        <f t="shared" si="6"/>
        <v>Y</v>
      </c>
      <c r="P106" s="22" t="str">
        <f t="shared" si="7"/>
        <v>Y</v>
      </c>
      <c r="Q106" s="22" t="str">
        <f t="shared" si="8"/>
        <v>Y</v>
      </c>
      <c r="R106" s="22" t="str">
        <f t="shared" si="9"/>
        <v>Y</v>
      </c>
    </row>
    <row r="107" spans="1:18" ht="15.6" x14ac:dyDescent="0.3">
      <c r="A107" s="190">
        <v>97</v>
      </c>
      <c r="B107" s="199" t="s">
        <v>856</v>
      </c>
      <c r="C107" s="200" t="s">
        <v>857</v>
      </c>
      <c r="D107" s="202">
        <v>85</v>
      </c>
      <c r="E107" s="202">
        <v>85</v>
      </c>
      <c r="F107" s="202">
        <v>85</v>
      </c>
      <c r="G107" s="202">
        <v>85</v>
      </c>
      <c r="H107" s="202">
        <v>85</v>
      </c>
      <c r="I107" s="202">
        <v>85</v>
      </c>
      <c r="J107" s="202">
        <v>85</v>
      </c>
      <c r="K107" s="202">
        <v>85</v>
      </c>
      <c r="L107" s="202">
        <v>85</v>
      </c>
      <c r="M107" s="202">
        <v>85</v>
      </c>
      <c r="N107" s="22" t="str">
        <f t="shared" ref="N107:R122" si="10">IF(I107&lt;35,"N","Y")</f>
        <v>Y</v>
      </c>
      <c r="O107" s="22" t="str">
        <f t="shared" si="10"/>
        <v>Y</v>
      </c>
      <c r="P107" s="22" t="str">
        <f t="shared" si="10"/>
        <v>Y</v>
      </c>
      <c r="Q107" s="22" t="str">
        <f t="shared" si="10"/>
        <v>Y</v>
      </c>
      <c r="R107" s="22" t="str">
        <f t="shared" si="10"/>
        <v>Y</v>
      </c>
    </row>
    <row r="108" spans="1:18" ht="15.6" x14ac:dyDescent="0.3">
      <c r="A108" s="190">
        <v>98</v>
      </c>
      <c r="B108" s="199" t="s">
        <v>858</v>
      </c>
      <c r="C108" s="200" t="s">
        <v>859</v>
      </c>
      <c r="D108" s="202">
        <v>76</v>
      </c>
      <c r="E108" s="202">
        <v>76</v>
      </c>
      <c r="F108" s="202">
        <v>76</v>
      </c>
      <c r="G108" s="202">
        <v>76</v>
      </c>
      <c r="H108" s="202">
        <v>76</v>
      </c>
      <c r="I108" s="202">
        <v>76</v>
      </c>
      <c r="J108" s="202">
        <v>76</v>
      </c>
      <c r="K108" s="202">
        <v>76</v>
      </c>
      <c r="L108" s="202">
        <v>76</v>
      </c>
      <c r="M108" s="202">
        <v>76</v>
      </c>
      <c r="N108" s="22" t="str">
        <f t="shared" si="10"/>
        <v>Y</v>
      </c>
      <c r="O108" s="22" t="str">
        <f t="shared" si="10"/>
        <v>Y</v>
      </c>
      <c r="P108" s="22" t="str">
        <f t="shared" si="10"/>
        <v>Y</v>
      </c>
      <c r="Q108" s="22" t="str">
        <f t="shared" si="10"/>
        <v>Y</v>
      </c>
      <c r="R108" s="22" t="str">
        <f t="shared" si="10"/>
        <v>Y</v>
      </c>
    </row>
    <row r="109" spans="1:18" ht="15.6" x14ac:dyDescent="0.3">
      <c r="A109" s="190">
        <v>99</v>
      </c>
      <c r="B109" s="197" t="s">
        <v>860</v>
      </c>
      <c r="C109" s="198" t="s">
        <v>861</v>
      </c>
      <c r="D109" s="202">
        <v>96</v>
      </c>
      <c r="E109" s="202">
        <v>96</v>
      </c>
      <c r="F109" s="202">
        <v>96</v>
      </c>
      <c r="G109" s="202">
        <v>96</v>
      </c>
      <c r="H109" s="202">
        <v>96</v>
      </c>
      <c r="I109" s="202">
        <v>96</v>
      </c>
      <c r="J109" s="202">
        <v>96</v>
      </c>
      <c r="K109" s="202">
        <v>96</v>
      </c>
      <c r="L109" s="202">
        <v>96</v>
      </c>
      <c r="M109" s="202">
        <v>96</v>
      </c>
      <c r="N109" s="22" t="str">
        <f t="shared" si="10"/>
        <v>Y</v>
      </c>
      <c r="O109" s="22" t="str">
        <f t="shared" si="10"/>
        <v>Y</v>
      </c>
      <c r="P109" s="22" t="str">
        <f t="shared" si="10"/>
        <v>Y</v>
      </c>
      <c r="Q109" s="22" t="str">
        <f t="shared" si="10"/>
        <v>Y</v>
      </c>
      <c r="R109" s="22" t="str">
        <f t="shared" si="10"/>
        <v>Y</v>
      </c>
    </row>
    <row r="110" spans="1:18" ht="15.6" x14ac:dyDescent="0.3">
      <c r="A110" s="190">
        <v>100</v>
      </c>
      <c r="B110" s="197" t="s">
        <v>862</v>
      </c>
      <c r="C110" s="198" t="s">
        <v>863</v>
      </c>
      <c r="D110" s="202">
        <v>79</v>
      </c>
      <c r="E110" s="202">
        <v>79</v>
      </c>
      <c r="F110" s="202">
        <v>79</v>
      </c>
      <c r="G110" s="202">
        <v>79</v>
      </c>
      <c r="H110" s="202">
        <v>79</v>
      </c>
      <c r="I110" s="202">
        <v>79</v>
      </c>
      <c r="J110" s="202">
        <v>79</v>
      </c>
      <c r="K110" s="202">
        <v>79</v>
      </c>
      <c r="L110" s="202">
        <v>79</v>
      </c>
      <c r="M110" s="202">
        <v>79</v>
      </c>
      <c r="N110" s="22" t="str">
        <f t="shared" si="10"/>
        <v>Y</v>
      </c>
      <c r="O110" s="22" t="str">
        <f t="shared" si="10"/>
        <v>Y</v>
      </c>
      <c r="P110" s="22" t="str">
        <f t="shared" si="10"/>
        <v>Y</v>
      </c>
      <c r="Q110" s="22" t="str">
        <f t="shared" si="10"/>
        <v>Y</v>
      </c>
      <c r="R110" s="22" t="str">
        <f t="shared" si="10"/>
        <v>Y</v>
      </c>
    </row>
    <row r="111" spans="1:18" ht="15.6" x14ac:dyDescent="0.3">
      <c r="A111" s="190">
        <v>101</v>
      </c>
      <c r="B111" s="197" t="s">
        <v>864</v>
      </c>
      <c r="C111" s="198" t="s">
        <v>865</v>
      </c>
      <c r="D111" s="202">
        <v>93</v>
      </c>
      <c r="E111" s="202">
        <v>93</v>
      </c>
      <c r="F111" s="202">
        <v>93</v>
      </c>
      <c r="G111" s="202">
        <v>93</v>
      </c>
      <c r="H111" s="202">
        <v>93</v>
      </c>
      <c r="I111" s="202">
        <v>93</v>
      </c>
      <c r="J111" s="202">
        <v>93</v>
      </c>
      <c r="K111" s="202">
        <v>93</v>
      </c>
      <c r="L111" s="202">
        <v>93</v>
      </c>
      <c r="M111" s="202">
        <v>93</v>
      </c>
      <c r="N111" s="22" t="str">
        <f t="shared" si="10"/>
        <v>Y</v>
      </c>
      <c r="O111" s="22" t="str">
        <f t="shared" si="10"/>
        <v>Y</v>
      </c>
      <c r="P111" s="22" t="str">
        <f t="shared" si="10"/>
        <v>Y</v>
      </c>
      <c r="Q111" s="22" t="str">
        <f t="shared" si="10"/>
        <v>Y</v>
      </c>
      <c r="R111" s="22" t="str">
        <f t="shared" si="10"/>
        <v>Y</v>
      </c>
    </row>
    <row r="112" spans="1:18" ht="15.6" x14ac:dyDescent="0.3">
      <c r="A112" s="190">
        <v>102</v>
      </c>
      <c r="B112" s="197" t="s">
        <v>866</v>
      </c>
      <c r="C112" s="198" t="s">
        <v>867</v>
      </c>
      <c r="D112" s="202">
        <v>93</v>
      </c>
      <c r="E112" s="202">
        <v>93</v>
      </c>
      <c r="F112" s="202">
        <v>93</v>
      </c>
      <c r="G112" s="202">
        <v>93</v>
      </c>
      <c r="H112" s="202">
        <v>93</v>
      </c>
      <c r="I112" s="202">
        <v>93</v>
      </c>
      <c r="J112" s="202">
        <v>93</v>
      </c>
      <c r="K112" s="202">
        <v>93</v>
      </c>
      <c r="L112" s="202">
        <v>93</v>
      </c>
      <c r="M112" s="202">
        <v>93</v>
      </c>
      <c r="N112" s="22" t="str">
        <f t="shared" si="10"/>
        <v>Y</v>
      </c>
      <c r="O112" s="22" t="str">
        <f t="shared" si="10"/>
        <v>Y</v>
      </c>
      <c r="P112" s="22" t="str">
        <f t="shared" si="10"/>
        <v>Y</v>
      </c>
      <c r="Q112" s="22" t="str">
        <f t="shared" si="10"/>
        <v>Y</v>
      </c>
      <c r="R112" s="22" t="str">
        <f t="shared" si="10"/>
        <v>Y</v>
      </c>
    </row>
    <row r="113" spans="1:18" ht="15.6" x14ac:dyDescent="0.3">
      <c r="A113" s="190">
        <v>103</v>
      </c>
      <c r="B113" s="197" t="s">
        <v>868</v>
      </c>
      <c r="C113" s="198" t="s">
        <v>869</v>
      </c>
      <c r="D113" s="202">
        <v>75</v>
      </c>
      <c r="E113" s="202">
        <v>75</v>
      </c>
      <c r="F113" s="202">
        <v>75</v>
      </c>
      <c r="G113" s="202">
        <v>75</v>
      </c>
      <c r="H113" s="202">
        <v>75</v>
      </c>
      <c r="I113" s="202">
        <v>75</v>
      </c>
      <c r="J113" s="202">
        <v>75</v>
      </c>
      <c r="K113" s="202">
        <v>75</v>
      </c>
      <c r="L113" s="202">
        <v>75</v>
      </c>
      <c r="M113" s="202">
        <v>75</v>
      </c>
      <c r="N113" s="22" t="str">
        <f t="shared" si="10"/>
        <v>Y</v>
      </c>
      <c r="O113" s="22" t="str">
        <f t="shared" si="10"/>
        <v>Y</v>
      </c>
      <c r="P113" s="22" t="str">
        <f t="shared" si="10"/>
        <v>Y</v>
      </c>
      <c r="Q113" s="22" t="str">
        <f t="shared" si="10"/>
        <v>Y</v>
      </c>
      <c r="R113" s="22" t="str">
        <f t="shared" si="10"/>
        <v>Y</v>
      </c>
    </row>
    <row r="114" spans="1:18" ht="15.6" x14ac:dyDescent="0.3">
      <c r="A114" s="190">
        <v>104</v>
      </c>
      <c r="B114" s="197" t="s">
        <v>870</v>
      </c>
      <c r="C114" s="198" t="s">
        <v>871</v>
      </c>
      <c r="D114" s="202">
        <v>91</v>
      </c>
      <c r="E114" s="202">
        <v>91</v>
      </c>
      <c r="F114" s="202">
        <v>91</v>
      </c>
      <c r="G114" s="202">
        <v>91</v>
      </c>
      <c r="H114" s="202">
        <v>91</v>
      </c>
      <c r="I114" s="202">
        <v>91</v>
      </c>
      <c r="J114" s="202">
        <v>91</v>
      </c>
      <c r="K114" s="202">
        <v>91</v>
      </c>
      <c r="L114" s="202">
        <v>91</v>
      </c>
      <c r="M114" s="202">
        <v>91</v>
      </c>
      <c r="N114" s="22" t="str">
        <f t="shared" si="10"/>
        <v>Y</v>
      </c>
      <c r="O114" s="22" t="str">
        <f t="shared" si="10"/>
        <v>Y</v>
      </c>
      <c r="P114" s="22" t="str">
        <f t="shared" si="10"/>
        <v>Y</v>
      </c>
      <c r="Q114" s="22" t="str">
        <f t="shared" si="10"/>
        <v>Y</v>
      </c>
      <c r="R114" s="22" t="str">
        <f t="shared" si="10"/>
        <v>Y</v>
      </c>
    </row>
    <row r="115" spans="1:18" ht="15.6" x14ac:dyDescent="0.3">
      <c r="A115" s="190">
        <v>105</v>
      </c>
      <c r="B115" s="197" t="s">
        <v>872</v>
      </c>
      <c r="C115" s="198" t="s">
        <v>873</v>
      </c>
      <c r="D115" s="202">
        <v>94</v>
      </c>
      <c r="E115" s="202">
        <v>94</v>
      </c>
      <c r="F115" s="202">
        <v>94</v>
      </c>
      <c r="G115" s="202">
        <v>94</v>
      </c>
      <c r="H115" s="202">
        <v>94</v>
      </c>
      <c r="I115" s="202">
        <v>94</v>
      </c>
      <c r="J115" s="202">
        <v>94</v>
      </c>
      <c r="K115" s="202">
        <v>94</v>
      </c>
      <c r="L115" s="202">
        <v>94</v>
      </c>
      <c r="M115" s="202">
        <v>94</v>
      </c>
      <c r="N115" s="22" t="str">
        <f t="shared" si="10"/>
        <v>Y</v>
      </c>
      <c r="O115" s="22" t="str">
        <f t="shared" si="10"/>
        <v>Y</v>
      </c>
      <c r="P115" s="22" t="str">
        <f t="shared" si="10"/>
        <v>Y</v>
      </c>
      <c r="Q115" s="22" t="str">
        <f t="shared" si="10"/>
        <v>Y</v>
      </c>
      <c r="R115" s="22" t="str">
        <f t="shared" si="10"/>
        <v>Y</v>
      </c>
    </row>
    <row r="116" spans="1:18" ht="15.6" x14ac:dyDescent="0.3">
      <c r="A116" s="190">
        <v>106</v>
      </c>
      <c r="B116" s="197" t="s">
        <v>874</v>
      </c>
      <c r="C116" s="198" t="s">
        <v>875</v>
      </c>
      <c r="D116" s="202">
        <v>82</v>
      </c>
      <c r="E116" s="202">
        <v>82</v>
      </c>
      <c r="F116" s="202">
        <v>82</v>
      </c>
      <c r="G116" s="202">
        <v>82</v>
      </c>
      <c r="H116" s="202">
        <v>82</v>
      </c>
      <c r="I116" s="202">
        <v>82</v>
      </c>
      <c r="J116" s="202">
        <v>82</v>
      </c>
      <c r="K116" s="202">
        <v>82</v>
      </c>
      <c r="L116" s="202">
        <v>82</v>
      </c>
      <c r="M116" s="202">
        <v>82</v>
      </c>
      <c r="N116" s="22" t="str">
        <f t="shared" si="10"/>
        <v>Y</v>
      </c>
      <c r="O116" s="22" t="str">
        <f t="shared" si="10"/>
        <v>Y</v>
      </c>
      <c r="P116" s="22" t="str">
        <f t="shared" si="10"/>
        <v>Y</v>
      </c>
      <c r="Q116" s="22" t="str">
        <f t="shared" si="10"/>
        <v>Y</v>
      </c>
      <c r="R116" s="22" t="str">
        <f t="shared" si="10"/>
        <v>Y</v>
      </c>
    </row>
    <row r="117" spans="1:18" ht="15.6" x14ac:dyDescent="0.3">
      <c r="A117" s="190">
        <v>107</v>
      </c>
      <c r="B117" s="197" t="s">
        <v>876</v>
      </c>
      <c r="C117" s="198" t="s">
        <v>877</v>
      </c>
      <c r="D117" s="202">
        <v>91</v>
      </c>
      <c r="E117" s="202">
        <v>91</v>
      </c>
      <c r="F117" s="202">
        <v>91</v>
      </c>
      <c r="G117" s="202">
        <v>91</v>
      </c>
      <c r="H117" s="202">
        <v>91</v>
      </c>
      <c r="I117" s="202">
        <v>91</v>
      </c>
      <c r="J117" s="202">
        <v>91</v>
      </c>
      <c r="K117" s="202">
        <v>91</v>
      </c>
      <c r="L117" s="202">
        <v>91</v>
      </c>
      <c r="M117" s="202">
        <v>91</v>
      </c>
      <c r="N117" s="22" t="str">
        <f t="shared" si="10"/>
        <v>Y</v>
      </c>
      <c r="O117" s="22" t="str">
        <f t="shared" si="10"/>
        <v>Y</v>
      </c>
      <c r="P117" s="22" t="str">
        <f t="shared" si="10"/>
        <v>Y</v>
      </c>
      <c r="Q117" s="22" t="str">
        <f t="shared" si="10"/>
        <v>Y</v>
      </c>
      <c r="R117" s="22" t="str">
        <f t="shared" si="10"/>
        <v>Y</v>
      </c>
    </row>
    <row r="118" spans="1:18" ht="15.6" x14ac:dyDescent="0.3">
      <c r="A118" s="190">
        <v>108</v>
      </c>
      <c r="B118" s="197" t="s">
        <v>878</v>
      </c>
      <c r="C118" s="198" t="s">
        <v>879</v>
      </c>
      <c r="D118" s="202">
        <v>63</v>
      </c>
      <c r="E118" s="202">
        <v>63</v>
      </c>
      <c r="F118" s="202">
        <v>63</v>
      </c>
      <c r="G118" s="202">
        <v>63</v>
      </c>
      <c r="H118" s="202">
        <v>63</v>
      </c>
      <c r="I118" s="202">
        <v>63</v>
      </c>
      <c r="J118" s="202">
        <v>63</v>
      </c>
      <c r="K118" s="202">
        <v>63</v>
      </c>
      <c r="L118" s="202">
        <v>63</v>
      </c>
      <c r="M118" s="202">
        <v>63</v>
      </c>
      <c r="N118" s="22" t="str">
        <f t="shared" si="10"/>
        <v>Y</v>
      </c>
      <c r="O118" s="22" t="str">
        <f t="shared" si="10"/>
        <v>Y</v>
      </c>
      <c r="P118" s="22" t="str">
        <f t="shared" si="10"/>
        <v>Y</v>
      </c>
      <c r="Q118" s="22" t="str">
        <f t="shared" si="10"/>
        <v>Y</v>
      </c>
      <c r="R118" s="22" t="str">
        <f t="shared" si="10"/>
        <v>Y</v>
      </c>
    </row>
    <row r="119" spans="1:18" ht="15.6" x14ac:dyDescent="0.3">
      <c r="A119" s="190">
        <v>109</v>
      </c>
      <c r="B119" s="197" t="s">
        <v>880</v>
      </c>
      <c r="C119" s="198" t="s">
        <v>881</v>
      </c>
      <c r="D119" s="202">
        <v>81</v>
      </c>
      <c r="E119" s="202">
        <v>81</v>
      </c>
      <c r="F119" s="202">
        <v>81</v>
      </c>
      <c r="G119" s="202">
        <v>81</v>
      </c>
      <c r="H119" s="202">
        <v>81</v>
      </c>
      <c r="I119" s="202">
        <v>81</v>
      </c>
      <c r="J119" s="202">
        <v>81</v>
      </c>
      <c r="K119" s="202">
        <v>81</v>
      </c>
      <c r="L119" s="202">
        <v>81</v>
      </c>
      <c r="M119" s="202">
        <v>81</v>
      </c>
      <c r="N119" s="22" t="str">
        <f t="shared" si="10"/>
        <v>Y</v>
      </c>
      <c r="O119" s="22" t="str">
        <f t="shared" si="10"/>
        <v>Y</v>
      </c>
      <c r="P119" s="22" t="str">
        <f t="shared" si="10"/>
        <v>Y</v>
      </c>
      <c r="Q119" s="22" t="str">
        <f t="shared" si="10"/>
        <v>Y</v>
      </c>
      <c r="R119" s="22" t="str">
        <f t="shared" si="10"/>
        <v>Y</v>
      </c>
    </row>
    <row r="120" spans="1:18" ht="15.6" x14ac:dyDescent="0.3">
      <c r="A120" s="190">
        <v>110</v>
      </c>
      <c r="B120" s="197" t="s">
        <v>882</v>
      </c>
      <c r="C120" s="198" t="s">
        <v>883</v>
      </c>
      <c r="D120" s="202">
        <v>89</v>
      </c>
      <c r="E120" s="202">
        <v>89</v>
      </c>
      <c r="F120" s="202">
        <v>89</v>
      </c>
      <c r="G120" s="202">
        <v>89</v>
      </c>
      <c r="H120" s="202">
        <v>89</v>
      </c>
      <c r="I120" s="202">
        <v>89</v>
      </c>
      <c r="J120" s="202">
        <v>89</v>
      </c>
      <c r="K120" s="202">
        <v>89</v>
      </c>
      <c r="L120" s="202">
        <v>89</v>
      </c>
      <c r="M120" s="202">
        <v>89</v>
      </c>
      <c r="N120" s="22" t="str">
        <f t="shared" si="10"/>
        <v>Y</v>
      </c>
      <c r="O120" s="22" t="str">
        <f t="shared" si="10"/>
        <v>Y</v>
      </c>
      <c r="P120" s="22" t="str">
        <f t="shared" si="10"/>
        <v>Y</v>
      </c>
      <c r="Q120" s="22" t="str">
        <f t="shared" si="10"/>
        <v>Y</v>
      </c>
      <c r="R120" s="22" t="str">
        <f t="shared" si="10"/>
        <v>Y</v>
      </c>
    </row>
    <row r="121" spans="1:18" ht="15.6" x14ac:dyDescent="0.3">
      <c r="A121" s="190">
        <v>111</v>
      </c>
      <c r="B121" s="197" t="s">
        <v>884</v>
      </c>
      <c r="C121" s="198" t="s">
        <v>885</v>
      </c>
      <c r="D121" s="202">
        <v>81</v>
      </c>
      <c r="E121" s="202">
        <v>81</v>
      </c>
      <c r="F121" s="202">
        <v>81</v>
      </c>
      <c r="G121" s="202">
        <v>81</v>
      </c>
      <c r="H121" s="202">
        <v>81</v>
      </c>
      <c r="I121" s="202">
        <v>81</v>
      </c>
      <c r="J121" s="202">
        <v>81</v>
      </c>
      <c r="K121" s="202">
        <v>81</v>
      </c>
      <c r="L121" s="202">
        <v>81</v>
      </c>
      <c r="M121" s="202">
        <v>81</v>
      </c>
      <c r="N121" s="22" t="str">
        <f t="shared" si="10"/>
        <v>Y</v>
      </c>
      <c r="O121" s="22" t="str">
        <f t="shared" si="10"/>
        <v>Y</v>
      </c>
      <c r="P121" s="22" t="str">
        <f t="shared" si="10"/>
        <v>Y</v>
      </c>
      <c r="Q121" s="22" t="str">
        <f t="shared" si="10"/>
        <v>Y</v>
      </c>
      <c r="R121" s="22" t="str">
        <f t="shared" si="10"/>
        <v>Y</v>
      </c>
    </row>
    <row r="122" spans="1:18" ht="15.6" x14ac:dyDescent="0.3">
      <c r="A122" s="190">
        <v>112</v>
      </c>
      <c r="B122" s="197" t="s">
        <v>886</v>
      </c>
      <c r="C122" s="198" t="s">
        <v>887</v>
      </c>
      <c r="D122" s="202">
        <v>97</v>
      </c>
      <c r="E122" s="202">
        <v>97</v>
      </c>
      <c r="F122" s="202">
        <v>97</v>
      </c>
      <c r="G122" s="202">
        <v>97</v>
      </c>
      <c r="H122" s="202">
        <v>97</v>
      </c>
      <c r="I122" s="202">
        <v>97</v>
      </c>
      <c r="J122" s="202">
        <v>97</v>
      </c>
      <c r="K122" s="202">
        <v>97</v>
      </c>
      <c r="L122" s="202">
        <v>97</v>
      </c>
      <c r="M122" s="202">
        <v>97</v>
      </c>
      <c r="N122" s="22" t="str">
        <f t="shared" si="10"/>
        <v>Y</v>
      </c>
      <c r="O122" s="22" t="str">
        <f t="shared" si="10"/>
        <v>Y</v>
      </c>
      <c r="P122" s="22" t="str">
        <f t="shared" si="10"/>
        <v>Y</v>
      </c>
      <c r="Q122" s="22" t="str">
        <f t="shared" si="10"/>
        <v>Y</v>
      </c>
      <c r="R122" s="22" t="str">
        <f t="shared" si="10"/>
        <v>Y</v>
      </c>
    </row>
    <row r="123" spans="1:18" ht="15.6" x14ac:dyDescent="0.3">
      <c r="A123" s="190">
        <v>113</v>
      </c>
      <c r="B123" s="197" t="s">
        <v>888</v>
      </c>
      <c r="C123" s="198" t="s">
        <v>889</v>
      </c>
      <c r="D123" s="202">
        <v>86</v>
      </c>
      <c r="E123" s="202">
        <v>86</v>
      </c>
      <c r="F123" s="202">
        <v>86</v>
      </c>
      <c r="G123" s="202">
        <v>86</v>
      </c>
      <c r="H123" s="202">
        <v>86</v>
      </c>
      <c r="I123" s="202">
        <v>86</v>
      </c>
      <c r="J123" s="202">
        <v>86</v>
      </c>
      <c r="K123" s="202">
        <v>86</v>
      </c>
      <c r="L123" s="202">
        <v>86</v>
      </c>
      <c r="M123" s="202">
        <v>86</v>
      </c>
    </row>
    <row r="124" spans="1:18" ht="15.6" x14ac:dyDescent="0.3">
      <c r="A124" s="190">
        <v>114</v>
      </c>
      <c r="B124" s="197" t="s">
        <v>890</v>
      </c>
      <c r="C124" s="198" t="s">
        <v>891</v>
      </c>
      <c r="D124" s="202">
        <v>95</v>
      </c>
      <c r="E124" s="202">
        <v>95</v>
      </c>
      <c r="F124" s="202">
        <v>95</v>
      </c>
      <c r="G124" s="202">
        <v>95</v>
      </c>
      <c r="H124" s="202">
        <v>95</v>
      </c>
      <c r="I124" s="202">
        <v>95</v>
      </c>
      <c r="J124" s="202">
        <v>95</v>
      </c>
      <c r="K124" s="202">
        <v>95</v>
      </c>
      <c r="L124" s="202">
        <v>95</v>
      </c>
      <c r="M124" s="202">
        <v>95</v>
      </c>
    </row>
    <row r="125" spans="1:18" ht="15.6" x14ac:dyDescent="0.3">
      <c r="A125" s="190">
        <v>115</v>
      </c>
      <c r="B125" s="197" t="s">
        <v>892</v>
      </c>
      <c r="C125" s="198" t="s">
        <v>893</v>
      </c>
      <c r="D125" s="202">
        <v>75</v>
      </c>
      <c r="E125" s="202">
        <v>75</v>
      </c>
      <c r="F125" s="202">
        <v>75</v>
      </c>
      <c r="G125" s="202">
        <v>75</v>
      </c>
      <c r="H125" s="202">
        <v>75</v>
      </c>
      <c r="I125" s="202">
        <v>75</v>
      </c>
      <c r="J125" s="202">
        <v>75</v>
      </c>
      <c r="K125" s="202">
        <v>75</v>
      </c>
      <c r="L125" s="202">
        <v>75</v>
      </c>
      <c r="M125" s="202">
        <v>75</v>
      </c>
    </row>
    <row r="126" spans="1:18" ht="15.6" x14ac:dyDescent="0.3">
      <c r="A126" s="190">
        <v>116</v>
      </c>
      <c r="B126" s="197" t="s">
        <v>894</v>
      </c>
      <c r="C126" s="198" t="s">
        <v>895</v>
      </c>
      <c r="D126" s="202">
        <v>75</v>
      </c>
      <c r="E126" s="202">
        <v>75</v>
      </c>
      <c r="F126" s="202">
        <v>75</v>
      </c>
      <c r="G126" s="202">
        <v>75</v>
      </c>
      <c r="H126" s="202">
        <v>75</v>
      </c>
      <c r="I126" s="202">
        <v>75</v>
      </c>
      <c r="J126" s="202">
        <v>75</v>
      </c>
      <c r="K126" s="202">
        <v>75</v>
      </c>
      <c r="L126" s="202">
        <v>75</v>
      </c>
      <c r="M126" s="202">
        <v>75</v>
      </c>
    </row>
    <row r="127" spans="1:18" ht="15.6" x14ac:dyDescent="0.3">
      <c r="A127" s="190">
        <v>117</v>
      </c>
      <c r="B127" s="197" t="s">
        <v>896</v>
      </c>
      <c r="C127" s="198" t="s">
        <v>897</v>
      </c>
      <c r="D127" s="202">
        <v>84</v>
      </c>
      <c r="E127" s="202">
        <v>84</v>
      </c>
      <c r="F127" s="202">
        <v>84</v>
      </c>
      <c r="G127" s="202">
        <v>84</v>
      </c>
      <c r="H127" s="202">
        <v>84</v>
      </c>
      <c r="I127" s="202">
        <v>84</v>
      </c>
      <c r="J127" s="202">
        <v>84</v>
      </c>
      <c r="K127" s="202">
        <v>84</v>
      </c>
      <c r="L127" s="202">
        <v>84</v>
      </c>
      <c r="M127" s="202">
        <v>84</v>
      </c>
    </row>
    <row r="128" spans="1:18" ht="15.6" x14ac:dyDescent="0.3">
      <c r="A128" s="190">
        <v>118</v>
      </c>
      <c r="B128" s="198" t="s">
        <v>898</v>
      </c>
      <c r="C128" s="198" t="s">
        <v>899</v>
      </c>
      <c r="D128" s="202">
        <v>75</v>
      </c>
      <c r="E128" s="202">
        <v>75</v>
      </c>
      <c r="F128" s="202">
        <v>75</v>
      </c>
      <c r="G128" s="202">
        <v>75</v>
      </c>
      <c r="H128" s="202">
        <v>75</v>
      </c>
      <c r="I128" s="202">
        <v>75</v>
      </c>
      <c r="J128" s="202">
        <v>75</v>
      </c>
      <c r="K128" s="202">
        <v>75</v>
      </c>
      <c r="L128" s="202">
        <v>75</v>
      </c>
      <c r="M128" s="202">
        <v>75</v>
      </c>
    </row>
    <row r="129" spans="1:13" ht="15.6" x14ac:dyDescent="0.3">
      <c r="A129" s="190">
        <v>119</v>
      </c>
      <c r="B129" s="198" t="s">
        <v>900</v>
      </c>
      <c r="C129" s="198" t="s">
        <v>901</v>
      </c>
      <c r="D129" s="202">
        <v>75</v>
      </c>
      <c r="E129" s="202">
        <v>75</v>
      </c>
      <c r="F129" s="202">
        <v>75</v>
      </c>
      <c r="G129" s="202">
        <v>75</v>
      </c>
      <c r="H129" s="202">
        <v>75</v>
      </c>
      <c r="I129" s="202">
        <v>75</v>
      </c>
      <c r="J129" s="202">
        <v>75</v>
      </c>
      <c r="K129" s="202">
        <v>75</v>
      </c>
      <c r="L129" s="202">
        <v>75</v>
      </c>
      <c r="M129" s="202">
        <v>75</v>
      </c>
    </row>
    <row r="130" spans="1:13" ht="15.6" x14ac:dyDescent="0.3">
      <c r="A130" s="190">
        <v>120</v>
      </c>
      <c r="B130" s="198" t="s">
        <v>902</v>
      </c>
      <c r="C130" s="198" t="s">
        <v>903</v>
      </c>
      <c r="D130" s="202">
        <v>88</v>
      </c>
      <c r="E130" s="202">
        <v>88</v>
      </c>
      <c r="F130" s="202">
        <v>88</v>
      </c>
      <c r="G130" s="202">
        <v>88</v>
      </c>
      <c r="H130" s="202">
        <v>88</v>
      </c>
      <c r="I130" s="202">
        <v>88</v>
      </c>
      <c r="J130" s="202">
        <v>88</v>
      </c>
      <c r="K130" s="202">
        <v>88</v>
      </c>
      <c r="L130" s="202">
        <v>88</v>
      </c>
      <c r="M130" s="202">
        <v>88</v>
      </c>
    </row>
    <row r="131" spans="1:13" ht="15.6" x14ac:dyDescent="0.3">
      <c r="A131" s="190">
        <v>121</v>
      </c>
      <c r="B131" s="198" t="s">
        <v>904</v>
      </c>
      <c r="C131" s="198" t="s">
        <v>905</v>
      </c>
      <c r="D131" s="202">
        <v>71</v>
      </c>
      <c r="E131" s="202">
        <v>71</v>
      </c>
      <c r="F131" s="202">
        <v>71</v>
      </c>
      <c r="G131" s="202">
        <v>71</v>
      </c>
      <c r="H131" s="202">
        <v>71</v>
      </c>
      <c r="I131" s="202">
        <v>71</v>
      </c>
      <c r="J131" s="202">
        <v>71</v>
      </c>
      <c r="K131" s="202">
        <v>71</v>
      </c>
      <c r="L131" s="202">
        <v>71</v>
      </c>
      <c r="M131" s="202">
        <v>71</v>
      </c>
    </row>
    <row r="132" spans="1:13" ht="15.6" x14ac:dyDescent="0.3">
      <c r="A132" s="190">
        <v>122</v>
      </c>
      <c r="B132" s="198" t="s">
        <v>906</v>
      </c>
      <c r="C132" s="198" t="s">
        <v>907</v>
      </c>
      <c r="D132" s="202">
        <v>83</v>
      </c>
      <c r="E132" s="202">
        <v>83</v>
      </c>
      <c r="F132" s="202">
        <v>83</v>
      </c>
      <c r="G132" s="202">
        <v>83</v>
      </c>
      <c r="H132" s="202">
        <v>83</v>
      </c>
      <c r="I132" s="202">
        <v>83</v>
      </c>
      <c r="J132" s="202">
        <v>83</v>
      </c>
      <c r="K132" s="202">
        <v>83</v>
      </c>
      <c r="L132" s="202">
        <v>83</v>
      </c>
      <c r="M132" s="202">
        <v>83</v>
      </c>
    </row>
    <row r="133" spans="1:13" ht="15.6" x14ac:dyDescent="0.3">
      <c r="A133" s="190">
        <v>123</v>
      </c>
      <c r="B133" s="198" t="s">
        <v>908</v>
      </c>
      <c r="C133" s="198" t="s">
        <v>909</v>
      </c>
      <c r="D133" s="202">
        <v>91</v>
      </c>
      <c r="E133" s="202">
        <v>91</v>
      </c>
      <c r="F133" s="202">
        <v>91</v>
      </c>
      <c r="G133" s="202">
        <v>91</v>
      </c>
      <c r="H133" s="202">
        <v>91</v>
      </c>
      <c r="I133" s="202">
        <v>91</v>
      </c>
      <c r="J133" s="202">
        <v>91</v>
      </c>
      <c r="K133" s="202">
        <v>91</v>
      </c>
      <c r="L133" s="202">
        <v>91</v>
      </c>
      <c r="M133" s="202">
        <v>91</v>
      </c>
    </row>
    <row r="134" spans="1:13" ht="15.6" x14ac:dyDescent="0.3">
      <c r="A134" s="190">
        <v>124</v>
      </c>
      <c r="B134" s="198" t="s">
        <v>910</v>
      </c>
      <c r="C134" s="198" t="s">
        <v>911</v>
      </c>
      <c r="D134" s="202">
        <v>88</v>
      </c>
      <c r="E134" s="202">
        <v>88</v>
      </c>
      <c r="F134" s="202">
        <v>88</v>
      </c>
      <c r="G134" s="202">
        <v>88</v>
      </c>
      <c r="H134" s="202">
        <v>88</v>
      </c>
      <c r="I134" s="202">
        <v>88</v>
      </c>
      <c r="J134" s="202">
        <v>88</v>
      </c>
      <c r="K134" s="202">
        <v>88</v>
      </c>
      <c r="L134" s="202">
        <v>88</v>
      </c>
      <c r="M134" s="202">
        <v>88</v>
      </c>
    </row>
    <row r="135" spans="1:13" ht="15.6" x14ac:dyDescent="0.3">
      <c r="A135" s="190">
        <v>125</v>
      </c>
      <c r="B135" s="198" t="s">
        <v>912</v>
      </c>
      <c r="C135" s="198" t="s">
        <v>913</v>
      </c>
      <c r="D135" s="202">
        <v>73</v>
      </c>
      <c r="E135" s="202">
        <v>73</v>
      </c>
      <c r="F135" s="202">
        <v>73</v>
      </c>
      <c r="G135" s="202">
        <v>73</v>
      </c>
      <c r="H135" s="202">
        <v>73</v>
      </c>
      <c r="I135" s="202">
        <v>73</v>
      </c>
      <c r="J135" s="202">
        <v>73</v>
      </c>
      <c r="K135" s="202">
        <v>73</v>
      </c>
      <c r="L135" s="202">
        <v>73</v>
      </c>
      <c r="M135" s="202">
        <v>73</v>
      </c>
    </row>
    <row r="136" spans="1:13" ht="15.6" x14ac:dyDescent="0.3">
      <c r="A136" s="190">
        <v>126</v>
      </c>
      <c r="B136" s="198" t="s">
        <v>914</v>
      </c>
      <c r="C136" s="198" t="s">
        <v>915</v>
      </c>
      <c r="D136" s="202">
        <v>65</v>
      </c>
      <c r="E136" s="202">
        <v>65</v>
      </c>
      <c r="F136" s="202">
        <v>65</v>
      </c>
      <c r="G136" s="202">
        <v>65</v>
      </c>
      <c r="H136" s="202">
        <v>65</v>
      </c>
      <c r="I136" s="202">
        <v>65</v>
      </c>
      <c r="J136" s="202">
        <v>65</v>
      </c>
      <c r="K136" s="202">
        <v>65</v>
      </c>
      <c r="L136" s="202">
        <v>65</v>
      </c>
      <c r="M136" s="202">
        <v>65</v>
      </c>
    </row>
    <row r="137" spans="1:13" ht="15.6" x14ac:dyDescent="0.3">
      <c r="A137" s="190">
        <v>127</v>
      </c>
      <c r="B137" s="198" t="s">
        <v>916</v>
      </c>
      <c r="C137" s="198" t="s">
        <v>917</v>
      </c>
      <c r="D137" s="202">
        <v>95</v>
      </c>
      <c r="E137" s="202">
        <v>95</v>
      </c>
      <c r="F137" s="202">
        <v>95</v>
      </c>
      <c r="G137" s="202">
        <v>95</v>
      </c>
      <c r="H137" s="202">
        <v>95</v>
      </c>
      <c r="I137" s="202">
        <v>95</v>
      </c>
      <c r="J137" s="202">
        <v>95</v>
      </c>
      <c r="K137" s="202">
        <v>95</v>
      </c>
      <c r="L137" s="202">
        <v>95</v>
      </c>
      <c r="M137" s="202">
        <v>95</v>
      </c>
    </row>
    <row r="138" spans="1:13" ht="15.6" x14ac:dyDescent="0.3">
      <c r="A138" s="190">
        <v>128</v>
      </c>
      <c r="B138" s="198" t="s">
        <v>918</v>
      </c>
      <c r="C138" s="198" t="s">
        <v>919</v>
      </c>
      <c r="D138" s="202">
        <v>83</v>
      </c>
      <c r="E138" s="202">
        <v>83</v>
      </c>
      <c r="F138" s="202">
        <v>83</v>
      </c>
      <c r="G138" s="202">
        <v>83</v>
      </c>
      <c r="H138" s="202">
        <v>83</v>
      </c>
      <c r="I138" s="202">
        <v>83</v>
      </c>
      <c r="J138" s="202">
        <v>83</v>
      </c>
      <c r="K138" s="202">
        <v>83</v>
      </c>
      <c r="L138" s="202">
        <v>83</v>
      </c>
      <c r="M138" s="202">
        <v>83</v>
      </c>
    </row>
    <row r="139" spans="1:13" ht="15.6" x14ac:dyDescent="0.3">
      <c r="A139" s="190">
        <v>129</v>
      </c>
      <c r="B139" s="198" t="s">
        <v>920</v>
      </c>
      <c r="C139" s="198" t="s">
        <v>802</v>
      </c>
      <c r="D139" s="202">
        <v>50</v>
      </c>
      <c r="E139" s="202">
        <v>50</v>
      </c>
      <c r="F139" s="202">
        <v>50</v>
      </c>
      <c r="G139" s="202">
        <v>50</v>
      </c>
      <c r="H139" s="202">
        <v>50</v>
      </c>
      <c r="I139" s="202">
        <v>50</v>
      </c>
      <c r="J139" s="202">
        <v>50</v>
      </c>
      <c r="K139" s="202">
        <v>50</v>
      </c>
      <c r="L139" s="202">
        <v>50</v>
      </c>
      <c r="M139" s="202">
        <v>50</v>
      </c>
    </row>
    <row r="140" spans="1:13" ht="15.6" x14ac:dyDescent="0.3">
      <c r="A140" s="190">
        <v>130</v>
      </c>
      <c r="B140" s="198" t="s">
        <v>921</v>
      </c>
      <c r="C140" s="198" t="s">
        <v>922</v>
      </c>
      <c r="D140" s="202">
        <v>80</v>
      </c>
      <c r="E140" s="202">
        <v>80</v>
      </c>
      <c r="F140" s="202">
        <v>80</v>
      </c>
      <c r="G140" s="202">
        <v>80</v>
      </c>
      <c r="H140" s="202">
        <v>80</v>
      </c>
      <c r="I140" s="202">
        <v>80</v>
      </c>
      <c r="J140" s="202">
        <v>80</v>
      </c>
      <c r="K140" s="202">
        <v>80</v>
      </c>
      <c r="L140" s="202">
        <v>80</v>
      </c>
      <c r="M140" s="202">
        <v>80</v>
      </c>
    </row>
    <row r="141" spans="1:13" ht="15.6" x14ac:dyDescent="0.3">
      <c r="A141" s="190">
        <v>131</v>
      </c>
      <c r="B141" s="198" t="s">
        <v>923</v>
      </c>
      <c r="C141" s="198" t="s">
        <v>924</v>
      </c>
      <c r="D141" s="202">
        <v>88</v>
      </c>
      <c r="E141" s="202">
        <v>88</v>
      </c>
      <c r="F141" s="202">
        <v>88</v>
      </c>
      <c r="G141" s="202">
        <v>88</v>
      </c>
      <c r="H141" s="202">
        <v>88</v>
      </c>
      <c r="I141" s="202">
        <v>88</v>
      </c>
      <c r="J141" s="202">
        <v>88</v>
      </c>
      <c r="K141" s="202">
        <v>88</v>
      </c>
      <c r="L141" s="202">
        <v>88</v>
      </c>
      <c r="M141" s="202">
        <v>88</v>
      </c>
    </row>
    <row r="142" spans="1:13" ht="15.6" x14ac:dyDescent="0.3">
      <c r="A142" s="190">
        <v>132</v>
      </c>
      <c r="B142" s="198" t="s">
        <v>925</v>
      </c>
      <c r="C142" s="198" t="s">
        <v>926</v>
      </c>
      <c r="D142" s="202">
        <v>80</v>
      </c>
      <c r="E142" s="202">
        <v>80</v>
      </c>
      <c r="F142" s="202">
        <v>80</v>
      </c>
      <c r="G142" s="202">
        <v>80</v>
      </c>
      <c r="H142" s="202">
        <v>80</v>
      </c>
      <c r="I142" s="202">
        <v>80</v>
      </c>
      <c r="J142" s="202">
        <v>80</v>
      </c>
      <c r="K142" s="202">
        <v>80</v>
      </c>
      <c r="L142" s="202">
        <v>80</v>
      </c>
      <c r="M142" s="202">
        <v>80</v>
      </c>
    </row>
    <row r="143" spans="1:13" ht="15.6" x14ac:dyDescent="0.3">
      <c r="A143" s="190">
        <v>133</v>
      </c>
      <c r="B143" s="198" t="s">
        <v>927</v>
      </c>
      <c r="C143" s="198" t="s">
        <v>928</v>
      </c>
      <c r="D143" s="202">
        <v>90</v>
      </c>
      <c r="E143" s="202">
        <v>90</v>
      </c>
      <c r="F143" s="202">
        <v>90</v>
      </c>
      <c r="G143" s="202">
        <v>90</v>
      </c>
      <c r="H143" s="202">
        <v>90</v>
      </c>
      <c r="I143" s="202">
        <v>90</v>
      </c>
      <c r="J143" s="202">
        <v>90</v>
      </c>
      <c r="K143" s="202">
        <v>90</v>
      </c>
      <c r="L143" s="202">
        <v>90</v>
      </c>
      <c r="M143" s="202">
        <v>90</v>
      </c>
    </row>
    <row r="144" spans="1:13" ht="15.6" x14ac:dyDescent="0.3">
      <c r="A144" s="190">
        <v>134</v>
      </c>
      <c r="B144" s="198" t="s">
        <v>929</v>
      </c>
      <c r="C144" s="198" t="s">
        <v>930</v>
      </c>
      <c r="D144" s="202">
        <v>81</v>
      </c>
      <c r="E144" s="202">
        <v>81</v>
      </c>
      <c r="F144" s="202">
        <v>81</v>
      </c>
      <c r="G144" s="202">
        <v>81</v>
      </c>
      <c r="H144" s="202">
        <v>81</v>
      </c>
      <c r="I144" s="202">
        <v>81</v>
      </c>
      <c r="J144" s="202">
        <v>81</v>
      </c>
      <c r="K144" s="202">
        <v>81</v>
      </c>
      <c r="L144" s="202">
        <v>81</v>
      </c>
      <c r="M144" s="202">
        <v>81</v>
      </c>
    </row>
    <row r="145" spans="1:13" ht="15.6" x14ac:dyDescent="0.3">
      <c r="A145" s="190">
        <v>135</v>
      </c>
      <c r="B145" s="198" t="s">
        <v>931</v>
      </c>
      <c r="C145" s="198" t="s">
        <v>932</v>
      </c>
      <c r="D145" s="202">
        <v>80</v>
      </c>
      <c r="E145" s="202">
        <v>80</v>
      </c>
      <c r="F145" s="202">
        <v>80</v>
      </c>
      <c r="G145" s="202">
        <v>80</v>
      </c>
      <c r="H145" s="202">
        <v>80</v>
      </c>
      <c r="I145" s="202">
        <v>80</v>
      </c>
      <c r="J145" s="202">
        <v>80</v>
      </c>
      <c r="K145" s="202">
        <v>80</v>
      </c>
      <c r="L145" s="202">
        <v>80</v>
      </c>
      <c r="M145" s="202">
        <v>80</v>
      </c>
    </row>
    <row r="146" spans="1:13" ht="15.6" x14ac:dyDescent="0.3">
      <c r="A146" s="190">
        <v>136</v>
      </c>
      <c r="B146" s="198" t="s">
        <v>933</v>
      </c>
      <c r="C146" s="198" t="s">
        <v>934</v>
      </c>
      <c r="D146" s="202">
        <v>53</v>
      </c>
      <c r="E146" s="202">
        <v>53</v>
      </c>
      <c r="F146" s="202">
        <v>53</v>
      </c>
      <c r="G146" s="202">
        <v>53</v>
      </c>
      <c r="H146" s="202">
        <v>53</v>
      </c>
      <c r="I146" s="202">
        <v>53</v>
      </c>
      <c r="J146" s="202">
        <v>53</v>
      </c>
      <c r="K146" s="202">
        <v>53</v>
      </c>
      <c r="L146" s="202">
        <v>53</v>
      </c>
      <c r="M146" s="202">
        <v>53</v>
      </c>
    </row>
    <row r="147" spans="1:13" ht="15.6" x14ac:dyDescent="0.3">
      <c r="A147" s="190">
        <v>137</v>
      </c>
      <c r="B147" s="198" t="s">
        <v>935</v>
      </c>
      <c r="C147" s="198" t="s">
        <v>936</v>
      </c>
      <c r="D147" s="202">
        <v>78</v>
      </c>
      <c r="E147" s="202">
        <v>78</v>
      </c>
      <c r="F147" s="202">
        <v>78</v>
      </c>
      <c r="G147" s="202">
        <v>78</v>
      </c>
      <c r="H147" s="202">
        <v>78</v>
      </c>
      <c r="I147" s="202">
        <v>78</v>
      </c>
      <c r="J147" s="202">
        <v>78</v>
      </c>
      <c r="K147" s="202">
        <v>78</v>
      </c>
      <c r="L147" s="202">
        <v>78</v>
      </c>
      <c r="M147" s="202">
        <v>78</v>
      </c>
    </row>
    <row r="148" spans="1:13" ht="15.6" x14ac:dyDescent="0.3">
      <c r="A148" s="190">
        <v>138</v>
      </c>
      <c r="B148" s="198" t="s">
        <v>937</v>
      </c>
      <c r="C148" s="198" t="s">
        <v>938</v>
      </c>
      <c r="D148" s="202">
        <v>82</v>
      </c>
      <c r="E148" s="202">
        <v>82</v>
      </c>
      <c r="F148" s="202">
        <v>82</v>
      </c>
      <c r="G148" s="202">
        <v>82</v>
      </c>
      <c r="H148" s="202">
        <v>82</v>
      </c>
      <c r="I148" s="202">
        <v>82</v>
      </c>
      <c r="J148" s="202">
        <v>82</v>
      </c>
      <c r="K148" s="202">
        <v>82</v>
      </c>
      <c r="L148" s="202">
        <v>82</v>
      </c>
      <c r="M148" s="202">
        <v>82</v>
      </c>
    </row>
    <row r="149" spans="1:13" ht="15.6" x14ac:dyDescent="0.3">
      <c r="A149" s="190">
        <v>139</v>
      </c>
      <c r="B149" s="201" t="s">
        <v>939</v>
      </c>
      <c r="C149" s="201" t="s">
        <v>940</v>
      </c>
      <c r="D149" s="202">
        <v>57</v>
      </c>
      <c r="E149" s="202">
        <v>57</v>
      </c>
      <c r="F149" s="202">
        <v>57</v>
      </c>
      <c r="G149" s="202">
        <v>57</v>
      </c>
      <c r="H149" s="202">
        <v>57</v>
      </c>
      <c r="I149" s="202">
        <v>57</v>
      </c>
      <c r="J149" s="202">
        <v>57</v>
      </c>
      <c r="K149" s="202">
        <v>57</v>
      </c>
      <c r="L149" s="202">
        <v>57</v>
      </c>
      <c r="M149" s="202">
        <v>57</v>
      </c>
    </row>
    <row r="150" spans="1:13" ht="15.6" x14ac:dyDescent="0.3">
      <c r="A150" s="190">
        <v>140</v>
      </c>
      <c r="B150" s="198" t="s">
        <v>941</v>
      </c>
      <c r="C150" s="198" t="s">
        <v>942</v>
      </c>
      <c r="D150" s="202">
        <v>88</v>
      </c>
      <c r="E150" s="202">
        <v>88</v>
      </c>
      <c r="F150" s="202">
        <v>88</v>
      </c>
      <c r="G150" s="202">
        <v>88</v>
      </c>
      <c r="H150" s="202">
        <v>88</v>
      </c>
      <c r="I150" s="202">
        <v>88</v>
      </c>
      <c r="J150" s="202">
        <v>88</v>
      </c>
      <c r="K150" s="202">
        <v>88</v>
      </c>
      <c r="L150" s="202">
        <v>88</v>
      </c>
      <c r="M150" s="202">
        <v>88</v>
      </c>
    </row>
    <row r="151" spans="1:13" ht="15.6" x14ac:dyDescent="0.3">
      <c r="A151" s="190">
        <v>141</v>
      </c>
      <c r="B151" s="198" t="s">
        <v>943</v>
      </c>
      <c r="C151" s="198" t="s">
        <v>944</v>
      </c>
      <c r="D151" s="203">
        <v>88</v>
      </c>
      <c r="E151" s="203">
        <v>88</v>
      </c>
      <c r="F151" s="203">
        <v>88</v>
      </c>
      <c r="G151" s="203">
        <v>88</v>
      </c>
      <c r="H151" s="203">
        <v>88</v>
      </c>
      <c r="I151" s="203">
        <v>88</v>
      </c>
      <c r="J151" s="203">
        <v>88</v>
      </c>
      <c r="K151" s="203">
        <v>88</v>
      </c>
      <c r="L151" s="203">
        <v>88</v>
      </c>
      <c r="M151" s="203">
        <v>88</v>
      </c>
    </row>
    <row r="152" spans="1:13" ht="15.6" x14ac:dyDescent="0.3">
      <c r="A152" s="190">
        <v>142</v>
      </c>
      <c r="B152" s="198" t="s">
        <v>945</v>
      </c>
      <c r="C152" s="198" t="s">
        <v>946</v>
      </c>
      <c r="D152" s="203">
        <v>88</v>
      </c>
      <c r="E152" s="203">
        <v>88</v>
      </c>
      <c r="F152" s="203">
        <v>88</v>
      </c>
      <c r="G152" s="203">
        <v>88</v>
      </c>
      <c r="H152" s="203">
        <v>88</v>
      </c>
      <c r="I152" s="203">
        <v>88</v>
      </c>
      <c r="J152" s="203">
        <v>88</v>
      </c>
      <c r="K152" s="203">
        <v>88</v>
      </c>
      <c r="L152" s="203">
        <v>88</v>
      </c>
      <c r="M152" s="203">
        <v>88</v>
      </c>
    </row>
  </sheetData>
  <mergeCells count="11">
    <mergeCell ref="B1:H1"/>
    <mergeCell ref="B2:I2"/>
    <mergeCell ref="D3:G3"/>
    <mergeCell ref="B4:I4"/>
    <mergeCell ref="N4:R4"/>
    <mergeCell ref="N5:R6"/>
    <mergeCell ref="A5:A8"/>
    <mergeCell ref="B5:B8"/>
    <mergeCell ref="C5:C8"/>
    <mergeCell ref="D5:H6"/>
    <mergeCell ref="J5:M6"/>
  </mergeCells>
  <pageMargins left="0.7" right="0.7" top="0.75" bottom="0.75" header="0.51180555555555496" footer="0.51180555555555496"/>
  <pageSetup paperSize="0" scale="0" firstPageNumber="0" orientation="portrait" usePrinterDefaults="0" horizontalDpi="0" verticalDpi="0" copie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B1:AC35"/>
  <sheetViews>
    <sheetView topLeftCell="C1" zoomScale="50" zoomScaleNormal="50" workbookViewId="0">
      <selection activeCell="O32" sqref="O32"/>
    </sheetView>
  </sheetViews>
  <sheetFormatPr defaultRowHeight="13.2" x14ac:dyDescent="0.25"/>
  <cols>
    <col min="1" max="3" width="8.6640625"/>
    <col min="4" max="4" width="30.6640625"/>
    <col min="5" max="9" width="14"/>
    <col min="10" max="10" width="8.6640625"/>
    <col min="11" max="11" width="7.33203125" style="47"/>
    <col min="12" max="12" width="8.6640625"/>
    <col min="13" max="13" width="23.109375"/>
    <col min="14" max="14" width="12.5546875"/>
    <col min="15" max="21" width="8.6640625"/>
    <col min="22" max="22" width="9.109375" style="47"/>
    <col min="23" max="23" width="8.6640625"/>
    <col min="24" max="24" width="17.88671875"/>
    <col min="25" max="1025" width="8.6640625"/>
  </cols>
  <sheetData>
    <row r="1" spans="2:29" x14ac:dyDescent="0.25">
      <c r="K1"/>
      <c r="V1"/>
    </row>
    <row r="2" spans="2:29" ht="21" x14ac:dyDescent="0.4">
      <c r="B2" s="48" t="s">
        <v>71</v>
      </c>
      <c r="C2" s="49"/>
      <c r="D2" s="49"/>
      <c r="E2" s="50"/>
      <c r="K2" s="51" t="s">
        <v>72</v>
      </c>
      <c r="M2" s="52"/>
      <c r="N2" s="53" t="s">
        <v>73</v>
      </c>
      <c r="O2" s="54"/>
      <c r="P2" s="54"/>
      <c r="Q2" s="54"/>
      <c r="R2" s="50"/>
      <c r="S2" s="50"/>
      <c r="V2" s="55" t="s">
        <v>72</v>
      </c>
      <c r="X2" s="53" t="s">
        <v>74</v>
      </c>
      <c r="Y2" s="54"/>
      <c r="Z2" s="54"/>
      <c r="AA2" s="54"/>
      <c r="AB2" s="50"/>
      <c r="AC2" s="50"/>
    </row>
    <row r="3" spans="2:29" ht="15.6" customHeight="1" x14ac:dyDescent="0.25">
      <c r="E3" s="158" t="s">
        <v>75</v>
      </c>
      <c r="F3" s="158"/>
      <c r="G3" s="158"/>
      <c r="H3" s="158"/>
      <c r="I3" s="158"/>
      <c r="M3" s="158" t="s">
        <v>75</v>
      </c>
      <c r="N3" s="158"/>
      <c r="O3" s="158"/>
      <c r="P3" s="158"/>
      <c r="Q3" s="158"/>
      <c r="X3" s="158" t="s">
        <v>75</v>
      </c>
      <c r="Y3" s="158"/>
      <c r="Z3" s="158"/>
      <c r="AA3" s="158"/>
      <c r="AB3" s="158"/>
    </row>
    <row r="6" spans="2:29" ht="15" x14ac:dyDescent="0.25">
      <c r="D6" s="7"/>
      <c r="E6" s="7" t="s">
        <v>57</v>
      </c>
      <c r="F6" s="7" t="s">
        <v>58</v>
      </c>
      <c r="G6" s="7" t="s">
        <v>28</v>
      </c>
      <c r="H6" s="7" t="s">
        <v>59</v>
      </c>
      <c r="I6" s="7" t="s">
        <v>26</v>
      </c>
      <c r="M6" s="7"/>
      <c r="N6" s="7" t="s">
        <v>57</v>
      </c>
      <c r="O6" s="7" t="s">
        <v>58</v>
      </c>
      <c r="P6" s="7" t="s">
        <v>28</v>
      </c>
      <c r="Q6" s="7" t="s">
        <v>59</v>
      </c>
      <c r="R6" s="7" t="s">
        <v>26</v>
      </c>
    </row>
    <row r="7" spans="2:29" ht="27.75" customHeight="1" x14ac:dyDescent="0.3">
      <c r="D7" s="35" t="s">
        <v>60</v>
      </c>
      <c r="E7" s="56">
        <v>64</v>
      </c>
      <c r="F7" s="56">
        <v>64</v>
      </c>
      <c r="G7" s="56">
        <v>64</v>
      </c>
      <c r="H7" s="56">
        <v>64</v>
      </c>
      <c r="I7" s="57">
        <v>64</v>
      </c>
      <c r="M7" s="35" t="s">
        <v>60</v>
      </c>
      <c r="N7" s="56">
        <v>64</v>
      </c>
      <c r="O7" s="56">
        <v>64</v>
      </c>
      <c r="P7" s="56">
        <v>64</v>
      </c>
      <c r="Q7" s="56">
        <v>64</v>
      </c>
      <c r="R7" s="57">
        <v>64</v>
      </c>
    </row>
    <row r="8" spans="2:29" ht="36" customHeight="1" x14ac:dyDescent="0.3">
      <c r="D8" s="39" t="s">
        <v>76</v>
      </c>
      <c r="E8" s="58">
        <v>100</v>
      </c>
      <c r="F8" s="58">
        <v>100</v>
      </c>
      <c r="G8" s="58">
        <v>100</v>
      </c>
      <c r="H8" s="58">
        <v>100</v>
      </c>
      <c r="I8" s="58">
        <v>100</v>
      </c>
      <c r="M8" s="39" t="s">
        <v>76</v>
      </c>
      <c r="N8" s="58">
        <v>100</v>
      </c>
      <c r="O8" s="58">
        <v>100</v>
      </c>
      <c r="P8" s="58">
        <v>100</v>
      </c>
      <c r="Q8" s="58">
        <v>100</v>
      </c>
      <c r="R8" s="58">
        <v>100</v>
      </c>
      <c r="X8" t="s">
        <v>77</v>
      </c>
      <c r="Y8" s="31">
        <v>88</v>
      </c>
      <c r="Z8" s="31">
        <v>88</v>
      </c>
      <c r="AA8" s="31">
        <v>88</v>
      </c>
      <c r="AB8" s="31">
        <v>88</v>
      </c>
      <c r="AC8" s="31">
        <v>88</v>
      </c>
    </row>
    <row r="9" spans="2:29" ht="27.75" customHeight="1" x14ac:dyDescent="0.3">
      <c r="D9" s="45" t="s">
        <v>70</v>
      </c>
      <c r="E9" s="59">
        <v>99</v>
      </c>
      <c r="F9" s="59">
        <v>99</v>
      </c>
      <c r="G9" s="59">
        <v>99</v>
      </c>
      <c r="H9" s="59">
        <v>99</v>
      </c>
      <c r="I9" s="59">
        <v>99</v>
      </c>
      <c r="M9" s="60" t="s">
        <v>77</v>
      </c>
      <c r="N9" s="31">
        <f>(N7+N8)/2</f>
        <v>82</v>
      </c>
      <c r="O9" s="31">
        <f>(O7+O8)/2</f>
        <v>82</v>
      </c>
      <c r="P9" s="31">
        <f>(P7+P8)/2</f>
        <v>82</v>
      </c>
      <c r="Q9" s="31">
        <f>(Q7+Q8)/2</f>
        <v>82</v>
      </c>
      <c r="R9" s="31">
        <f>(R7+R8)/2</f>
        <v>82</v>
      </c>
      <c r="X9" s="60" t="s">
        <v>78</v>
      </c>
      <c r="Y9" s="61">
        <f>Y8*0.4</f>
        <v>35.200000000000003</v>
      </c>
      <c r="Z9" s="61">
        <f>Z8*0.4</f>
        <v>35.200000000000003</v>
      </c>
      <c r="AA9" s="61">
        <f>AA8*0.4</f>
        <v>35.200000000000003</v>
      </c>
      <c r="AB9" s="61">
        <f>AB8*0.4</f>
        <v>35.200000000000003</v>
      </c>
      <c r="AC9" s="61">
        <f>AC8*0.4</f>
        <v>35.200000000000003</v>
      </c>
    </row>
    <row r="10" spans="2:29" ht="29.25" customHeight="1" x14ac:dyDescent="0.4">
      <c r="D10" s="60" t="s">
        <v>79</v>
      </c>
      <c r="E10" s="62">
        <f>(E7+E8+E9)/3</f>
        <v>87.666666666666671</v>
      </c>
      <c r="F10" s="62">
        <f>(F7+F8+F9)/3</f>
        <v>87.666666666666671</v>
      </c>
      <c r="G10" s="62">
        <f>(G7+G8+G9)/3</f>
        <v>87.666666666666671</v>
      </c>
      <c r="H10" s="62">
        <f>(H7+H8+H9)/3</f>
        <v>87.666666666666671</v>
      </c>
      <c r="I10" s="62">
        <f>(I7+I8+I9)/3</f>
        <v>87.666666666666671</v>
      </c>
      <c r="Y10" s="31"/>
      <c r="Z10" s="31"/>
      <c r="AA10" s="31"/>
      <c r="AB10" s="31"/>
      <c r="AC10" s="31"/>
    </row>
    <row r="11" spans="2:29" ht="15" x14ac:dyDescent="0.25">
      <c r="X11" s="63" t="s">
        <v>80</v>
      </c>
      <c r="Y11" s="64">
        <v>99</v>
      </c>
      <c r="Z11" s="64">
        <v>99</v>
      </c>
      <c r="AA11" s="64">
        <v>99</v>
      </c>
      <c r="AB11" s="64">
        <v>99</v>
      </c>
      <c r="AC11" s="64">
        <v>99</v>
      </c>
    </row>
    <row r="12" spans="2:29" ht="15.6" x14ac:dyDescent="0.3">
      <c r="M12" s="65" t="s">
        <v>81</v>
      </c>
      <c r="N12" s="65">
        <v>82</v>
      </c>
      <c r="O12" s="65">
        <v>82</v>
      </c>
      <c r="P12" s="65">
        <v>82</v>
      </c>
      <c r="Q12" s="65">
        <v>82</v>
      </c>
      <c r="R12" s="65">
        <v>82</v>
      </c>
      <c r="X12" s="60" t="s">
        <v>82</v>
      </c>
      <c r="Y12" s="66">
        <f>Y11*0.6</f>
        <v>59.4</v>
      </c>
      <c r="Z12" s="66">
        <f>Z11*0.6</f>
        <v>59.4</v>
      </c>
      <c r="AA12" s="66">
        <f>AA11*0.6</f>
        <v>59.4</v>
      </c>
      <c r="AB12" s="66">
        <f>AB11*0.6</f>
        <v>59.4</v>
      </c>
      <c r="AC12" s="66">
        <f>AC11*0.6</f>
        <v>59.4</v>
      </c>
    </row>
    <row r="13" spans="2:29" ht="15" x14ac:dyDescent="0.25">
      <c r="M13" s="45" t="s">
        <v>80</v>
      </c>
      <c r="N13" s="67">
        <v>99</v>
      </c>
      <c r="O13" s="67">
        <v>99</v>
      </c>
      <c r="P13" s="67">
        <v>99</v>
      </c>
      <c r="Q13" s="67">
        <v>99</v>
      </c>
      <c r="R13" s="67">
        <v>99</v>
      </c>
    </row>
    <row r="14" spans="2:29" ht="15.6" x14ac:dyDescent="0.3">
      <c r="E14" s="7" t="s">
        <v>57</v>
      </c>
      <c r="F14" s="7" t="s">
        <v>58</v>
      </c>
      <c r="G14" s="7" t="s">
        <v>28</v>
      </c>
      <c r="H14" s="7" t="s">
        <v>59</v>
      </c>
      <c r="I14" s="7" t="s">
        <v>26</v>
      </c>
      <c r="M14" s="3" t="s">
        <v>79</v>
      </c>
      <c r="N14" s="68">
        <f>(N12+N13)/2</f>
        <v>90.5</v>
      </c>
      <c r="O14" s="68">
        <f>(O12+O13)/2</f>
        <v>90.5</v>
      </c>
      <c r="P14" s="68">
        <f>(P12+P13)/2</f>
        <v>90.5</v>
      </c>
      <c r="Q14" s="68">
        <f>(Q12+Q13)/2</f>
        <v>90.5</v>
      </c>
      <c r="R14" s="68">
        <f>(R12+R13)/2</f>
        <v>90.5</v>
      </c>
    </row>
    <row r="15" spans="2:29" ht="17.399999999999999" x14ac:dyDescent="0.3">
      <c r="D15" s="60" t="s">
        <v>83</v>
      </c>
      <c r="E15" s="65">
        <v>84</v>
      </c>
      <c r="F15" s="65">
        <v>80</v>
      </c>
      <c r="G15" s="68">
        <v>87</v>
      </c>
      <c r="H15" s="68">
        <v>80</v>
      </c>
      <c r="I15" s="68">
        <v>80</v>
      </c>
      <c r="X15" s="69" t="s">
        <v>56</v>
      </c>
      <c r="Y15" s="70">
        <f>Y9+Y12</f>
        <v>94.6</v>
      </c>
      <c r="Z15" s="70">
        <f>Z9+Z12</f>
        <v>94.6</v>
      </c>
      <c r="AA15" s="70">
        <f>AA9+AA12</f>
        <v>94.6</v>
      </c>
      <c r="AB15" s="70">
        <f>AB9+AB12</f>
        <v>94.6</v>
      </c>
      <c r="AC15" s="70">
        <f>AC9+AC12</f>
        <v>94.6</v>
      </c>
    </row>
    <row r="23" spans="3:27" x14ac:dyDescent="0.25">
      <c r="AA23" s="60"/>
    </row>
    <row r="25" spans="3:27" x14ac:dyDescent="0.25">
      <c r="N25" s="60"/>
    </row>
    <row r="32" spans="3:27" x14ac:dyDescent="0.25">
      <c r="C32" s="60" t="s">
        <v>84</v>
      </c>
    </row>
    <row r="35" spans="4:5" x14ac:dyDescent="0.25">
      <c r="D35" s="71" t="s">
        <v>85</v>
      </c>
      <c r="E35" s="72"/>
    </row>
  </sheetData>
  <mergeCells count="3">
    <mergeCell ref="E3:I3"/>
    <mergeCell ref="M3:Q3"/>
    <mergeCell ref="X3:AB3"/>
  </mergeCells>
  <pageMargins left="0.7" right="0.7" top="0.75" bottom="0.75" header="0.51180555555555496" footer="0.51180555555555496"/>
  <pageSetup paperSize="0" scale="0" firstPageNumber="0" orientation="portrait" usePrinterDefaults="0" horizontalDpi="0" verticalDpi="0" copie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2:M40"/>
  <sheetViews>
    <sheetView topLeftCell="B11" zoomScale="85" zoomScaleNormal="85" workbookViewId="0">
      <selection activeCell="I7" sqref="I7"/>
    </sheetView>
  </sheetViews>
  <sheetFormatPr defaultRowHeight="13.2" x14ac:dyDescent="0.25"/>
  <cols>
    <col min="1" max="1" width="5.44140625"/>
    <col min="2" max="2" width="25"/>
    <col min="3" max="3" width="31.44140625"/>
    <col min="4" max="10" width="5.6640625"/>
    <col min="11" max="11" width="9.5546875"/>
    <col min="12" max="12" width="9.6640625"/>
    <col min="13" max="256" width="8.6640625"/>
    <col min="257" max="257" width="5.44140625"/>
    <col min="258" max="258" width="25"/>
    <col min="259" max="259" width="31.44140625"/>
    <col min="260" max="266" width="5.6640625"/>
    <col min="267" max="267" width="9.5546875"/>
    <col min="268" max="268" width="9.6640625"/>
    <col min="269" max="512" width="8.6640625"/>
    <col min="513" max="513" width="5.44140625"/>
    <col min="514" max="514" width="25"/>
    <col min="515" max="515" width="31.44140625"/>
    <col min="516" max="522" width="5.6640625"/>
    <col min="523" max="523" width="9.5546875"/>
    <col min="524" max="524" width="9.6640625"/>
    <col min="525" max="768" width="8.6640625"/>
    <col min="769" max="769" width="5.44140625"/>
    <col min="770" max="770" width="25"/>
    <col min="771" max="771" width="31.44140625"/>
    <col min="772" max="778" width="5.6640625"/>
    <col min="779" max="779" width="9.5546875"/>
    <col min="780" max="780" width="9.6640625"/>
    <col min="781" max="1025" width="8.6640625"/>
  </cols>
  <sheetData>
    <row r="2" spans="1:13" ht="17.399999999999999" customHeight="1" x14ac:dyDescent="0.3">
      <c r="B2" s="161" t="s">
        <v>86</v>
      </c>
      <c r="C2" s="161"/>
      <c r="D2" s="161"/>
      <c r="E2" s="161"/>
      <c r="F2" s="161"/>
      <c r="G2" s="161"/>
      <c r="H2" s="161"/>
      <c r="I2" s="161"/>
      <c r="J2" s="161"/>
      <c r="K2" s="161"/>
      <c r="L2" s="161"/>
    </row>
    <row r="3" spans="1:13" ht="34.950000000000003" customHeight="1" x14ac:dyDescent="0.3">
      <c r="B3" s="73" t="s">
        <v>87</v>
      </c>
      <c r="C3" s="73" t="s">
        <v>88</v>
      </c>
      <c r="D3" s="162" t="s">
        <v>89</v>
      </c>
      <c r="E3" s="162"/>
      <c r="F3" s="162"/>
      <c r="G3" s="162"/>
      <c r="H3" s="162"/>
      <c r="I3" s="74"/>
      <c r="J3" s="74"/>
      <c r="K3" s="74"/>
      <c r="L3" s="74"/>
    </row>
    <row r="4" spans="1:13" x14ac:dyDescent="0.25">
      <c r="B4" s="60"/>
      <c r="C4" s="75"/>
      <c r="D4" s="75"/>
      <c r="E4" s="75"/>
      <c r="F4" s="75"/>
      <c r="G4" s="75"/>
    </row>
    <row r="5" spans="1:13" ht="13.95" customHeight="1" x14ac:dyDescent="0.25">
      <c r="D5" s="163" t="s">
        <v>90</v>
      </c>
      <c r="E5" s="163"/>
      <c r="F5" s="163"/>
      <c r="G5" s="163"/>
      <c r="H5" s="163"/>
      <c r="I5" s="163"/>
      <c r="J5" s="163"/>
      <c r="K5" s="76" t="s">
        <v>91</v>
      </c>
    </row>
    <row r="6" spans="1:13" s="79" customFormat="1" ht="52.8" x14ac:dyDescent="0.25">
      <c r="A6" s="77" t="s">
        <v>92</v>
      </c>
      <c r="B6" s="77" t="s">
        <v>93</v>
      </c>
      <c r="C6" s="77" t="s">
        <v>94</v>
      </c>
      <c r="D6" s="78">
        <v>1</v>
      </c>
      <c r="E6" s="78">
        <v>2</v>
      </c>
      <c r="F6" s="78">
        <v>3</v>
      </c>
      <c r="G6" s="78">
        <v>4</v>
      </c>
      <c r="H6" s="78">
        <v>5</v>
      </c>
      <c r="I6" s="78" t="s">
        <v>95</v>
      </c>
      <c r="J6" s="78" t="s">
        <v>96</v>
      </c>
      <c r="K6" s="78" t="s">
        <v>97</v>
      </c>
    </row>
    <row r="7" spans="1:13" ht="25.2" customHeight="1" x14ac:dyDescent="0.25">
      <c r="A7" s="80" t="s">
        <v>57</v>
      </c>
      <c r="B7" s="80" t="s">
        <v>98</v>
      </c>
      <c r="C7" s="80" t="s">
        <v>99</v>
      </c>
      <c r="D7" s="79">
        <v>1</v>
      </c>
      <c r="E7" s="81">
        <v>1</v>
      </c>
      <c r="F7" s="81">
        <v>5</v>
      </c>
      <c r="G7" s="81">
        <v>19</v>
      </c>
      <c r="H7" s="81">
        <v>52</v>
      </c>
      <c r="I7" s="81">
        <f>(F7+G7+D7+H7+E7)</f>
        <v>78</v>
      </c>
      <c r="J7" s="82">
        <f>(D7*1+E7*2+F7*3+G7*4+H7*5)/78</f>
        <v>4.5384615384615383</v>
      </c>
      <c r="K7" s="83">
        <f>J7*78/5</f>
        <v>70.8</v>
      </c>
      <c r="M7" s="79" t="s">
        <v>100</v>
      </c>
    </row>
    <row r="8" spans="1:13" ht="27" customHeight="1" x14ac:dyDescent="0.25">
      <c r="A8" s="80" t="s">
        <v>58</v>
      </c>
      <c r="B8" s="80" t="s">
        <v>101</v>
      </c>
      <c r="C8" s="80" t="s">
        <v>102</v>
      </c>
      <c r="D8" s="79">
        <v>2</v>
      </c>
      <c r="E8" s="81">
        <v>0</v>
      </c>
      <c r="F8" s="81">
        <v>5</v>
      </c>
      <c r="G8" s="81">
        <v>16</v>
      </c>
      <c r="H8" s="81">
        <v>55</v>
      </c>
      <c r="I8" s="81">
        <f>(D8+E8+F8+G8+H8)</f>
        <v>78</v>
      </c>
      <c r="J8" s="82">
        <f t="shared" ref="J8:J11" si="0">(D8*1+E8*2+F8*3+G8*4+H8*5)/78</f>
        <v>4.5641025641025639</v>
      </c>
      <c r="K8" s="83">
        <f>J8*100/5</f>
        <v>91.282051282051285</v>
      </c>
      <c r="M8" s="79" t="s">
        <v>103</v>
      </c>
    </row>
    <row r="9" spans="1:13" ht="15" customHeight="1" x14ac:dyDescent="0.25">
      <c r="A9" s="78" t="s">
        <v>28</v>
      </c>
      <c r="B9" s="84" t="s">
        <v>104</v>
      </c>
      <c r="C9" s="85" t="s">
        <v>105</v>
      </c>
      <c r="D9" s="79">
        <v>1</v>
      </c>
      <c r="E9" s="81">
        <v>0</v>
      </c>
      <c r="F9" s="81">
        <v>10</v>
      </c>
      <c r="G9" s="81">
        <v>25</v>
      </c>
      <c r="H9" s="81">
        <v>42</v>
      </c>
      <c r="I9" s="81">
        <f>(D9+E9+F9+G9+H9)</f>
        <v>78</v>
      </c>
      <c r="J9" s="82">
        <f t="shared" si="0"/>
        <v>4.3717948717948714</v>
      </c>
      <c r="K9" s="83">
        <f>J9*100/5</f>
        <v>87.435897435897431</v>
      </c>
      <c r="M9" s="79" t="s">
        <v>106</v>
      </c>
    </row>
    <row r="10" spans="1:13" ht="62.4" x14ac:dyDescent="0.25">
      <c r="A10" s="80" t="s">
        <v>59</v>
      </c>
      <c r="B10" s="84" t="s">
        <v>107</v>
      </c>
      <c r="C10" s="80" t="s">
        <v>108</v>
      </c>
      <c r="D10" s="79">
        <v>1</v>
      </c>
      <c r="E10" s="81">
        <v>1</v>
      </c>
      <c r="F10" s="81">
        <v>7</v>
      </c>
      <c r="G10" s="81">
        <v>22</v>
      </c>
      <c r="H10" s="81">
        <v>47</v>
      </c>
      <c r="I10" s="81">
        <f>(D10+E10+F10+G10+H10)</f>
        <v>78</v>
      </c>
      <c r="J10" s="82">
        <f t="shared" si="0"/>
        <v>4.4487179487179489</v>
      </c>
      <c r="K10" s="83">
        <f>J10*100/5</f>
        <v>88.974358974358978</v>
      </c>
      <c r="M10" s="79" t="s">
        <v>109</v>
      </c>
    </row>
    <row r="11" spans="1:13" ht="46.8" x14ac:dyDescent="0.25">
      <c r="A11" s="80" t="s">
        <v>26</v>
      </c>
      <c r="B11" s="84" t="s">
        <v>110</v>
      </c>
      <c r="C11" s="80" t="s">
        <v>111</v>
      </c>
      <c r="D11" s="79">
        <v>2</v>
      </c>
      <c r="E11" s="81">
        <v>0</v>
      </c>
      <c r="F11" s="81">
        <v>8</v>
      </c>
      <c r="G11" s="81">
        <v>24</v>
      </c>
      <c r="H11" s="81">
        <v>44</v>
      </c>
      <c r="I11" s="81">
        <f>(D11+E11+F11+G11+H11)</f>
        <v>78</v>
      </c>
      <c r="J11" s="82">
        <f t="shared" si="0"/>
        <v>4.384615384615385</v>
      </c>
      <c r="K11" s="83">
        <f>J11*100/5</f>
        <v>87.692307692307708</v>
      </c>
      <c r="M11" s="79" t="s">
        <v>112</v>
      </c>
    </row>
    <row r="17" spans="2:8" x14ac:dyDescent="0.25">
      <c r="C17" s="86" t="s">
        <v>113</v>
      </c>
      <c r="D17" s="86" t="s">
        <v>57</v>
      </c>
      <c r="E17" s="86" t="s">
        <v>58</v>
      </c>
      <c r="F17" s="86" t="s">
        <v>28</v>
      </c>
      <c r="G17" s="86" t="s">
        <v>59</v>
      </c>
      <c r="H17" s="86" t="s">
        <v>26</v>
      </c>
    </row>
    <row r="18" spans="2:8" ht="13.2" customHeight="1" x14ac:dyDescent="0.25">
      <c r="B18" s="164" t="s">
        <v>114</v>
      </c>
      <c r="C18" s="87" t="s">
        <v>115</v>
      </c>
      <c r="D18" s="88">
        <v>84</v>
      </c>
      <c r="E18" s="88">
        <v>80</v>
      </c>
      <c r="F18" s="88">
        <v>87</v>
      </c>
      <c r="G18" s="88">
        <v>80</v>
      </c>
      <c r="H18" s="88">
        <v>80</v>
      </c>
    </row>
    <row r="19" spans="2:8" x14ac:dyDescent="0.25">
      <c r="B19" s="164"/>
      <c r="C19" s="89" t="s">
        <v>116</v>
      </c>
      <c r="D19" s="88">
        <f>D18*0.8</f>
        <v>67.2</v>
      </c>
      <c r="E19" s="88">
        <f>E18*0.8</f>
        <v>64</v>
      </c>
      <c r="F19" s="88">
        <f>F18*0.8</f>
        <v>69.600000000000009</v>
      </c>
      <c r="G19" s="88">
        <f>G18*0.8</f>
        <v>64</v>
      </c>
      <c r="H19" s="88">
        <f>H18*0.8</f>
        <v>64</v>
      </c>
    </row>
    <row r="20" spans="2:8" ht="13.2" customHeight="1" x14ac:dyDescent="0.25">
      <c r="B20" s="164" t="s">
        <v>117</v>
      </c>
      <c r="C20" s="90" t="s">
        <v>118</v>
      </c>
      <c r="D20" s="86">
        <v>71</v>
      </c>
      <c r="E20" s="86">
        <v>91</v>
      </c>
      <c r="F20" s="86">
        <v>87</v>
      </c>
      <c r="G20" s="86">
        <v>89</v>
      </c>
      <c r="H20" s="86">
        <v>88</v>
      </c>
    </row>
    <row r="21" spans="2:8" x14ac:dyDescent="0.25">
      <c r="B21" s="164"/>
      <c r="C21" s="91" t="s">
        <v>119</v>
      </c>
      <c r="D21" s="86">
        <f>D20*0.2</f>
        <v>14.200000000000001</v>
      </c>
      <c r="E21" s="86">
        <f>E20*0.2</f>
        <v>18.2</v>
      </c>
      <c r="F21" s="86">
        <f>F20*0.2</f>
        <v>17.400000000000002</v>
      </c>
      <c r="G21" s="86">
        <f>G20*0.2</f>
        <v>17.8</v>
      </c>
      <c r="H21" s="86">
        <f>H20*0.2</f>
        <v>17.600000000000001</v>
      </c>
    </row>
    <row r="22" spans="2:8" ht="15.6" x14ac:dyDescent="0.3">
      <c r="C22" s="92" t="s">
        <v>120</v>
      </c>
      <c r="D22" s="92">
        <f>D19+D21</f>
        <v>81.400000000000006</v>
      </c>
      <c r="E22" s="92">
        <f>E19+E21</f>
        <v>82.2</v>
      </c>
      <c r="F22" s="92">
        <f>F19+F21</f>
        <v>87.000000000000014</v>
      </c>
      <c r="G22" s="92">
        <f>G19+G21</f>
        <v>81.8</v>
      </c>
      <c r="H22" s="92">
        <f>H19+H21</f>
        <v>81.599999999999994</v>
      </c>
    </row>
    <row r="25" spans="2:8" x14ac:dyDescent="0.25">
      <c r="D25" s="86" t="s">
        <v>57</v>
      </c>
      <c r="E25" s="86" t="s">
        <v>58</v>
      </c>
      <c r="F25" s="86" t="s">
        <v>28</v>
      </c>
      <c r="G25" s="86" t="s">
        <v>59</v>
      </c>
      <c r="H25" s="86" t="s">
        <v>26</v>
      </c>
    </row>
    <row r="26" spans="2:8" ht="15.6" x14ac:dyDescent="0.3">
      <c r="C26" s="60" t="s">
        <v>121</v>
      </c>
      <c r="D26" s="92">
        <v>81</v>
      </c>
      <c r="E26" s="92">
        <v>82</v>
      </c>
      <c r="F26" s="92">
        <v>87</v>
      </c>
      <c r="G26" s="92">
        <v>82</v>
      </c>
      <c r="H26" s="92">
        <v>82</v>
      </c>
    </row>
    <row r="29" spans="2:8" x14ac:dyDescent="0.25">
      <c r="C29" s="60" t="s">
        <v>122</v>
      </c>
    </row>
    <row r="30" spans="2:8" x14ac:dyDescent="0.25">
      <c r="C30" s="60" t="s">
        <v>123</v>
      </c>
    </row>
    <row r="32" spans="2:8" x14ac:dyDescent="0.25">
      <c r="C32" s="6" t="s">
        <v>124</v>
      </c>
    </row>
    <row r="34" spans="2:3" ht="33" customHeight="1" x14ac:dyDescent="0.25">
      <c r="B34" s="159">
        <v>1</v>
      </c>
      <c r="C34" s="160" t="s">
        <v>98</v>
      </c>
    </row>
    <row r="35" spans="2:3" x14ac:dyDescent="0.25">
      <c r="B35" s="159"/>
      <c r="C35" s="160"/>
    </row>
    <row r="36" spans="2:3" ht="17.399999999999999" customHeight="1" x14ac:dyDescent="0.25">
      <c r="B36" s="159">
        <v>2</v>
      </c>
      <c r="C36" s="160" t="s">
        <v>101</v>
      </c>
    </row>
    <row r="37" spans="2:3" x14ac:dyDescent="0.25">
      <c r="B37" s="159"/>
      <c r="C37" s="160"/>
    </row>
    <row r="38" spans="2:3" ht="31.2" x14ac:dyDescent="0.25">
      <c r="B38" s="93">
        <v>3</v>
      </c>
      <c r="C38" s="84" t="s">
        <v>104</v>
      </c>
    </row>
    <row r="39" spans="2:3" ht="46.8" x14ac:dyDescent="0.25">
      <c r="B39" s="93">
        <v>4</v>
      </c>
      <c r="C39" s="84" t="s">
        <v>107</v>
      </c>
    </row>
    <row r="40" spans="2:3" ht="46.8" x14ac:dyDescent="0.25">
      <c r="B40" s="93">
        <v>5</v>
      </c>
      <c r="C40" s="84" t="s">
        <v>110</v>
      </c>
    </row>
  </sheetData>
  <mergeCells count="9">
    <mergeCell ref="B34:B35"/>
    <mergeCell ref="C34:C35"/>
    <mergeCell ref="B36:B37"/>
    <mergeCell ref="C36:C37"/>
    <mergeCell ref="B2:L2"/>
    <mergeCell ref="D3:H3"/>
    <mergeCell ref="D5:J5"/>
    <mergeCell ref="B18:B19"/>
    <mergeCell ref="B20:B21"/>
  </mergeCells>
  <pageMargins left="0.7" right="0.7" top="0.75" bottom="0.75" header="0.51180555555555496" footer="0.51180555555555496"/>
  <pageSetup paperSize="0" scale="0" firstPageNumber="0" orientation="portrait" usePrinterDefaults="0" horizontalDpi="0" verticalDpi="0" copies="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1:S80"/>
  <sheetViews>
    <sheetView zoomScaleNormal="100" workbookViewId="0">
      <selection sqref="A1:XFD1048576"/>
    </sheetView>
  </sheetViews>
  <sheetFormatPr defaultRowHeight="13.2" x14ac:dyDescent="0.25"/>
  <cols>
    <col min="1" max="1025" width="8.6640625"/>
  </cols>
  <sheetData>
    <row r="1" spans="1:11" x14ac:dyDescent="0.25">
      <c r="A1" s="94" t="s">
        <v>125</v>
      </c>
      <c r="B1" s="94" t="s">
        <v>126</v>
      </c>
      <c r="C1" s="94" t="s">
        <v>127</v>
      </c>
      <c r="D1" s="94" t="s">
        <v>22</v>
      </c>
      <c r="E1" s="94" t="s">
        <v>128</v>
      </c>
      <c r="F1" s="94" t="s">
        <v>129</v>
      </c>
      <c r="G1" s="94" t="s">
        <v>130</v>
      </c>
      <c r="H1" s="94" t="s">
        <v>131</v>
      </c>
      <c r="I1" s="94" t="s">
        <v>132</v>
      </c>
      <c r="J1" s="94" t="s">
        <v>133</v>
      </c>
      <c r="K1" s="94" t="s">
        <v>134</v>
      </c>
    </row>
    <row r="2" spans="1:11" x14ac:dyDescent="0.25">
      <c r="A2" s="94" t="s">
        <v>135</v>
      </c>
      <c r="B2" s="94" t="s">
        <v>136</v>
      </c>
      <c r="C2" s="94" t="s">
        <v>137</v>
      </c>
      <c r="D2" s="94" t="s">
        <v>138</v>
      </c>
      <c r="E2" s="94" t="s">
        <v>139</v>
      </c>
      <c r="F2" s="94" t="s">
        <v>136</v>
      </c>
      <c r="G2" s="94">
        <v>5</v>
      </c>
      <c r="H2" s="94">
        <v>5</v>
      </c>
      <c r="I2" s="94">
        <v>4</v>
      </c>
      <c r="J2" s="94">
        <v>5</v>
      </c>
      <c r="K2" s="94">
        <v>4</v>
      </c>
    </row>
    <row r="3" spans="1:11" x14ac:dyDescent="0.25">
      <c r="A3" s="94" t="s">
        <v>140</v>
      </c>
      <c r="B3" s="94" t="s">
        <v>141</v>
      </c>
      <c r="C3" s="94" t="s">
        <v>142</v>
      </c>
      <c r="D3" s="94" t="s">
        <v>143</v>
      </c>
      <c r="E3" s="94" t="s">
        <v>139</v>
      </c>
      <c r="F3" s="94" t="s">
        <v>141</v>
      </c>
      <c r="G3" s="94">
        <v>5</v>
      </c>
      <c r="H3" s="94">
        <v>5</v>
      </c>
      <c r="I3" s="94">
        <v>5</v>
      </c>
      <c r="J3" s="94">
        <v>5</v>
      </c>
      <c r="K3" s="94">
        <v>5</v>
      </c>
    </row>
    <row r="4" spans="1:11" x14ac:dyDescent="0.25">
      <c r="A4" s="94" t="s">
        <v>144</v>
      </c>
      <c r="B4" s="94" t="s">
        <v>145</v>
      </c>
      <c r="C4" s="94" t="s">
        <v>146</v>
      </c>
      <c r="D4" s="94" t="s">
        <v>147</v>
      </c>
      <c r="E4" s="94" t="s">
        <v>139</v>
      </c>
      <c r="F4" s="94" t="s">
        <v>145</v>
      </c>
      <c r="G4" s="94">
        <v>5</v>
      </c>
      <c r="H4" s="94">
        <v>5</v>
      </c>
      <c r="I4" s="94">
        <v>5</v>
      </c>
      <c r="J4" s="94">
        <v>5</v>
      </c>
      <c r="K4" s="94">
        <v>5</v>
      </c>
    </row>
    <row r="5" spans="1:11" x14ac:dyDescent="0.25">
      <c r="A5" s="94" t="s">
        <v>148</v>
      </c>
      <c r="B5" s="94" t="s">
        <v>149</v>
      </c>
      <c r="C5" s="94" t="s">
        <v>150</v>
      </c>
      <c r="D5" s="94" t="s">
        <v>32</v>
      </c>
      <c r="E5" s="94" t="s">
        <v>139</v>
      </c>
      <c r="F5" s="94" t="s">
        <v>149</v>
      </c>
      <c r="G5" s="94">
        <v>4</v>
      </c>
      <c r="H5" s="94">
        <v>4</v>
      </c>
      <c r="I5" s="94">
        <v>5</v>
      </c>
      <c r="J5" s="94">
        <v>5</v>
      </c>
      <c r="K5" s="94">
        <v>4</v>
      </c>
    </row>
    <row r="6" spans="1:11" x14ac:dyDescent="0.25">
      <c r="A6" s="94" t="s">
        <v>151</v>
      </c>
      <c r="B6" s="94" t="s">
        <v>152</v>
      </c>
      <c r="C6" s="94" t="s">
        <v>40</v>
      </c>
      <c r="D6" s="94" t="s">
        <v>39</v>
      </c>
      <c r="E6" s="94" t="s">
        <v>139</v>
      </c>
      <c r="F6" s="94" t="s">
        <v>152</v>
      </c>
      <c r="G6" s="94">
        <v>5</v>
      </c>
      <c r="H6" s="94">
        <v>5</v>
      </c>
      <c r="I6" s="94">
        <v>5</v>
      </c>
      <c r="J6" s="94">
        <v>5</v>
      </c>
      <c r="K6" s="94">
        <v>5</v>
      </c>
    </row>
    <row r="7" spans="1:11" x14ac:dyDescent="0.25">
      <c r="A7" s="94" t="s">
        <v>153</v>
      </c>
      <c r="B7" s="94" t="s">
        <v>154</v>
      </c>
      <c r="C7" s="94" t="s">
        <v>155</v>
      </c>
      <c r="D7" s="94" t="s">
        <v>156</v>
      </c>
      <c r="E7" s="94" t="s">
        <v>139</v>
      </c>
      <c r="F7" s="94" t="s">
        <v>157</v>
      </c>
      <c r="G7" s="94">
        <v>5</v>
      </c>
      <c r="H7" s="94">
        <v>4</v>
      </c>
      <c r="I7" s="94">
        <v>4</v>
      </c>
      <c r="J7" s="94">
        <v>4</v>
      </c>
      <c r="K7" s="94">
        <v>5</v>
      </c>
    </row>
    <row r="8" spans="1:11" x14ac:dyDescent="0.25">
      <c r="A8" s="94" t="s">
        <v>158</v>
      </c>
      <c r="B8" s="94" t="s">
        <v>159</v>
      </c>
      <c r="C8" s="94" t="s">
        <v>160</v>
      </c>
      <c r="D8" s="94" t="s">
        <v>161</v>
      </c>
      <c r="E8" s="94" t="s">
        <v>139</v>
      </c>
      <c r="F8" s="94" t="s">
        <v>159</v>
      </c>
      <c r="G8" s="94">
        <v>5</v>
      </c>
      <c r="H8" s="94">
        <v>5</v>
      </c>
      <c r="I8" s="94">
        <v>5</v>
      </c>
      <c r="J8" s="94">
        <v>5</v>
      </c>
      <c r="K8" s="94">
        <v>5</v>
      </c>
    </row>
    <row r="9" spans="1:11" x14ac:dyDescent="0.25">
      <c r="A9" s="94" t="s">
        <v>162</v>
      </c>
      <c r="B9" s="94" t="s">
        <v>163</v>
      </c>
      <c r="C9" s="94" t="s">
        <v>164</v>
      </c>
      <c r="D9" s="94" t="s">
        <v>44</v>
      </c>
      <c r="E9" s="94" t="s">
        <v>139</v>
      </c>
      <c r="F9" s="94" t="s">
        <v>163</v>
      </c>
      <c r="G9" s="94">
        <v>5</v>
      </c>
      <c r="H9" s="94">
        <v>5</v>
      </c>
      <c r="I9" s="94">
        <v>5</v>
      </c>
      <c r="J9" s="94">
        <v>5</v>
      </c>
      <c r="K9" s="94">
        <v>5</v>
      </c>
    </row>
    <row r="10" spans="1:11" x14ac:dyDescent="0.25">
      <c r="A10" s="94" t="s">
        <v>165</v>
      </c>
      <c r="B10" s="94" t="s">
        <v>166</v>
      </c>
      <c r="C10" s="94" t="s">
        <v>167</v>
      </c>
      <c r="D10" s="94" t="s">
        <v>168</v>
      </c>
      <c r="E10" s="94" t="s">
        <v>139</v>
      </c>
      <c r="F10" s="94" t="s">
        <v>166</v>
      </c>
      <c r="G10" s="94">
        <v>5</v>
      </c>
      <c r="H10" s="94">
        <v>5</v>
      </c>
      <c r="I10" s="94">
        <v>4</v>
      </c>
      <c r="J10" s="94">
        <v>5</v>
      </c>
      <c r="K10" s="94">
        <v>4</v>
      </c>
    </row>
    <row r="11" spans="1:11" x14ac:dyDescent="0.25">
      <c r="A11" s="94" t="s">
        <v>169</v>
      </c>
      <c r="B11" s="94" t="s">
        <v>170</v>
      </c>
      <c r="C11" s="94" t="s">
        <v>171</v>
      </c>
      <c r="D11" s="94" t="s">
        <v>172</v>
      </c>
      <c r="E11" s="94" t="s">
        <v>139</v>
      </c>
      <c r="F11" s="94" t="s">
        <v>170</v>
      </c>
      <c r="G11" s="94">
        <v>5</v>
      </c>
      <c r="H11" s="94">
        <v>5</v>
      </c>
      <c r="I11" s="94">
        <v>5</v>
      </c>
      <c r="J11" s="94">
        <v>5</v>
      </c>
      <c r="K11" s="94">
        <v>5</v>
      </c>
    </row>
    <row r="12" spans="1:11" x14ac:dyDescent="0.25">
      <c r="A12" s="94" t="s">
        <v>173</v>
      </c>
      <c r="B12" s="94" t="s">
        <v>174</v>
      </c>
      <c r="C12" s="94" t="s">
        <v>29</v>
      </c>
      <c r="D12" s="94" t="s">
        <v>175</v>
      </c>
      <c r="E12" s="94" t="s">
        <v>139</v>
      </c>
      <c r="F12" s="94" t="s">
        <v>174</v>
      </c>
      <c r="G12" s="94">
        <v>4</v>
      </c>
      <c r="H12" s="94">
        <v>4</v>
      </c>
      <c r="I12" s="94">
        <v>4</v>
      </c>
      <c r="J12" s="94">
        <v>4</v>
      </c>
      <c r="K12" s="94">
        <v>4</v>
      </c>
    </row>
    <row r="13" spans="1:11" x14ac:dyDescent="0.25">
      <c r="A13" s="94" t="s">
        <v>176</v>
      </c>
      <c r="B13" s="94" t="s">
        <v>177</v>
      </c>
      <c r="C13" s="94" t="s">
        <v>178</v>
      </c>
      <c r="D13" s="94" t="s">
        <v>31</v>
      </c>
      <c r="E13" s="94" t="s">
        <v>139</v>
      </c>
      <c r="F13" s="94" t="s">
        <v>177</v>
      </c>
      <c r="G13" s="94">
        <v>5</v>
      </c>
      <c r="H13" s="94">
        <v>5</v>
      </c>
      <c r="I13" s="94">
        <v>4</v>
      </c>
      <c r="J13" s="94">
        <v>4</v>
      </c>
      <c r="K13" s="94">
        <v>4</v>
      </c>
    </row>
    <row r="14" spans="1:11" x14ac:dyDescent="0.25">
      <c r="A14" s="94" t="s">
        <v>179</v>
      </c>
      <c r="B14" s="94" t="s">
        <v>180</v>
      </c>
      <c r="C14" s="94" t="s">
        <v>37</v>
      </c>
      <c r="D14" s="94" t="s">
        <v>36</v>
      </c>
      <c r="E14" s="94" t="s">
        <v>139</v>
      </c>
      <c r="F14" s="94" t="s">
        <v>180</v>
      </c>
      <c r="G14" s="94">
        <v>5</v>
      </c>
      <c r="H14" s="94">
        <v>5</v>
      </c>
      <c r="I14" s="94">
        <v>5</v>
      </c>
      <c r="J14" s="94">
        <v>5</v>
      </c>
      <c r="K14" s="94">
        <v>5</v>
      </c>
    </row>
    <row r="15" spans="1:11" x14ac:dyDescent="0.25">
      <c r="A15" s="94" t="s">
        <v>181</v>
      </c>
      <c r="B15" s="94" t="s">
        <v>182</v>
      </c>
      <c r="C15" s="94" t="s">
        <v>183</v>
      </c>
      <c r="D15" s="94" t="s">
        <v>184</v>
      </c>
      <c r="E15" s="94" t="s">
        <v>139</v>
      </c>
      <c r="F15" s="94" t="s">
        <v>185</v>
      </c>
      <c r="G15" s="94">
        <v>5</v>
      </c>
      <c r="H15" s="94">
        <v>5</v>
      </c>
      <c r="I15" s="94">
        <v>5</v>
      </c>
      <c r="J15" s="94">
        <v>4</v>
      </c>
      <c r="K15" s="94">
        <v>5</v>
      </c>
    </row>
    <row r="16" spans="1:11" x14ac:dyDescent="0.25">
      <c r="A16" s="94" t="s">
        <v>186</v>
      </c>
      <c r="B16" s="94" t="s">
        <v>187</v>
      </c>
      <c r="C16" s="94" t="s">
        <v>188</v>
      </c>
      <c r="D16" s="94" t="s">
        <v>189</v>
      </c>
      <c r="E16" s="94" t="s">
        <v>139</v>
      </c>
      <c r="F16" s="94" t="s">
        <v>190</v>
      </c>
      <c r="G16" s="94">
        <v>5</v>
      </c>
      <c r="H16" s="94">
        <v>5</v>
      </c>
      <c r="I16" s="94">
        <v>5</v>
      </c>
      <c r="J16" s="94">
        <v>5</v>
      </c>
      <c r="K16" s="94">
        <v>5</v>
      </c>
    </row>
    <row r="17" spans="1:11" x14ac:dyDescent="0.25">
      <c r="A17" s="94" t="s">
        <v>191</v>
      </c>
      <c r="B17" s="94" t="s">
        <v>192</v>
      </c>
      <c r="C17" s="94" t="s">
        <v>193</v>
      </c>
      <c r="D17" s="94" t="s">
        <v>194</v>
      </c>
      <c r="E17" s="94" t="s">
        <v>139</v>
      </c>
      <c r="F17" s="94" t="s">
        <v>195</v>
      </c>
      <c r="G17" s="94">
        <v>4</v>
      </c>
      <c r="H17" s="94">
        <v>5</v>
      </c>
      <c r="I17" s="94">
        <v>4</v>
      </c>
      <c r="J17" s="94">
        <v>5</v>
      </c>
      <c r="K17" s="94">
        <v>5</v>
      </c>
    </row>
    <row r="18" spans="1:11" x14ac:dyDescent="0.25">
      <c r="A18" s="94" t="s">
        <v>196</v>
      </c>
      <c r="B18" s="94" t="s">
        <v>197</v>
      </c>
      <c r="C18" s="94" t="s">
        <v>198</v>
      </c>
      <c r="D18" s="94" t="s">
        <v>199</v>
      </c>
      <c r="E18" s="94" t="s">
        <v>139</v>
      </c>
      <c r="F18" s="94" t="s">
        <v>197</v>
      </c>
      <c r="G18" s="94">
        <v>5</v>
      </c>
      <c r="H18" s="94">
        <v>5</v>
      </c>
      <c r="I18" s="94">
        <v>5</v>
      </c>
      <c r="J18" s="94">
        <v>5</v>
      </c>
      <c r="K18" s="94">
        <v>5</v>
      </c>
    </row>
    <row r="19" spans="1:11" x14ac:dyDescent="0.25">
      <c r="A19" s="94" t="s">
        <v>200</v>
      </c>
      <c r="B19" s="94" t="s">
        <v>201</v>
      </c>
      <c r="C19" s="94" t="s">
        <v>202</v>
      </c>
      <c r="D19" s="94" t="s">
        <v>203</v>
      </c>
      <c r="E19" s="94" t="s">
        <v>139</v>
      </c>
      <c r="F19" s="94" t="s">
        <v>204</v>
      </c>
      <c r="G19" s="94">
        <v>5</v>
      </c>
      <c r="H19" s="94">
        <v>5</v>
      </c>
      <c r="I19" s="94">
        <v>5</v>
      </c>
      <c r="J19" s="94">
        <v>5</v>
      </c>
      <c r="K19" s="94">
        <v>5</v>
      </c>
    </row>
    <row r="20" spans="1:11" x14ac:dyDescent="0.25">
      <c r="A20" s="94" t="s">
        <v>205</v>
      </c>
      <c r="B20" s="94" t="s">
        <v>206</v>
      </c>
      <c r="C20" s="94" t="s">
        <v>207</v>
      </c>
      <c r="D20" s="94" t="s">
        <v>43</v>
      </c>
      <c r="E20" s="94" t="s">
        <v>139</v>
      </c>
      <c r="F20" s="94" t="s">
        <v>206</v>
      </c>
      <c r="G20" s="94">
        <v>5</v>
      </c>
      <c r="H20" s="94">
        <v>5</v>
      </c>
      <c r="I20" s="94">
        <v>5</v>
      </c>
      <c r="J20" s="94">
        <v>5</v>
      </c>
      <c r="K20" s="94">
        <v>4</v>
      </c>
    </row>
    <row r="21" spans="1:11" x14ac:dyDescent="0.25">
      <c r="A21" s="94" t="s">
        <v>208</v>
      </c>
      <c r="B21" s="94" t="s">
        <v>209</v>
      </c>
      <c r="C21" s="94" t="s">
        <v>210</v>
      </c>
      <c r="D21" s="94" t="s">
        <v>211</v>
      </c>
      <c r="E21" s="94" t="s">
        <v>139</v>
      </c>
      <c r="F21" s="94" t="s">
        <v>209</v>
      </c>
      <c r="G21" s="94">
        <v>5</v>
      </c>
      <c r="H21" s="94">
        <v>5</v>
      </c>
      <c r="I21" s="94">
        <v>5</v>
      </c>
      <c r="J21" s="94">
        <v>5</v>
      </c>
      <c r="K21" s="94">
        <v>4</v>
      </c>
    </row>
    <row r="22" spans="1:11" x14ac:dyDescent="0.25">
      <c r="A22" s="94" t="s">
        <v>212</v>
      </c>
      <c r="B22" s="94" t="s">
        <v>213</v>
      </c>
      <c r="C22" s="94" t="s">
        <v>214</v>
      </c>
      <c r="D22" s="94" t="s">
        <v>215</v>
      </c>
      <c r="E22" s="94" t="s">
        <v>139</v>
      </c>
      <c r="F22" s="94" t="s">
        <v>216</v>
      </c>
      <c r="G22" s="94">
        <v>2</v>
      </c>
      <c r="H22" s="94">
        <v>4</v>
      </c>
      <c r="I22" s="94">
        <v>3</v>
      </c>
      <c r="J22" s="94">
        <v>2</v>
      </c>
      <c r="K22" s="94">
        <v>3</v>
      </c>
    </row>
    <row r="23" spans="1:11" x14ac:dyDescent="0.25">
      <c r="A23" s="94" t="s">
        <v>217</v>
      </c>
      <c r="B23" s="94" t="s">
        <v>218</v>
      </c>
      <c r="C23" s="94" t="s">
        <v>219</v>
      </c>
      <c r="D23" s="94" t="s">
        <v>34</v>
      </c>
      <c r="E23" s="94" t="s">
        <v>139</v>
      </c>
      <c r="F23" s="94" t="s">
        <v>218</v>
      </c>
      <c r="G23" s="94">
        <v>5</v>
      </c>
      <c r="H23" s="94">
        <v>5</v>
      </c>
      <c r="I23" s="94">
        <v>5</v>
      </c>
      <c r="J23" s="94">
        <v>5</v>
      </c>
      <c r="K23" s="94">
        <v>5</v>
      </c>
    </row>
    <row r="24" spans="1:11" x14ac:dyDescent="0.25">
      <c r="A24" s="94" t="s">
        <v>220</v>
      </c>
      <c r="B24" s="94" t="s">
        <v>221</v>
      </c>
      <c r="C24" s="94" t="s">
        <v>222</v>
      </c>
      <c r="D24" s="94" t="s">
        <v>223</v>
      </c>
      <c r="E24" s="94" t="s">
        <v>139</v>
      </c>
      <c r="F24" s="94" t="s">
        <v>224</v>
      </c>
      <c r="G24" s="94">
        <v>5</v>
      </c>
      <c r="H24" s="94">
        <v>5</v>
      </c>
      <c r="I24" s="94">
        <v>5</v>
      </c>
      <c r="J24" s="94">
        <v>5</v>
      </c>
      <c r="K24" s="94">
        <v>5</v>
      </c>
    </row>
    <row r="25" spans="1:11" x14ac:dyDescent="0.25">
      <c r="A25" s="94" t="s">
        <v>225</v>
      </c>
      <c r="B25" s="94" t="s">
        <v>226</v>
      </c>
      <c r="C25" s="94" t="s">
        <v>227</v>
      </c>
      <c r="D25" s="94" t="s">
        <v>228</v>
      </c>
      <c r="E25" s="94" t="s">
        <v>139</v>
      </c>
      <c r="F25" s="94" t="s">
        <v>229</v>
      </c>
      <c r="G25" s="94">
        <v>4</v>
      </c>
      <c r="H25" s="94">
        <v>3</v>
      </c>
      <c r="I25" s="94">
        <v>4</v>
      </c>
      <c r="J25" s="94">
        <v>4</v>
      </c>
      <c r="K25" s="94">
        <v>4</v>
      </c>
    </row>
    <row r="26" spans="1:11" x14ac:dyDescent="0.25">
      <c r="A26" s="94" t="s">
        <v>230</v>
      </c>
      <c r="B26" s="94" t="s">
        <v>231</v>
      </c>
      <c r="C26" s="94" t="s">
        <v>232</v>
      </c>
      <c r="D26" s="94" t="s">
        <v>233</v>
      </c>
      <c r="E26" s="94" t="s">
        <v>139</v>
      </c>
      <c r="F26" s="94" t="s">
        <v>231</v>
      </c>
      <c r="G26" s="94">
        <v>5</v>
      </c>
      <c r="H26" s="94">
        <v>5</v>
      </c>
      <c r="I26" s="94">
        <v>4</v>
      </c>
      <c r="J26" s="94">
        <v>5</v>
      </c>
      <c r="K26" s="94">
        <v>5</v>
      </c>
    </row>
    <row r="27" spans="1:11" x14ac:dyDescent="0.25">
      <c r="A27" s="94" t="s">
        <v>234</v>
      </c>
      <c r="B27" s="94" t="s">
        <v>235</v>
      </c>
      <c r="C27" s="94" t="s">
        <v>236</v>
      </c>
      <c r="D27" s="94" t="s">
        <v>41</v>
      </c>
      <c r="E27" s="94" t="s">
        <v>139</v>
      </c>
      <c r="F27" s="94" t="s">
        <v>235</v>
      </c>
      <c r="G27" s="94">
        <v>5</v>
      </c>
      <c r="H27" s="94">
        <v>5</v>
      </c>
      <c r="I27" s="94">
        <v>4</v>
      </c>
      <c r="J27" s="94">
        <v>5</v>
      </c>
      <c r="K27" s="94">
        <v>4</v>
      </c>
    </row>
    <row r="28" spans="1:11" x14ac:dyDescent="0.25">
      <c r="A28" s="94" t="s">
        <v>237</v>
      </c>
      <c r="B28" s="94" t="s">
        <v>238</v>
      </c>
      <c r="C28" s="94" t="s">
        <v>239</v>
      </c>
      <c r="D28" s="94" t="s">
        <v>240</v>
      </c>
      <c r="E28" s="94" t="s">
        <v>139</v>
      </c>
      <c r="F28" s="94" t="s">
        <v>238</v>
      </c>
      <c r="G28" s="94">
        <v>5</v>
      </c>
      <c r="H28" s="94">
        <v>5</v>
      </c>
      <c r="I28" s="94">
        <v>5</v>
      </c>
      <c r="J28" s="94">
        <v>5</v>
      </c>
      <c r="K28" s="94">
        <v>5</v>
      </c>
    </row>
    <row r="29" spans="1:11" x14ac:dyDescent="0.25">
      <c r="A29" s="94" t="s">
        <v>241</v>
      </c>
      <c r="B29" s="94" t="s">
        <v>242</v>
      </c>
      <c r="C29" s="94" t="s">
        <v>243</v>
      </c>
      <c r="D29" s="94" t="s">
        <v>38</v>
      </c>
      <c r="E29" s="94" t="s">
        <v>139</v>
      </c>
      <c r="F29" s="94" t="s">
        <v>242</v>
      </c>
      <c r="G29" s="94">
        <v>4</v>
      </c>
      <c r="H29" s="94">
        <v>5</v>
      </c>
      <c r="I29" s="94">
        <v>4</v>
      </c>
      <c r="J29" s="94">
        <v>5</v>
      </c>
      <c r="K29" s="94">
        <v>5</v>
      </c>
    </row>
    <row r="30" spans="1:11" x14ac:dyDescent="0.25">
      <c r="A30" s="94" t="s">
        <v>244</v>
      </c>
      <c r="B30" s="94" t="s">
        <v>245</v>
      </c>
      <c r="C30" s="94" t="s">
        <v>246</v>
      </c>
      <c r="D30" s="94" t="s">
        <v>247</v>
      </c>
      <c r="E30" s="94" t="s">
        <v>139</v>
      </c>
      <c r="F30" s="94" t="s">
        <v>248</v>
      </c>
      <c r="G30" s="94">
        <v>5</v>
      </c>
      <c r="H30" s="94">
        <v>5</v>
      </c>
      <c r="I30" s="94">
        <v>5</v>
      </c>
      <c r="J30" s="94">
        <v>5</v>
      </c>
      <c r="K30" s="94">
        <v>5</v>
      </c>
    </row>
    <row r="31" spans="1:11" x14ac:dyDescent="0.25">
      <c r="A31" s="94" t="s">
        <v>249</v>
      </c>
      <c r="B31" s="94" t="s">
        <v>250</v>
      </c>
      <c r="C31" s="94" t="s">
        <v>251</v>
      </c>
      <c r="D31" s="94" t="s">
        <v>35</v>
      </c>
      <c r="E31" s="94" t="s">
        <v>139</v>
      </c>
      <c r="F31" s="94" t="s">
        <v>250</v>
      </c>
      <c r="G31" s="94">
        <v>5</v>
      </c>
      <c r="H31" s="94">
        <v>5</v>
      </c>
      <c r="I31" s="94">
        <v>5</v>
      </c>
      <c r="J31" s="94">
        <v>5</v>
      </c>
      <c r="K31" s="94">
        <v>4</v>
      </c>
    </row>
    <row r="32" spans="1:11" x14ac:dyDescent="0.25">
      <c r="A32" s="94" t="s">
        <v>252</v>
      </c>
      <c r="B32" s="94" t="s">
        <v>253</v>
      </c>
      <c r="C32" s="94" t="s">
        <v>254</v>
      </c>
      <c r="D32" s="94" t="s">
        <v>255</v>
      </c>
      <c r="E32" s="94" t="s">
        <v>139</v>
      </c>
      <c r="F32" s="94" t="s">
        <v>256</v>
      </c>
      <c r="G32" s="94">
        <v>5</v>
      </c>
      <c r="H32" s="94">
        <v>5</v>
      </c>
      <c r="I32" s="94">
        <v>5</v>
      </c>
      <c r="J32" s="94">
        <v>5</v>
      </c>
      <c r="K32" s="94">
        <v>5</v>
      </c>
    </row>
    <row r="33" spans="1:19" x14ac:dyDescent="0.25">
      <c r="A33" s="94" t="s">
        <v>257</v>
      </c>
      <c r="B33" s="94" t="s">
        <v>258</v>
      </c>
      <c r="C33" s="94" t="s">
        <v>259</v>
      </c>
      <c r="D33" s="94" t="s">
        <v>42</v>
      </c>
      <c r="E33" s="94" t="s">
        <v>139</v>
      </c>
      <c r="F33" s="94" t="s">
        <v>258</v>
      </c>
      <c r="G33" s="94">
        <v>5</v>
      </c>
      <c r="H33" s="94">
        <v>5</v>
      </c>
      <c r="I33" s="94">
        <v>5</v>
      </c>
      <c r="J33" s="94">
        <v>5</v>
      </c>
      <c r="K33" s="94">
        <v>5</v>
      </c>
    </row>
    <row r="34" spans="1:19" x14ac:dyDescent="0.25">
      <c r="A34" s="94" t="s">
        <v>260</v>
      </c>
      <c r="B34" s="94" t="s">
        <v>261</v>
      </c>
      <c r="C34" s="94" t="s">
        <v>262</v>
      </c>
      <c r="D34" s="94" t="s">
        <v>263</v>
      </c>
      <c r="E34" s="94" t="s">
        <v>139</v>
      </c>
      <c r="F34" s="94" t="s">
        <v>261</v>
      </c>
      <c r="G34" s="94">
        <v>5</v>
      </c>
      <c r="H34" s="94">
        <v>5</v>
      </c>
      <c r="I34" s="94">
        <v>4</v>
      </c>
      <c r="J34" s="94">
        <v>4</v>
      </c>
      <c r="K34" s="94">
        <v>4</v>
      </c>
    </row>
    <row r="35" spans="1:19" x14ac:dyDescent="0.25">
      <c r="A35" s="94" t="s">
        <v>264</v>
      </c>
      <c r="B35" s="94" t="s">
        <v>265</v>
      </c>
      <c r="C35" s="94" t="s">
        <v>266</v>
      </c>
      <c r="D35" s="94" t="s">
        <v>267</v>
      </c>
      <c r="E35" s="94" t="s">
        <v>139</v>
      </c>
      <c r="F35" s="94" t="s">
        <v>268</v>
      </c>
      <c r="G35" s="94">
        <v>4</v>
      </c>
      <c r="H35" s="94">
        <v>5</v>
      </c>
      <c r="I35" s="94">
        <v>5</v>
      </c>
      <c r="J35" s="94">
        <v>5</v>
      </c>
      <c r="K35" s="94">
        <v>5</v>
      </c>
    </row>
    <row r="36" spans="1:19" x14ac:dyDescent="0.25">
      <c r="A36" s="94" t="s">
        <v>269</v>
      </c>
      <c r="B36" s="94" t="s">
        <v>270</v>
      </c>
      <c r="C36" s="94" t="s">
        <v>271</v>
      </c>
      <c r="D36" s="94" t="s">
        <v>272</v>
      </c>
      <c r="E36" s="94" t="s">
        <v>139</v>
      </c>
      <c r="F36" s="94" t="s">
        <v>270</v>
      </c>
      <c r="G36" s="94">
        <v>5</v>
      </c>
      <c r="H36" s="94">
        <v>5</v>
      </c>
      <c r="I36" s="94">
        <v>5</v>
      </c>
      <c r="J36" s="94">
        <v>5</v>
      </c>
      <c r="K36" s="94">
        <v>5</v>
      </c>
    </row>
    <row r="37" spans="1:19" x14ac:dyDescent="0.25">
      <c r="A37" s="94" t="s">
        <v>273</v>
      </c>
      <c r="B37" s="94" t="s">
        <v>274</v>
      </c>
      <c r="C37" s="94" t="s">
        <v>275</v>
      </c>
      <c r="D37" s="94" t="s">
        <v>276</v>
      </c>
      <c r="E37" s="94" t="s">
        <v>139</v>
      </c>
      <c r="F37" s="94" t="s">
        <v>277</v>
      </c>
      <c r="G37" s="94">
        <v>5</v>
      </c>
      <c r="H37" s="94">
        <v>5</v>
      </c>
      <c r="I37" s="94">
        <v>5</v>
      </c>
      <c r="J37" s="94">
        <v>5</v>
      </c>
      <c r="K37" s="94">
        <v>5</v>
      </c>
    </row>
    <row r="38" spans="1:19" x14ac:dyDescent="0.25">
      <c r="A38" s="94" t="s">
        <v>278</v>
      </c>
      <c r="B38" s="94" t="s">
        <v>279</v>
      </c>
      <c r="C38" s="94" t="s">
        <v>280</v>
      </c>
      <c r="D38" s="94" t="s">
        <v>281</v>
      </c>
      <c r="E38" s="94" t="s">
        <v>139</v>
      </c>
      <c r="F38" s="94" t="s">
        <v>279</v>
      </c>
      <c r="G38" s="94">
        <v>5</v>
      </c>
      <c r="H38" s="94">
        <v>5</v>
      </c>
      <c r="I38" s="94">
        <v>5</v>
      </c>
      <c r="J38" s="94">
        <v>5</v>
      </c>
      <c r="K38" s="94">
        <v>5</v>
      </c>
    </row>
    <row r="39" spans="1:19" x14ac:dyDescent="0.25">
      <c r="A39" s="94" t="s">
        <v>282</v>
      </c>
      <c r="B39" s="94" t="s">
        <v>283</v>
      </c>
      <c r="C39" s="94" t="s">
        <v>33</v>
      </c>
      <c r="D39" s="94" t="s">
        <v>284</v>
      </c>
      <c r="E39" s="94" t="s">
        <v>139</v>
      </c>
      <c r="F39" s="94" t="s">
        <v>285</v>
      </c>
      <c r="G39" s="94">
        <v>5</v>
      </c>
      <c r="H39" s="94">
        <v>5</v>
      </c>
      <c r="I39" s="94">
        <v>5</v>
      </c>
      <c r="J39" s="94">
        <v>5</v>
      </c>
      <c r="K39" s="94">
        <v>5</v>
      </c>
      <c r="M39" s="94" t="s">
        <v>286</v>
      </c>
      <c r="N39" s="94">
        <f>COUNTIF(G2:G80,"1")</f>
        <v>1</v>
      </c>
      <c r="O39" s="94">
        <f t="shared" ref="O39:R39" si="0">COUNTIF(H2:H80,"1")</f>
        <v>2</v>
      </c>
      <c r="P39" s="94">
        <f t="shared" si="0"/>
        <v>1</v>
      </c>
      <c r="Q39" s="94">
        <f t="shared" si="0"/>
        <v>1</v>
      </c>
      <c r="R39" s="94">
        <f t="shared" si="0"/>
        <v>2</v>
      </c>
    </row>
    <row r="40" spans="1:19" x14ac:dyDescent="0.25">
      <c r="A40" s="94" t="s">
        <v>491</v>
      </c>
      <c r="B40" s="94" t="s">
        <v>492</v>
      </c>
      <c r="C40" s="94" t="s">
        <v>493</v>
      </c>
      <c r="D40" s="94" t="s">
        <v>494</v>
      </c>
      <c r="E40" s="94" t="s">
        <v>495</v>
      </c>
      <c r="F40" s="94" t="s">
        <v>496</v>
      </c>
      <c r="G40" s="94">
        <v>4</v>
      </c>
      <c r="H40" s="94">
        <v>4</v>
      </c>
      <c r="I40" s="94">
        <v>4</v>
      </c>
      <c r="J40" s="94">
        <v>3</v>
      </c>
      <c r="K40" s="94">
        <v>4</v>
      </c>
      <c r="M40" s="94" t="s">
        <v>287</v>
      </c>
      <c r="N40" s="94">
        <f>COUNTIF(G2:G39,"2")</f>
        <v>1</v>
      </c>
      <c r="O40" s="94">
        <f t="shared" ref="O40:R40" si="1">COUNTIF(H2:H39,"2")</f>
        <v>0</v>
      </c>
      <c r="P40" s="94">
        <f t="shared" si="1"/>
        <v>0</v>
      </c>
      <c r="Q40" s="94">
        <f t="shared" si="1"/>
        <v>1</v>
      </c>
      <c r="R40" s="94">
        <f t="shared" si="1"/>
        <v>0</v>
      </c>
    </row>
    <row r="41" spans="1:19" x14ac:dyDescent="0.25">
      <c r="A41" s="94" t="s">
        <v>497</v>
      </c>
      <c r="B41" s="94" t="s">
        <v>498</v>
      </c>
      <c r="C41" s="94" t="s">
        <v>499</v>
      </c>
      <c r="D41" s="94" t="s">
        <v>500</v>
      </c>
      <c r="E41" s="94" t="s">
        <v>495</v>
      </c>
      <c r="F41" s="94" t="s">
        <v>498</v>
      </c>
      <c r="G41" s="94">
        <v>5</v>
      </c>
      <c r="H41" s="94">
        <v>5</v>
      </c>
      <c r="I41" s="94">
        <v>5</v>
      </c>
      <c r="J41" s="94">
        <v>5</v>
      </c>
      <c r="K41" s="94">
        <v>5</v>
      </c>
      <c r="M41" s="94" t="s">
        <v>288</v>
      </c>
      <c r="N41" s="94">
        <f>COUNTIF(G2:G80,"3")</f>
        <v>5</v>
      </c>
      <c r="O41" s="94">
        <f t="shared" ref="O41:R41" si="2">COUNTIF(H2:H80,"3")</f>
        <v>5</v>
      </c>
      <c r="P41" s="94">
        <f t="shared" si="2"/>
        <v>10</v>
      </c>
      <c r="Q41" s="94">
        <f t="shared" si="2"/>
        <v>7</v>
      </c>
      <c r="R41" s="94">
        <f t="shared" si="2"/>
        <v>8</v>
      </c>
    </row>
    <row r="42" spans="1:19" x14ac:dyDescent="0.25">
      <c r="A42" s="94" t="s">
        <v>501</v>
      </c>
      <c r="B42" s="94" t="s">
        <v>502</v>
      </c>
      <c r="C42" s="94" t="s">
        <v>503</v>
      </c>
      <c r="D42" s="94" t="s">
        <v>487</v>
      </c>
      <c r="E42" s="94" t="s">
        <v>495</v>
      </c>
      <c r="F42" s="94" t="s">
        <v>502</v>
      </c>
      <c r="G42" s="94">
        <v>5</v>
      </c>
      <c r="H42" s="94">
        <v>5</v>
      </c>
      <c r="I42" s="94">
        <v>3</v>
      </c>
      <c r="J42" s="94">
        <v>4</v>
      </c>
      <c r="K42" s="94">
        <v>1</v>
      </c>
      <c r="M42" s="94" t="s">
        <v>289</v>
      </c>
      <c r="N42" s="94">
        <f>COUNTIF(G2:G80,"4")</f>
        <v>19</v>
      </c>
      <c r="O42" s="94">
        <f t="shared" ref="O42:R42" si="3">COUNTIF(H2:H80,"4")</f>
        <v>16</v>
      </c>
      <c r="P42" s="94">
        <f t="shared" si="3"/>
        <v>25</v>
      </c>
      <c r="Q42" s="94">
        <f t="shared" si="3"/>
        <v>22</v>
      </c>
      <c r="R42" s="94">
        <f t="shared" si="3"/>
        <v>24</v>
      </c>
    </row>
    <row r="43" spans="1:19" x14ac:dyDescent="0.25">
      <c r="A43" s="94" t="s">
        <v>504</v>
      </c>
      <c r="B43" s="94" t="s">
        <v>505</v>
      </c>
      <c r="C43" s="94" t="s">
        <v>506</v>
      </c>
      <c r="D43" s="94" t="s">
        <v>507</v>
      </c>
      <c r="E43" s="94" t="s">
        <v>495</v>
      </c>
      <c r="F43" s="94" t="s">
        <v>505</v>
      </c>
      <c r="G43" s="94">
        <v>4</v>
      </c>
      <c r="H43" s="94">
        <v>5</v>
      </c>
      <c r="I43" s="94">
        <v>3</v>
      </c>
      <c r="J43" s="94">
        <v>3</v>
      </c>
      <c r="K43" s="94">
        <v>4</v>
      </c>
      <c r="M43" s="94" t="s">
        <v>290</v>
      </c>
      <c r="N43" s="94">
        <f>COUNTIF(G2:G80,"5")</f>
        <v>51</v>
      </c>
      <c r="O43" s="94">
        <f t="shared" ref="O43:R43" si="4">COUNTIF(H2:H80,"5")</f>
        <v>55</v>
      </c>
      <c r="P43" s="94">
        <f t="shared" si="4"/>
        <v>41</v>
      </c>
      <c r="Q43" s="94">
        <f t="shared" si="4"/>
        <v>46</v>
      </c>
      <c r="R43" s="94">
        <f t="shared" si="4"/>
        <v>44</v>
      </c>
      <c r="S43" s="94"/>
    </row>
    <row r="44" spans="1:19" x14ac:dyDescent="0.25">
      <c r="A44" s="94" t="s">
        <v>508</v>
      </c>
      <c r="B44" s="94" t="s">
        <v>509</v>
      </c>
      <c r="C44" s="94" t="s">
        <v>510</v>
      </c>
      <c r="D44" s="94" t="s">
        <v>480</v>
      </c>
      <c r="E44" s="94" t="s">
        <v>495</v>
      </c>
      <c r="F44" s="94" t="s">
        <v>509</v>
      </c>
      <c r="G44" s="94">
        <v>5</v>
      </c>
      <c r="H44" s="94">
        <v>5</v>
      </c>
      <c r="I44" s="94">
        <v>3</v>
      </c>
      <c r="J44" s="94">
        <v>3</v>
      </c>
      <c r="K44" s="94">
        <v>3</v>
      </c>
    </row>
    <row r="45" spans="1:19" x14ac:dyDescent="0.25">
      <c r="A45" s="94" t="s">
        <v>511</v>
      </c>
      <c r="B45" s="94" t="s">
        <v>512</v>
      </c>
      <c r="C45" s="94" t="s">
        <v>513</v>
      </c>
      <c r="D45" s="94" t="s">
        <v>484</v>
      </c>
      <c r="E45" s="94" t="s">
        <v>495</v>
      </c>
      <c r="F45" s="94" t="s">
        <v>512</v>
      </c>
      <c r="G45" s="94">
        <v>4</v>
      </c>
      <c r="H45" s="94">
        <v>4</v>
      </c>
      <c r="I45" s="94">
        <v>3</v>
      </c>
      <c r="J45" s="94">
        <v>4</v>
      </c>
      <c r="K45" s="94">
        <v>4</v>
      </c>
    </row>
    <row r="46" spans="1:19" x14ac:dyDescent="0.25">
      <c r="A46" s="94" t="s">
        <v>514</v>
      </c>
      <c r="B46" s="94" t="s">
        <v>515</v>
      </c>
      <c r="C46" s="94" t="s">
        <v>516</v>
      </c>
      <c r="D46" s="94" t="s">
        <v>517</v>
      </c>
      <c r="E46" s="94" t="s">
        <v>495</v>
      </c>
      <c r="F46" s="94" t="s">
        <v>515</v>
      </c>
      <c r="G46" s="94">
        <v>5</v>
      </c>
      <c r="H46" s="94">
        <v>5</v>
      </c>
      <c r="I46" s="94">
        <v>5</v>
      </c>
      <c r="J46" s="94">
        <v>5</v>
      </c>
      <c r="K46" s="94">
        <v>5</v>
      </c>
    </row>
    <row r="47" spans="1:19" x14ac:dyDescent="0.25">
      <c r="A47" s="94" t="s">
        <v>518</v>
      </c>
      <c r="B47" s="94" t="s">
        <v>519</v>
      </c>
      <c r="C47" s="94" t="s">
        <v>520</v>
      </c>
      <c r="D47" s="94" t="s">
        <v>521</v>
      </c>
      <c r="E47" s="94" t="s">
        <v>495</v>
      </c>
      <c r="F47" s="94" t="s">
        <v>522</v>
      </c>
      <c r="G47" s="94">
        <v>4</v>
      </c>
      <c r="H47" s="94">
        <v>4</v>
      </c>
      <c r="I47" s="94">
        <v>4</v>
      </c>
      <c r="J47" s="94">
        <v>5</v>
      </c>
      <c r="K47" s="94">
        <v>5</v>
      </c>
    </row>
    <row r="48" spans="1:19" x14ac:dyDescent="0.25">
      <c r="A48" s="94" t="s">
        <v>523</v>
      </c>
      <c r="B48" s="94" t="s">
        <v>524</v>
      </c>
      <c r="C48" s="94" t="s">
        <v>525</v>
      </c>
      <c r="D48" s="94" t="s">
        <v>526</v>
      </c>
      <c r="E48" s="94" t="s">
        <v>495</v>
      </c>
      <c r="F48" s="94" t="s">
        <v>524</v>
      </c>
      <c r="G48" s="94">
        <v>5</v>
      </c>
      <c r="H48" s="94">
        <v>5</v>
      </c>
      <c r="I48" s="94">
        <v>5</v>
      </c>
      <c r="J48" s="94">
        <v>4</v>
      </c>
      <c r="K48" s="94">
        <v>5</v>
      </c>
    </row>
    <row r="49" spans="1:11" x14ac:dyDescent="0.25">
      <c r="A49" s="94" t="s">
        <v>527</v>
      </c>
      <c r="B49" s="94" t="s">
        <v>528</v>
      </c>
      <c r="C49" s="94" t="s">
        <v>529</v>
      </c>
      <c r="D49" s="94" t="s">
        <v>485</v>
      </c>
      <c r="E49" s="94" t="s">
        <v>495</v>
      </c>
      <c r="F49" s="94" t="s">
        <v>528</v>
      </c>
      <c r="G49" s="94">
        <v>4</v>
      </c>
      <c r="H49" s="94">
        <v>4</v>
      </c>
      <c r="I49" s="94">
        <v>4</v>
      </c>
      <c r="J49" s="94">
        <v>4</v>
      </c>
      <c r="K49" s="94">
        <v>3</v>
      </c>
    </row>
    <row r="50" spans="1:11" x14ac:dyDescent="0.25">
      <c r="A50" s="94" t="s">
        <v>530</v>
      </c>
      <c r="B50" s="94" t="s">
        <v>531</v>
      </c>
      <c r="C50" s="94" t="s">
        <v>479</v>
      </c>
      <c r="D50" s="94" t="s">
        <v>532</v>
      </c>
      <c r="E50" s="94" t="s">
        <v>495</v>
      </c>
      <c r="F50" s="94" t="s">
        <v>531</v>
      </c>
      <c r="G50" s="94">
        <v>3</v>
      </c>
      <c r="H50" s="94">
        <v>3</v>
      </c>
      <c r="I50" s="94">
        <v>3</v>
      </c>
      <c r="J50" s="94">
        <v>2</v>
      </c>
      <c r="K50" s="94">
        <v>3</v>
      </c>
    </row>
    <row r="51" spans="1:11" x14ac:dyDescent="0.25">
      <c r="A51" s="94" t="s">
        <v>533</v>
      </c>
      <c r="B51" s="94" t="s">
        <v>534</v>
      </c>
      <c r="C51" s="94" t="s">
        <v>535</v>
      </c>
      <c r="D51" s="94" t="s">
        <v>536</v>
      </c>
      <c r="E51" s="94" t="s">
        <v>495</v>
      </c>
      <c r="F51" s="94" t="s">
        <v>534</v>
      </c>
      <c r="G51" s="94">
        <v>5</v>
      </c>
      <c r="H51" s="94">
        <v>5</v>
      </c>
      <c r="I51" s="94">
        <v>5</v>
      </c>
      <c r="J51" s="94">
        <v>5</v>
      </c>
      <c r="K51" s="94">
        <v>5</v>
      </c>
    </row>
    <row r="52" spans="1:11" x14ac:dyDescent="0.25">
      <c r="A52" s="94" t="s">
        <v>537</v>
      </c>
      <c r="B52" s="94" t="s">
        <v>538</v>
      </c>
      <c r="C52" s="94" t="s">
        <v>539</v>
      </c>
      <c r="D52" s="94" t="s">
        <v>540</v>
      </c>
      <c r="E52" s="94" t="s">
        <v>495</v>
      </c>
      <c r="F52" s="94" t="s">
        <v>541</v>
      </c>
      <c r="G52" s="94">
        <v>3</v>
      </c>
      <c r="H52" s="94">
        <v>4</v>
      </c>
      <c r="I52" s="94">
        <v>4</v>
      </c>
      <c r="J52" s="94">
        <v>4</v>
      </c>
      <c r="K52" s="94">
        <v>4</v>
      </c>
    </row>
    <row r="53" spans="1:11" x14ac:dyDescent="0.25">
      <c r="A53" s="94" t="s">
        <v>542</v>
      </c>
      <c r="B53" s="94" t="s">
        <v>543</v>
      </c>
      <c r="C53" s="94" t="s">
        <v>544</v>
      </c>
      <c r="D53" s="94" t="s">
        <v>545</v>
      </c>
      <c r="E53" s="94" t="s">
        <v>495</v>
      </c>
      <c r="F53" s="94" t="s">
        <v>546</v>
      </c>
      <c r="G53" s="94">
        <v>5</v>
      </c>
      <c r="H53" s="94">
        <v>5</v>
      </c>
      <c r="I53" s="94">
        <v>5</v>
      </c>
      <c r="J53" s="94">
        <v>5</v>
      </c>
      <c r="K53" s="94">
        <v>5</v>
      </c>
    </row>
    <row r="54" spans="1:11" x14ac:dyDescent="0.25">
      <c r="A54" s="94" t="s">
        <v>547</v>
      </c>
      <c r="B54" s="94" t="s">
        <v>548</v>
      </c>
      <c r="C54" s="94" t="s">
        <v>549</v>
      </c>
      <c r="D54" s="94" t="s">
        <v>550</v>
      </c>
      <c r="E54" s="94" t="s">
        <v>495</v>
      </c>
      <c r="F54" s="94" t="s">
        <v>548</v>
      </c>
      <c r="G54" s="94">
        <v>4</v>
      </c>
      <c r="H54" s="94">
        <v>5</v>
      </c>
      <c r="I54" s="94">
        <v>4</v>
      </c>
      <c r="J54" s="94">
        <v>4</v>
      </c>
      <c r="K54" s="94">
        <v>4</v>
      </c>
    </row>
    <row r="55" spans="1:11" x14ac:dyDescent="0.25">
      <c r="A55" s="94" t="s">
        <v>551</v>
      </c>
      <c r="B55" s="94" t="s">
        <v>552</v>
      </c>
      <c r="C55" s="94" t="s">
        <v>553</v>
      </c>
      <c r="D55" s="94" t="s">
        <v>482</v>
      </c>
      <c r="E55" s="94" t="s">
        <v>495</v>
      </c>
      <c r="F55" s="94" t="s">
        <v>552</v>
      </c>
      <c r="G55" s="94">
        <v>4</v>
      </c>
      <c r="H55" s="94">
        <v>5</v>
      </c>
      <c r="I55" s="94">
        <v>4</v>
      </c>
      <c r="J55" s="94">
        <v>4</v>
      </c>
      <c r="K55" s="94">
        <v>4</v>
      </c>
    </row>
    <row r="56" spans="1:11" x14ac:dyDescent="0.25">
      <c r="A56" s="94" t="s">
        <v>554</v>
      </c>
      <c r="B56" s="94" t="s">
        <v>555</v>
      </c>
      <c r="C56" s="94" t="s">
        <v>556</v>
      </c>
      <c r="D56" s="94" t="s">
        <v>557</v>
      </c>
      <c r="E56" s="94" t="s">
        <v>495</v>
      </c>
      <c r="F56" s="94" t="s">
        <v>555</v>
      </c>
      <c r="G56" s="94">
        <v>5</v>
      </c>
      <c r="H56" s="94">
        <v>4</v>
      </c>
      <c r="I56" s="94">
        <v>5</v>
      </c>
      <c r="J56" s="94">
        <v>4</v>
      </c>
      <c r="K56" s="94">
        <v>5</v>
      </c>
    </row>
    <row r="57" spans="1:11" x14ac:dyDescent="0.25">
      <c r="A57" s="94" t="s">
        <v>558</v>
      </c>
      <c r="B57" s="94" t="s">
        <v>559</v>
      </c>
      <c r="C57" s="94" t="s">
        <v>560</v>
      </c>
      <c r="D57" s="94" t="s">
        <v>486</v>
      </c>
      <c r="E57" s="94" t="s">
        <v>495</v>
      </c>
      <c r="F57" s="94" t="s">
        <v>561</v>
      </c>
      <c r="G57" s="94">
        <v>4</v>
      </c>
      <c r="H57" s="94">
        <v>4</v>
      </c>
      <c r="I57" s="94">
        <v>3</v>
      </c>
      <c r="J57" s="94">
        <v>4</v>
      </c>
      <c r="K57" s="94">
        <v>3</v>
      </c>
    </row>
    <row r="58" spans="1:11" x14ac:dyDescent="0.25">
      <c r="A58" s="94" t="s">
        <v>562</v>
      </c>
      <c r="B58" s="94" t="s">
        <v>563</v>
      </c>
      <c r="C58" s="94" t="s">
        <v>564</v>
      </c>
      <c r="D58" s="94" t="s">
        <v>565</v>
      </c>
      <c r="E58" s="94" t="s">
        <v>495</v>
      </c>
      <c r="F58" s="94" t="s">
        <v>563</v>
      </c>
      <c r="G58" s="94">
        <v>5</v>
      </c>
      <c r="H58" s="94">
        <v>5</v>
      </c>
      <c r="I58" s="94">
        <v>5</v>
      </c>
      <c r="J58" s="94">
        <v>5</v>
      </c>
      <c r="K58" s="94">
        <v>5</v>
      </c>
    </row>
    <row r="59" spans="1:11" x14ac:dyDescent="0.25">
      <c r="A59" s="94" t="s">
        <v>566</v>
      </c>
      <c r="B59" s="94" t="s">
        <v>567</v>
      </c>
      <c r="C59" s="94" t="s">
        <v>568</v>
      </c>
      <c r="D59" s="94" t="s">
        <v>569</v>
      </c>
      <c r="E59" s="94" t="s">
        <v>495</v>
      </c>
      <c r="F59" s="94" t="s">
        <v>567</v>
      </c>
      <c r="G59" s="94">
        <v>5</v>
      </c>
      <c r="H59" s="94">
        <v>5</v>
      </c>
      <c r="I59" s="94">
        <v>5</v>
      </c>
      <c r="J59" s="94">
        <v>5</v>
      </c>
      <c r="K59" s="94">
        <v>5</v>
      </c>
    </row>
    <row r="60" spans="1:11" x14ac:dyDescent="0.25">
      <c r="A60" s="94" t="s">
        <v>570</v>
      </c>
      <c r="B60" s="94" t="s">
        <v>571</v>
      </c>
      <c r="C60" s="94" t="s">
        <v>572</v>
      </c>
      <c r="D60" s="94" t="s">
        <v>573</v>
      </c>
      <c r="E60" s="94" t="s">
        <v>495</v>
      </c>
      <c r="F60" s="94" t="s">
        <v>571</v>
      </c>
      <c r="G60" s="94">
        <v>5</v>
      </c>
      <c r="H60" s="94">
        <v>4</v>
      </c>
      <c r="I60" s="94">
        <v>4</v>
      </c>
      <c r="J60" s="94">
        <v>5</v>
      </c>
      <c r="K60" s="94">
        <v>5</v>
      </c>
    </row>
    <row r="61" spans="1:11" x14ac:dyDescent="0.25">
      <c r="A61" s="94" t="s">
        <v>574</v>
      </c>
      <c r="B61" s="94" t="s">
        <v>575</v>
      </c>
      <c r="C61" s="94" t="s">
        <v>576</v>
      </c>
      <c r="D61" s="94" t="s">
        <v>483</v>
      </c>
      <c r="E61" s="94" t="s">
        <v>495</v>
      </c>
      <c r="F61" s="94" t="s">
        <v>577</v>
      </c>
      <c r="G61" s="94">
        <v>4</v>
      </c>
      <c r="H61" s="94">
        <v>3</v>
      </c>
      <c r="I61" s="94">
        <v>4</v>
      </c>
      <c r="J61" s="94">
        <v>4</v>
      </c>
      <c r="K61" s="94">
        <v>4</v>
      </c>
    </row>
    <row r="62" spans="1:11" x14ac:dyDescent="0.25">
      <c r="A62" s="94" t="s">
        <v>578</v>
      </c>
      <c r="B62" s="94" t="s">
        <v>579</v>
      </c>
      <c r="C62" s="94" t="s">
        <v>580</v>
      </c>
      <c r="D62" s="94" t="s">
        <v>581</v>
      </c>
      <c r="E62" s="94" t="s">
        <v>495</v>
      </c>
      <c r="F62" s="94" t="s">
        <v>579</v>
      </c>
      <c r="G62" s="94">
        <v>5</v>
      </c>
      <c r="H62" s="94">
        <v>4</v>
      </c>
      <c r="I62" s="94">
        <v>3</v>
      </c>
      <c r="J62" s="94">
        <v>3</v>
      </c>
      <c r="K62" s="94">
        <v>4</v>
      </c>
    </row>
    <row r="63" spans="1:11" x14ac:dyDescent="0.25">
      <c r="A63" s="94" t="s">
        <v>582</v>
      </c>
      <c r="B63" s="94" t="s">
        <v>583</v>
      </c>
      <c r="C63" s="94" t="s">
        <v>584</v>
      </c>
      <c r="D63" s="94" t="s">
        <v>585</v>
      </c>
      <c r="E63" s="94" t="s">
        <v>495</v>
      </c>
      <c r="F63" s="94" t="s">
        <v>583</v>
      </c>
      <c r="G63" s="94">
        <v>3</v>
      </c>
      <c r="H63" s="94">
        <v>4</v>
      </c>
      <c r="I63" s="94">
        <v>3</v>
      </c>
      <c r="J63" s="94">
        <v>3</v>
      </c>
      <c r="K63" s="94">
        <v>3</v>
      </c>
    </row>
    <row r="64" spans="1:11" x14ac:dyDescent="0.25">
      <c r="A64" s="94" t="s">
        <v>586</v>
      </c>
      <c r="B64" s="94" t="s">
        <v>587</v>
      </c>
      <c r="C64" s="94" t="s">
        <v>588</v>
      </c>
      <c r="D64" s="94" t="s">
        <v>478</v>
      </c>
      <c r="E64" s="94" t="s">
        <v>495</v>
      </c>
      <c r="F64" s="94" t="s">
        <v>587</v>
      </c>
      <c r="G64" s="94">
        <v>2</v>
      </c>
      <c r="H64" s="94">
        <v>2</v>
      </c>
      <c r="I64" s="94">
        <v>2</v>
      </c>
      <c r="J64" s="94">
        <v>2</v>
      </c>
      <c r="K64" s="94">
        <v>2</v>
      </c>
    </row>
    <row r="65" spans="1:11" x14ac:dyDescent="0.25">
      <c r="A65" s="94" t="s">
        <v>589</v>
      </c>
      <c r="B65" s="94" t="s">
        <v>590</v>
      </c>
      <c r="C65" s="94" t="s">
        <v>591</v>
      </c>
      <c r="D65" s="94" t="s">
        <v>592</v>
      </c>
      <c r="E65" s="94" t="s">
        <v>495</v>
      </c>
      <c r="F65" s="94" t="s">
        <v>593</v>
      </c>
      <c r="G65" s="94">
        <v>1</v>
      </c>
      <c r="H65" s="94">
        <v>1</v>
      </c>
      <c r="I65" s="94">
        <v>2</v>
      </c>
      <c r="J65" s="94">
        <v>3</v>
      </c>
      <c r="K65" s="94">
        <v>3</v>
      </c>
    </row>
    <row r="66" spans="1:11" x14ac:dyDescent="0.25">
      <c r="A66" s="94" t="s">
        <v>594</v>
      </c>
      <c r="B66" s="94" t="s">
        <v>595</v>
      </c>
      <c r="C66" s="94" t="s">
        <v>596</v>
      </c>
      <c r="D66" s="94" t="s">
        <v>597</v>
      </c>
      <c r="E66" s="94" t="s">
        <v>495</v>
      </c>
      <c r="F66" s="94" t="s">
        <v>598</v>
      </c>
      <c r="G66" s="94">
        <v>4</v>
      </c>
      <c r="H66" s="94">
        <v>5</v>
      </c>
      <c r="I66" s="94">
        <v>4</v>
      </c>
      <c r="J66" s="94">
        <v>5</v>
      </c>
      <c r="K66" s="94">
        <v>4</v>
      </c>
    </row>
    <row r="67" spans="1:11" x14ac:dyDescent="0.25">
      <c r="A67" s="94" t="s">
        <v>599</v>
      </c>
      <c r="B67" s="94" t="s">
        <v>600</v>
      </c>
      <c r="C67" s="94" t="s">
        <v>601</v>
      </c>
      <c r="D67" s="94" t="s">
        <v>481</v>
      </c>
      <c r="E67" s="94" t="s">
        <v>495</v>
      </c>
      <c r="F67" s="94" t="s">
        <v>600</v>
      </c>
      <c r="G67" s="94">
        <v>5</v>
      </c>
      <c r="H67" s="94">
        <v>5</v>
      </c>
      <c r="I67" s="94">
        <v>4</v>
      </c>
      <c r="J67" s="94">
        <v>4</v>
      </c>
      <c r="K67" s="94">
        <v>5</v>
      </c>
    </row>
    <row r="68" spans="1:11" x14ac:dyDescent="0.25">
      <c r="A68" s="94" t="s">
        <v>602</v>
      </c>
      <c r="B68" s="94" t="s">
        <v>603</v>
      </c>
      <c r="C68" s="94" t="s">
        <v>604</v>
      </c>
      <c r="D68" s="94" t="s">
        <v>605</v>
      </c>
      <c r="E68" s="94" t="s">
        <v>495</v>
      </c>
      <c r="F68" s="94" t="s">
        <v>606</v>
      </c>
      <c r="G68" s="94">
        <v>5</v>
      </c>
      <c r="H68" s="94">
        <v>5</v>
      </c>
      <c r="I68" s="94">
        <v>5</v>
      </c>
      <c r="J68" s="94">
        <v>5</v>
      </c>
      <c r="K68" s="94">
        <v>5</v>
      </c>
    </row>
    <row r="69" spans="1:11" x14ac:dyDescent="0.25">
      <c r="A69" s="94" t="s">
        <v>607</v>
      </c>
      <c r="B69" s="94" t="s">
        <v>608</v>
      </c>
      <c r="C69" s="94" t="s">
        <v>609</v>
      </c>
      <c r="D69" s="94" t="s">
        <v>610</v>
      </c>
      <c r="E69" s="94" t="s">
        <v>495</v>
      </c>
      <c r="F69" s="94" t="s">
        <v>608</v>
      </c>
      <c r="G69" s="94">
        <v>5</v>
      </c>
      <c r="H69" s="94">
        <v>5</v>
      </c>
      <c r="I69" s="94">
        <v>5</v>
      </c>
      <c r="J69" s="94">
        <v>5</v>
      </c>
      <c r="K69" s="94">
        <v>5</v>
      </c>
    </row>
    <row r="70" spans="1:11" x14ac:dyDescent="0.25">
      <c r="A70" s="94" t="s">
        <v>611</v>
      </c>
      <c r="B70" s="94" t="s">
        <v>612</v>
      </c>
      <c r="C70" s="94" t="s">
        <v>613</v>
      </c>
      <c r="D70" s="94" t="s">
        <v>614</v>
      </c>
      <c r="E70" s="94" t="s">
        <v>495</v>
      </c>
      <c r="F70" s="94" t="s">
        <v>612</v>
      </c>
      <c r="G70" s="94">
        <v>5</v>
      </c>
      <c r="H70" s="94">
        <v>3</v>
      </c>
      <c r="I70" s="94">
        <v>4</v>
      </c>
      <c r="J70" s="94">
        <v>5</v>
      </c>
      <c r="K70" s="94">
        <v>5</v>
      </c>
    </row>
    <row r="71" spans="1:11" x14ac:dyDescent="0.25">
      <c r="A71" s="94" t="s">
        <v>615</v>
      </c>
      <c r="B71" s="94" t="s">
        <v>616</v>
      </c>
      <c r="C71" s="94" t="s">
        <v>617</v>
      </c>
      <c r="D71" s="94" t="s">
        <v>618</v>
      </c>
      <c r="E71" s="94" t="s">
        <v>495</v>
      </c>
      <c r="F71" s="94" t="s">
        <v>616</v>
      </c>
      <c r="G71" s="94">
        <v>5</v>
      </c>
      <c r="H71" s="94">
        <v>5</v>
      </c>
      <c r="I71" s="94">
        <v>5</v>
      </c>
      <c r="J71" s="94">
        <v>4</v>
      </c>
      <c r="K71" s="94">
        <v>4</v>
      </c>
    </row>
    <row r="72" spans="1:11" x14ac:dyDescent="0.25">
      <c r="A72" s="94" t="s">
        <v>619</v>
      </c>
      <c r="B72" s="94" t="s">
        <v>620</v>
      </c>
      <c r="C72" s="94" t="s">
        <v>621</v>
      </c>
      <c r="D72" s="94" t="s">
        <v>622</v>
      </c>
      <c r="E72" s="94" t="s">
        <v>495</v>
      </c>
      <c r="F72" s="94" t="s">
        <v>620</v>
      </c>
      <c r="G72" s="94">
        <v>3</v>
      </c>
      <c r="H72" s="94">
        <v>4</v>
      </c>
      <c r="I72" s="94">
        <v>5</v>
      </c>
      <c r="J72" s="94">
        <v>4</v>
      </c>
      <c r="K72" s="94">
        <v>4</v>
      </c>
    </row>
    <row r="73" spans="1:11" x14ac:dyDescent="0.25">
      <c r="A73" s="94" t="s">
        <v>623</v>
      </c>
      <c r="B73" s="94" t="s">
        <v>624</v>
      </c>
      <c r="C73" s="94" t="s">
        <v>625</v>
      </c>
      <c r="D73" s="94" t="s">
        <v>626</v>
      </c>
      <c r="E73" s="94" t="s">
        <v>495</v>
      </c>
      <c r="F73" s="94" t="s">
        <v>624</v>
      </c>
      <c r="G73" s="94">
        <v>4</v>
      </c>
      <c r="H73" s="94">
        <v>5</v>
      </c>
      <c r="I73" s="94">
        <v>4</v>
      </c>
      <c r="J73" s="94">
        <v>4</v>
      </c>
      <c r="K73" s="94">
        <v>4</v>
      </c>
    </row>
    <row r="74" spans="1:11" x14ac:dyDescent="0.25">
      <c r="A74" s="94" t="s">
        <v>627</v>
      </c>
      <c r="B74" s="94" t="s">
        <v>628</v>
      </c>
      <c r="C74" s="94" t="s">
        <v>629</v>
      </c>
      <c r="D74" s="94" t="s">
        <v>630</v>
      </c>
      <c r="E74" s="94" t="s">
        <v>495</v>
      </c>
      <c r="F74" s="94" t="s">
        <v>631</v>
      </c>
      <c r="G74" s="94">
        <v>5</v>
      </c>
      <c r="H74" s="94">
        <v>5</v>
      </c>
      <c r="I74" s="94">
        <v>5</v>
      </c>
      <c r="J74" s="94">
        <v>5</v>
      </c>
      <c r="K74" s="94">
        <v>5</v>
      </c>
    </row>
    <row r="75" spans="1:11" x14ac:dyDescent="0.25">
      <c r="A75" s="94" t="s">
        <v>632</v>
      </c>
      <c r="B75" s="94" t="s">
        <v>633</v>
      </c>
      <c r="C75" s="94" t="s">
        <v>634</v>
      </c>
      <c r="D75" s="94" t="s">
        <v>635</v>
      </c>
      <c r="E75" s="94" t="s">
        <v>495</v>
      </c>
      <c r="F75" s="94" t="s">
        <v>636</v>
      </c>
      <c r="G75" s="94">
        <v>3</v>
      </c>
      <c r="H75" s="94">
        <v>3</v>
      </c>
      <c r="I75" s="94">
        <v>3</v>
      </c>
      <c r="J75" s="94">
        <v>3</v>
      </c>
      <c r="K75" s="94">
        <v>3</v>
      </c>
    </row>
    <row r="76" spans="1:11" x14ac:dyDescent="0.25">
      <c r="A76" s="94" t="s">
        <v>637</v>
      </c>
      <c r="B76" s="94" t="s">
        <v>638</v>
      </c>
      <c r="C76" s="94" t="s">
        <v>639</v>
      </c>
      <c r="D76" s="94" t="s">
        <v>640</v>
      </c>
      <c r="E76" s="94" t="s">
        <v>495</v>
      </c>
      <c r="F76" s="94" t="s">
        <v>638</v>
      </c>
      <c r="G76" s="94">
        <v>4</v>
      </c>
      <c r="H76" s="94">
        <v>5</v>
      </c>
      <c r="I76" s="94">
        <v>4</v>
      </c>
      <c r="J76" s="94">
        <v>4</v>
      </c>
      <c r="K76" s="94">
        <v>5</v>
      </c>
    </row>
    <row r="77" spans="1:11" x14ac:dyDescent="0.25">
      <c r="A77" s="94" t="s">
        <v>641</v>
      </c>
      <c r="B77" s="94" t="s">
        <v>642</v>
      </c>
      <c r="C77" s="94" t="s">
        <v>643</v>
      </c>
      <c r="D77" s="94" t="s">
        <v>489</v>
      </c>
      <c r="E77" s="94" t="s">
        <v>495</v>
      </c>
      <c r="F77" s="94" t="s">
        <v>644</v>
      </c>
      <c r="G77" s="94">
        <v>4</v>
      </c>
      <c r="H77" s="94">
        <v>4</v>
      </c>
      <c r="I77" s="94">
        <v>4</v>
      </c>
      <c r="J77" s="94">
        <v>4</v>
      </c>
      <c r="K77" s="94">
        <v>4</v>
      </c>
    </row>
    <row r="78" spans="1:11" x14ac:dyDescent="0.25">
      <c r="A78" s="94" t="s">
        <v>645</v>
      </c>
      <c r="B78" s="94" t="s">
        <v>646</v>
      </c>
      <c r="C78" s="94" t="s">
        <v>647</v>
      </c>
      <c r="D78" s="94" t="s">
        <v>648</v>
      </c>
      <c r="E78" s="94" t="s">
        <v>495</v>
      </c>
      <c r="F78" s="94" t="s">
        <v>646</v>
      </c>
      <c r="G78" s="94">
        <v>5</v>
      </c>
      <c r="H78" s="94">
        <v>5</v>
      </c>
      <c r="I78" s="94">
        <v>5</v>
      </c>
      <c r="J78" s="94">
        <v>5</v>
      </c>
      <c r="K78" s="94">
        <v>5</v>
      </c>
    </row>
    <row r="79" spans="1:11" x14ac:dyDescent="0.25">
      <c r="A79" s="94" t="s">
        <v>649</v>
      </c>
      <c r="B79" s="94" t="s">
        <v>650</v>
      </c>
      <c r="C79" s="94" t="s">
        <v>651</v>
      </c>
      <c r="D79" s="94" t="s">
        <v>652</v>
      </c>
      <c r="E79" s="94" t="s">
        <v>495</v>
      </c>
      <c r="F79" s="94" t="s">
        <v>653</v>
      </c>
      <c r="G79" s="94">
        <v>5</v>
      </c>
      <c r="H79" s="94">
        <v>5</v>
      </c>
      <c r="I79" s="94">
        <v>5</v>
      </c>
      <c r="J79" s="94">
        <v>5</v>
      </c>
      <c r="K79" s="94">
        <v>5</v>
      </c>
    </row>
    <row r="80" spans="1:11" x14ac:dyDescent="0.25">
      <c r="A80" s="94" t="s">
        <v>654</v>
      </c>
      <c r="B80" s="94" t="s">
        <v>655</v>
      </c>
      <c r="C80" s="94" t="s">
        <v>656</v>
      </c>
      <c r="D80" s="94" t="s">
        <v>488</v>
      </c>
      <c r="E80" s="94" t="s">
        <v>495</v>
      </c>
      <c r="F80" s="94" t="s">
        <v>657</v>
      </c>
      <c r="G80" s="94">
        <v>2</v>
      </c>
      <c r="H80" s="94">
        <v>1</v>
      </c>
      <c r="I80" s="94">
        <v>1</v>
      </c>
      <c r="J80" s="94">
        <v>1</v>
      </c>
      <c r="K80" s="94">
        <v>1</v>
      </c>
    </row>
  </sheetData>
  <pageMargins left="0.7" right="0.7" top="0.75" bottom="0.75" header="0.51180555555555496" footer="0.51180555555555496"/>
  <pageSetup paperSize="0" scale="0" firstPageNumber="0" orientation="portrait" usePrinterDefaults="0" horizontalDpi="0" verticalDpi="0" copie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1:O21"/>
  <sheetViews>
    <sheetView topLeftCell="A6" zoomScaleNormal="100" workbookViewId="0">
      <selection activeCell="K13" sqref="K13"/>
    </sheetView>
  </sheetViews>
  <sheetFormatPr defaultRowHeight="13.2" x14ac:dyDescent="0.25"/>
  <cols>
    <col min="1" max="1025" width="8.6640625"/>
  </cols>
  <sheetData>
    <row r="1" spans="1:15" ht="20.399999999999999" x14ac:dyDescent="0.25">
      <c r="A1" s="167" t="s">
        <v>291</v>
      </c>
      <c r="B1" s="167"/>
      <c r="C1" s="167"/>
      <c r="D1" s="167"/>
      <c r="E1" s="167"/>
      <c r="F1" s="167"/>
      <c r="G1" s="167"/>
      <c r="H1" s="167"/>
      <c r="I1" s="167"/>
      <c r="J1" s="167"/>
      <c r="K1" s="167"/>
      <c r="L1" s="167"/>
      <c r="M1" s="167"/>
    </row>
    <row r="2" spans="1:15" ht="20.399999999999999" x14ac:dyDescent="0.25">
      <c r="A2" s="167" t="s">
        <v>292</v>
      </c>
      <c r="B2" s="167"/>
      <c r="C2" s="167"/>
      <c r="D2" s="167"/>
      <c r="E2" s="167"/>
      <c r="F2" s="167"/>
      <c r="G2" s="167"/>
      <c r="H2" s="167"/>
      <c r="I2" s="167"/>
      <c r="J2" s="167"/>
      <c r="K2" s="167"/>
      <c r="L2" s="167"/>
      <c r="M2" s="167"/>
    </row>
    <row r="3" spans="1:15" ht="15.6" x14ac:dyDescent="0.25">
      <c r="A3" s="168" t="s">
        <v>293</v>
      </c>
      <c r="B3" s="168"/>
      <c r="C3" s="168"/>
      <c r="D3" s="168"/>
      <c r="E3" s="168"/>
      <c r="F3" s="168"/>
      <c r="G3" s="168"/>
      <c r="H3" s="168"/>
      <c r="I3" s="168"/>
      <c r="J3" s="168"/>
      <c r="K3" s="168"/>
      <c r="L3" s="168"/>
      <c r="M3" s="168"/>
    </row>
    <row r="4" spans="1:15" ht="15.6" x14ac:dyDescent="0.25">
      <c r="A4" s="95" t="s">
        <v>294</v>
      </c>
      <c r="B4" s="95"/>
      <c r="C4" s="95"/>
      <c r="E4" s="95" t="s">
        <v>295</v>
      </c>
      <c r="F4" s="95"/>
      <c r="G4" s="95"/>
      <c r="H4" s="95"/>
      <c r="I4" s="95"/>
      <c r="J4" s="95"/>
      <c r="K4" s="95"/>
      <c r="L4" s="95"/>
      <c r="M4" s="95" t="s">
        <v>296</v>
      </c>
      <c r="N4" s="3"/>
    </row>
    <row r="5" spans="1:15" ht="15" x14ac:dyDescent="0.25">
      <c r="A5" s="95" t="s">
        <v>297</v>
      </c>
      <c r="B5" s="95"/>
      <c r="C5" s="95"/>
      <c r="D5" s="95"/>
      <c r="E5" s="95"/>
      <c r="F5" s="95"/>
      <c r="G5" s="95"/>
      <c r="H5" s="95"/>
      <c r="I5" s="95"/>
      <c r="J5" s="95"/>
      <c r="K5" s="95"/>
      <c r="L5" s="95"/>
      <c r="M5" s="95"/>
      <c r="N5" s="3"/>
    </row>
    <row r="6" spans="1:15" ht="18" customHeight="1" x14ac:dyDescent="0.3">
      <c r="A6" s="96"/>
      <c r="B6" s="165" t="s">
        <v>298</v>
      </c>
      <c r="C6" s="165"/>
      <c r="D6" s="165"/>
      <c r="E6" s="165"/>
      <c r="F6" s="165"/>
      <c r="G6" s="165"/>
      <c r="H6" s="165"/>
      <c r="I6" s="165"/>
      <c r="J6" s="165"/>
      <c r="K6" s="165"/>
      <c r="L6" s="165"/>
      <c r="M6" s="165"/>
      <c r="N6" s="165"/>
    </row>
    <row r="7" spans="1:15" ht="18" customHeight="1" x14ac:dyDescent="0.3">
      <c r="A7" s="96"/>
      <c r="B7" s="165" t="s">
        <v>299</v>
      </c>
      <c r="C7" s="165"/>
      <c r="D7" s="165"/>
      <c r="E7" s="165"/>
      <c r="F7" s="165"/>
      <c r="G7" s="165"/>
      <c r="H7" s="165"/>
      <c r="I7" s="165"/>
      <c r="J7" s="165"/>
      <c r="K7" s="165"/>
      <c r="L7" s="165"/>
      <c r="M7" s="165"/>
      <c r="N7" s="165"/>
    </row>
    <row r="8" spans="1:15" ht="18" customHeight="1" x14ac:dyDescent="0.3">
      <c r="A8" s="96"/>
      <c r="B8" s="165" t="s">
        <v>300</v>
      </c>
      <c r="C8" s="165"/>
      <c r="D8" s="165"/>
      <c r="E8" s="165"/>
      <c r="F8" s="165"/>
      <c r="G8" s="165"/>
      <c r="H8" s="165"/>
      <c r="I8" s="165"/>
      <c r="J8" s="165"/>
      <c r="K8" s="165"/>
      <c r="L8" s="165"/>
      <c r="M8" s="165"/>
      <c r="N8" s="165"/>
    </row>
    <row r="9" spans="1:15" ht="18" x14ac:dyDescent="0.25">
      <c r="B9" s="166"/>
      <c r="C9" s="166"/>
      <c r="D9" s="166"/>
      <c r="E9" s="166"/>
      <c r="F9" s="166"/>
      <c r="G9" s="166"/>
      <c r="H9" s="166"/>
      <c r="I9" s="166"/>
      <c r="J9" s="166"/>
      <c r="K9" s="166"/>
      <c r="L9" s="166"/>
      <c r="M9" s="166"/>
      <c r="N9" s="166"/>
    </row>
    <row r="10" spans="1:15" ht="12.75" customHeight="1" x14ac:dyDescent="0.25">
      <c r="I10" s="97"/>
      <c r="J10" s="97"/>
      <c r="K10" s="97"/>
      <c r="L10" s="97"/>
      <c r="M10" s="97"/>
      <c r="N10" s="97"/>
    </row>
    <row r="11" spans="1:15" ht="12.75" customHeight="1" x14ac:dyDescent="0.25">
      <c r="C11" s="86"/>
      <c r="D11" s="86"/>
      <c r="E11" s="86"/>
      <c r="F11" s="86"/>
      <c r="G11" s="86"/>
      <c r="H11" s="86"/>
    </row>
    <row r="12" spans="1:15" ht="12.75" customHeight="1" x14ac:dyDescent="0.25">
      <c r="B12" s="164"/>
      <c r="C12" s="87"/>
      <c r="D12" s="88"/>
      <c r="E12" s="88"/>
      <c r="F12" s="88"/>
      <c r="G12" s="88"/>
      <c r="H12" s="88"/>
      <c r="J12" s="86" t="s">
        <v>113</v>
      </c>
      <c r="K12" s="86" t="s">
        <v>57</v>
      </c>
      <c r="L12" s="86" t="s">
        <v>58</v>
      </c>
      <c r="M12" s="86" t="s">
        <v>28</v>
      </c>
      <c r="N12" s="86" t="s">
        <v>59</v>
      </c>
      <c r="O12" s="86" t="s">
        <v>26</v>
      </c>
    </row>
    <row r="13" spans="1:15" ht="26.4" x14ac:dyDescent="0.25">
      <c r="B13" s="164"/>
      <c r="C13" s="89"/>
      <c r="D13" s="88"/>
      <c r="E13" s="88"/>
      <c r="F13" s="88"/>
      <c r="G13" s="88"/>
      <c r="H13" s="88"/>
      <c r="I13" s="164" t="s">
        <v>114</v>
      </c>
      <c r="J13" s="87" t="s">
        <v>115</v>
      </c>
      <c r="K13" s="88">
        <v>84</v>
      </c>
      <c r="L13" s="88">
        <v>80</v>
      </c>
      <c r="M13" s="88">
        <v>87</v>
      </c>
      <c r="N13" s="88">
        <v>80</v>
      </c>
      <c r="O13" s="88">
        <v>80</v>
      </c>
    </row>
    <row r="14" spans="1:15" ht="26.4" x14ac:dyDescent="0.25">
      <c r="B14" s="164"/>
      <c r="C14" s="90"/>
      <c r="D14" s="86"/>
      <c r="E14" s="86"/>
      <c r="F14" s="86"/>
      <c r="G14" s="86"/>
      <c r="H14" s="86"/>
      <c r="I14" s="164"/>
      <c r="J14" s="89" t="s">
        <v>116</v>
      </c>
      <c r="K14" s="88">
        <f>K13*0.8</f>
        <v>67.2</v>
      </c>
      <c r="L14" s="88">
        <f>L13*0.8</f>
        <v>64</v>
      </c>
      <c r="M14" s="88">
        <f>M13*0.8</f>
        <v>69.600000000000009</v>
      </c>
      <c r="N14" s="88">
        <f>N13*0.8</f>
        <v>64</v>
      </c>
      <c r="O14" s="88">
        <f>O13*0.8</f>
        <v>64</v>
      </c>
    </row>
    <row r="15" spans="1:15" ht="26.4" x14ac:dyDescent="0.25">
      <c r="B15" s="164"/>
      <c r="C15" s="91"/>
      <c r="D15" s="86"/>
      <c r="E15" s="86"/>
      <c r="F15" s="86"/>
      <c r="G15" s="86"/>
      <c r="H15" s="86"/>
      <c r="I15" s="164" t="s">
        <v>117</v>
      </c>
      <c r="J15" s="90" t="s">
        <v>118</v>
      </c>
      <c r="K15" s="86">
        <v>71</v>
      </c>
      <c r="L15" s="86">
        <v>91</v>
      </c>
      <c r="M15" s="86">
        <v>87</v>
      </c>
      <c r="N15" s="86">
        <v>89</v>
      </c>
      <c r="O15" s="86">
        <v>88</v>
      </c>
    </row>
    <row r="16" spans="1:15" ht="27" x14ac:dyDescent="0.3">
      <c r="C16" s="92"/>
      <c r="D16" s="92"/>
      <c r="E16" s="92"/>
      <c r="F16" s="92"/>
      <c r="G16" s="92"/>
      <c r="H16" s="92"/>
      <c r="I16" s="164"/>
      <c r="J16" s="91" t="s">
        <v>119</v>
      </c>
      <c r="K16" s="86">
        <f>K15*0.2</f>
        <v>14.200000000000001</v>
      </c>
      <c r="L16" s="86">
        <f>L15*0.2</f>
        <v>18.2</v>
      </c>
      <c r="M16" s="86">
        <f>M15*0.2</f>
        <v>17.400000000000002</v>
      </c>
      <c r="N16" s="86">
        <f>N15*0.2</f>
        <v>17.8</v>
      </c>
      <c r="O16" s="86">
        <f>O15*0.2</f>
        <v>17.600000000000001</v>
      </c>
    </row>
    <row r="17" spans="3:15" ht="62.4" x14ac:dyDescent="0.3">
      <c r="J17" s="92" t="s">
        <v>120</v>
      </c>
      <c r="K17" s="92">
        <f>K14+K16</f>
        <v>81.400000000000006</v>
      </c>
      <c r="L17" s="92">
        <f>L14+L16</f>
        <v>82.2</v>
      </c>
      <c r="M17" s="92">
        <f>M14+M16</f>
        <v>87.000000000000014</v>
      </c>
      <c r="N17" s="92">
        <f>N14+N16</f>
        <v>81.8</v>
      </c>
      <c r="O17" s="92">
        <f>O14+O16</f>
        <v>81.599999999999994</v>
      </c>
    </row>
    <row r="19" spans="3:15" x14ac:dyDescent="0.25">
      <c r="D19" s="86"/>
      <c r="E19" s="86"/>
      <c r="F19" s="86"/>
      <c r="G19" s="86"/>
      <c r="H19" s="86"/>
    </row>
    <row r="20" spans="3:15" ht="15.6" x14ac:dyDescent="0.3">
      <c r="C20" s="60"/>
      <c r="D20" s="92"/>
      <c r="E20" s="92"/>
      <c r="F20" s="92"/>
      <c r="G20" s="92"/>
      <c r="H20" s="92"/>
      <c r="K20" s="86" t="s">
        <v>57</v>
      </c>
      <c r="L20" s="86" t="s">
        <v>58</v>
      </c>
      <c r="M20" s="86" t="s">
        <v>28</v>
      </c>
      <c r="N20" s="86" t="s">
        <v>59</v>
      </c>
      <c r="O20" s="86" t="s">
        <v>26</v>
      </c>
    </row>
    <row r="21" spans="3:15" ht="27" x14ac:dyDescent="0.3">
      <c r="J21" s="60" t="s">
        <v>121</v>
      </c>
      <c r="K21" s="92">
        <v>81</v>
      </c>
      <c r="L21" s="92">
        <v>82</v>
      </c>
      <c r="M21" s="92">
        <v>87</v>
      </c>
      <c r="N21" s="92">
        <v>82</v>
      </c>
      <c r="O21" s="92">
        <v>82</v>
      </c>
    </row>
  </sheetData>
  <mergeCells count="11">
    <mergeCell ref="A1:M1"/>
    <mergeCell ref="A2:M2"/>
    <mergeCell ref="A3:M3"/>
    <mergeCell ref="B6:N6"/>
    <mergeCell ref="B7:N7"/>
    <mergeCell ref="B8:N8"/>
    <mergeCell ref="B9:N9"/>
    <mergeCell ref="B12:B13"/>
    <mergeCell ref="B14:B15"/>
    <mergeCell ref="I13:I14"/>
    <mergeCell ref="I15:I16"/>
  </mergeCells>
  <pageMargins left="0.7" right="0.7" top="0.75" bottom="0.75" header="0.51180555555555496" footer="0.51180555555555496"/>
  <pageSetup paperSize="0" scale="0" firstPageNumber="0" orientation="portrait" usePrinterDefaults="0" horizontalDpi="0" verticalDpi="0" copie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1:S67"/>
  <sheetViews>
    <sheetView tabSelected="1" topLeftCell="A10" zoomScale="91" zoomScaleNormal="100" workbookViewId="0">
      <selection activeCell="D34" sqref="D34:S34"/>
    </sheetView>
  </sheetViews>
  <sheetFormatPr defaultRowHeight="13.2" x14ac:dyDescent="0.25"/>
  <cols>
    <col min="1" max="1025" width="8.6640625"/>
  </cols>
  <sheetData>
    <row r="1" spans="1:19" ht="20.399999999999999" x14ac:dyDescent="0.25">
      <c r="A1" s="167" t="s">
        <v>291</v>
      </c>
      <c r="B1" s="167"/>
      <c r="C1" s="167"/>
      <c r="D1" s="167"/>
      <c r="E1" s="167"/>
      <c r="F1" s="167"/>
      <c r="G1" s="167"/>
      <c r="H1" s="167"/>
      <c r="I1" s="167"/>
      <c r="J1" s="167"/>
      <c r="K1" s="167"/>
      <c r="L1" s="167"/>
      <c r="M1" s="167"/>
      <c r="N1" s="167"/>
    </row>
    <row r="2" spans="1:19" ht="20.399999999999999" x14ac:dyDescent="0.25">
      <c r="A2" s="167" t="s">
        <v>292</v>
      </c>
      <c r="B2" s="167"/>
      <c r="C2" s="167"/>
      <c r="D2" s="167"/>
      <c r="E2" s="167"/>
      <c r="F2" s="167"/>
      <c r="G2" s="167"/>
      <c r="H2" s="167"/>
      <c r="I2" s="167"/>
      <c r="J2" s="167"/>
      <c r="K2" s="167"/>
      <c r="L2" s="167"/>
      <c r="M2" s="167"/>
      <c r="N2" s="167"/>
    </row>
    <row r="3" spans="1:19" ht="15.6" x14ac:dyDescent="0.25">
      <c r="A3" s="168" t="s">
        <v>293</v>
      </c>
      <c r="B3" s="168"/>
      <c r="C3" s="168"/>
      <c r="D3" s="168"/>
      <c r="E3" s="168"/>
      <c r="F3" s="168"/>
      <c r="G3" s="168"/>
      <c r="H3" s="168"/>
      <c r="I3" s="168"/>
      <c r="J3" s="168"/>
      <c r="K3" s="168"/>
      <c r="L3" s="168"/>
      <c r="M3" s="168"/>
      <c r="N3" s="168"/>
    </row>
    <row r="4" spans="1:19" ht="15.6" x14ac:dyDescent="0.25">
      <c r="A4" s="95" t="s">
        <v>658</v>
      </c>
      <c r="B4" s="95"/>
      <c r="C4" s="95"/>
      <c r="D4" s="95"/>
      <c r="F4" s="95" t="s">
        <v>301</v>
      </c>
      <c r="G4" s="95"/>
      <c r="H4" s="95"/>
      <c r="I4" s="95"/>
      <c r="J4" s="95"/>
      <c r="K4" s="95"/>
      <c r="L4" s="95"/>
      <c r="M4" s="95"/>
      <c r="N4" s="95" t="s">
        <v>296</v>
      </c>
      <c r="O4" s="3"/>
      <c r="P4" s="3"/>
      <c r="Q4" s="3"/>
    </row>
    <row r="5" spans="1:19" ht="15" x14ac:dyDescent="0.25">
      <c r="A5" s="95" t="s">
        <v>302</v>
      </c>
      <c r="B5" s="95"/>
      <c r="C5" s="95"/>
      <c r="D5" s="95"/>
      <c r="E5" s="95"/>
      <c r="F5" s="95"/>
      <c r="G5" s="95"/>
      <c r="H5" s="95"/>
      <c r="I5" s="95"/>
      <c r="J5" s="95"/>
      <c r="K5" s="95"/>
      <c r="L5" s="95"/>
      <c r="M5" s="95"/>
      <c r="N5" s="95"/>
      <c r="O5" s="3"/>
      <c r="P5" s="3"/>
      <c r="Q5" s="3"/>
    </row>
    <row r="6" spans="1:19" ht="18" x14ac:dyDescent="0.3">
      <c r="A6" s="95"/>
      <c r="B6" s="95"/>
      <c r="C6" s="95"/>
      <c r="D6" s="98"/>
      <c r="E6" s="166" t="s">
        <v>303</v>
      </c>
      <c r="F6" s="166"/>
      <c r="G6" s="166"/>
      <c r="H6" s="166"/>
      <c r="I6" s="166"/>
      <c r="J6" s="166"/>
      <c r="K6" s="166"/>
      <c r="L6" s="98"/>
      <c r="M6" s="98"/>
      <c r="N6" s="98"/>
      <c r="O6" s="96"/>
      <c r="P6" s="3"/>
      <c r="Q6" s="3"/>
    </row>
    <row r="7" spans="1:19" ht="18" x14ac:dyDescent="0.3">
      <c r="A7" s="95"/>
      <c r="B7" s="95"/>
      <c r="C7" s="95"/>
      <c r="D7" s="98"/>
      <c r="E7" s="166" t="s">
        <v>304</v>
      </c>
      <c r="F7" s="166"/>
      <c r="G7" s="166"/>
      <c r="H7" s="166"/>
      <c r="I7" s="166"/>
      <c r="J7" s="166"/>
      <c r="K7" s="166"/>
      <c r="L7" s="166"/>
      <c r="M7" s="166"/>
      <c r="N7" s="98"/>
      <c r="O7" s="96"/>
      <c r="P7" s="3"/>
      <c r="Q7" s="3"/>
    </row>
    <row r="8" spans="1:19" ht="18" x14ac:dyDescent="0.3">
      <c r="A8" s="95"/>
      <c r="B8" s="95"/>
      <c r="C8" s="95"/>
      <c r="D8" s="98"/>
      <c r="E8" s="99" t="s">
        <v>305</v>
      </c>
      <c r="F8" s="98"/>
      <c r="G8" s="98"/>
      <c r="H8" s="98"/>
      <c r="I8" s="98"/>
      <c r="J8" s="98"/>
      <c r="K8" s="98"/>
      <c r="L8" s="98"/>
      <c r="M8" s="98"/>
      <c r="N8" s="98"/>
      <c r="O8" s="96"/>
      <c r="P8" s="3"/>
      <c r="Q8" s="3"/>
    </row>
    <row r="9" spans="1:19" ht="18" x14ac:dyDescent="0.3">
      <c r="D9" s="96"/>
      <c r="E9" s="99" t="s">
        <v>306</v>
      </c>
      <c r="F9" s="96"/>
      <c r="G9" s="96"/>
      <c r="H9" s="96"/>
      <c r="I9" s="96"/>
      <c r="J9" s="96"/>
      <c r="K9" s="96"/>
      <c r="L9" s="96"/>
      <c r="M9" s="96"/>
      <c r="N9" s="96"/>
      <c r="O9" s="96"/>
    </row>
    <row r="10" spans="1:19" ht="18" customHeight="1" x14ac:dyDescent="0.3">
      <c r="D10" s="165" t="s">
        <v>305</v>
      </c>
      <c r="E10" s="165"/>
      <c r="F10" s="165"/>
      <c r="G10" s="165"/>
      <c r="H10" s="165"/>
      <c r="I10" s="165"/>
      <c r="J10" s="165"/>
      <c r="K10" s="165"/>
      <c r="L10" s="165"/>
      <c r="M10" s="165"/>
      <c r="N10" s="96"/>
      <c r="O10" s="96"/>
    </row>
    <row r="12" spans="1:19" ht="15.6" customHeight="1" x14ac:dyDescent="0.25">
      <c r="B12" s="173" t="s">
        <v>661</v>
      </c>
      <c r="C12" s="173"/>
      <c r="D12" s="173"/>
      <c r="E12" s="173"/>
      <c r="F12" s="173"/>
      <c r="G12" s="173"/>
      <c r="H12" s="173"/>
      <c r="I12" s="173"/>
      <c r="J12" s="173"/>
      <c r="K12" s="173"/>
      <c r="L12" s="173"/>
      <c r="M12" s="173"/>
      <c r="N12" s="173"/>
      <c r="O12" s="173"/>
      <c r="P12" s="173"/>
      <c r="Q12" s="173"/>
      <c r="R12" s="173"/>
      <c r="S12" s="173"/>
    </row>
    <row r="13" spans="1:19" ht="13.95" customHeight="1" x14ac:dyDescent="0.25">
      <c r="B13" s="174" t="s">
        <v>659</v>
      </c>
      <c r="C13" s="174"/>
      <c r="D13" s="174"/>
      <c r="E13" s="174"/>
      <c r="F13" s="174"/>
      <c r="G13" s="174"/>
      <c r="H13" s="174"/>
      <c r="I13" s="174"/>
      <c r="J13" s="174"/>
      <c r="K13" s="174"/>
      <c r="L13" s="174"/>
      <c r="M13" s="174"/>
      <c r="N13" s="174"/>
      <c r="O13" s="174"/>
      <c r="P13" s="174"/>
      <c r="Q13" s="174"/>
      <c r="R13" s="174"/>
      <c r="S13" s="174"/>
    </row>
    <row r="14" spans="1:19" ht="14.4" x14ac:dyDescent="0.25">
      <c r="B14" s="175"/>
      <c r="C14" s="175"/>
      <c r="D14" s="175"/>
      <c r="E14" s="175"/>
      <c r="F14" s="175"/>
      <c r="G14" s="175"/>
      <c r="H14" s="175"/>
      <c r="I14" s="175"/>
      <c r="J14" s="175"/>
      <c r="K14" s="175"/>
      <c r="L14" s="175"/>
      <c r="M14" s="175"/>
      <c r="N14" s="175"/>
      <c r="O14" s="175"/>
      <c r="P14" s="175"/>
      <c r="Q14" s="175"/>
      <c r="R14" s="175"/>
      <c r="S14" s="175"/>
    </row>
    <row r="15" spans="1:19" ht="14.4" customHeight="1" x14ac:dyDescent="0.25">
      <c r="B15" s="177" t="s">
        <v>308</v>
      </c>
      <c r="C15" s="100"/>
      <c r="D15" s="177" t="s">
        <v>309</v>
      </c>
      <c r="E15" s="177"/>
      <c r="F15" s="177"/>
      <c r="G15" s="177"/>
      <c r="H15" s="177"/>
      <c r="I15" s="177"/>
      <c r="J15" s="177"/>
      <c r="K15" s="177"/>
      <c r="L15" s="177"/>
      <c r="M15" s="177"/>
      <c r="N15" s="177"/>
      <c r="O15" s="177"/>
      <c r="P15" s="177" t="s">
        <v>310</v>
      </c>
      <c r="Q15" s="177"/>
      <c r="R15" s="177"/>
      <c r="S15" s="177"/>
    </row>
    <row r="16" spans="1:19" ht="14.4" x14ac:dyDescent="0.25">
      <c r="B16" s="177"/>
      <c r="C16" s="101"/>
      <c r="D16" s="102" t="s">
        <v>311</v>
      </c>
      <c r="E16" s="102" t="s">
        <v>312</v>
      </c>
      <c r="F16" s="102" t="s">
        <v>313</v>
      </c>
      <c r="G16" s="102" t="s">
        <v>314</v>
      </c>
      <c r="H16" s="102" t="s">
        <v>315</v>
      </c>
      <c r="I16" s="102" t="s">
        <v>316</v>
      </c>
      <c r="J16" s="102" t="s">
        <v>317</v>
      </c>
      <c r="K16" s="102" t="s">
        <v>318</v>
      </c>
      <c r="L16" s="102" t="s">
        <v>319</v>
      </c>
      <c r="M16" s="102" t="s">
        <v>320</v>
      </c>
      <c r="N16" s="102" t="s">
        <v>321</v>
      </c>
      <c r="O16" s="102" t="s">
        <v>322</v>
      </c>
      <c r="P16" s="102" t="s">
        <v>323</v>
      </c>
      <c r="Q16" s="102" t="s">
        <v>324</v>
      </c>
      <c r="R16" s="102" t="s">
        <v>325</v>
      </c>
      <c r="S16" s="102" t="s">
        <v>326</v>
      </c>
    </row>
    <row r="17" spans="2:19" ht="14.4" x14ac:dyDescent="0.25">
      <c r="B17" s="101" t="s">
        <v>327</v>
      </c>
      <c r="C17" s="101"/>
      <c r="D17" s="103">
        <v>3</v>
      </c>
      <c r="E17" s="103">
        <v>3</v>
      </c>
      <c r="F17" s="103">
        <v>3</v>
      </c>
      <c r="G17" s="103">
        <v>2</v>
      </c>
      <c r="H17" s="103" t="s">
        <v>328</v>
      </c>
      <c r="I17" s="103" t="s">
        <v>328</v>
      </c>
      <c r="J17" s="103" t="s">
        <v>328</v>
      </c>
      <c r="K17" s="103"/>
      <c r="L17" s="103">
        <v>2</v>
      </c>
      <c r="M17" s="103">
        <v>1</v>
      </c>
      <c r="N17" s="103">
        <v>1</v>
      </c>
      <c r="O17" s="103">
        <v>1</v>
      </c>
      <c r="P17" s="103">
        <v>2</v>
      </c>
      <c r="Q17" s="104">
        <v>3</v>
      </c>
      <c r="R17" s="104"/>
      <c r="S17" s="104"/>
    </row>
    <row r="18" spans="2:19" ht="14.4" x14ac:dyDescent="0.25">
      <c r="B18" s="101" t="s">
        <v>329</v>
      </c>
      <c r="C18" s="101"/>
      <c r="D18" s="103">
        <v>3</v>
      </c>
      <c r="E18" s="103">
        <v>3</v>
      </c>
      <c r="F18" s="103">
        <v>3</v>
      </c>
      <c r="G18" s="103">
        <v>3</v>
      </c>
      <c r="H18" s="103" t="s">
        <v>328</v>
      </c>
      <c r="I18" s="103" t="s">
        <v>328</v>
      </c>
      <c r="J18" s="103" t="s">
        <v>328</v>
      </c>
      <c r="K18" s="103"/>
      <c r="L18" s="103">
        <v>2</v>
      </c>
      <c r="M18" s="103">
        <v>1</v>
      </c>
      <c r="N18" s="103">
        <v>2</v>
      </c>
      <c r="O18" s="103">
        <v>1</v>
      </c>
      <c r="P18" s="103">
        <v>2</v>
      </c>
      <c r="Q18" s="104">
        <v>2</v>
      </c>
      <c r="R18" s="104"/>
      <c r="S18" s="104"/>
    </row>
    <row r="19" spans="2:19" ht="14.4" x14ac:dyDescent="0.25">
      <c r="B19" s="101" t="s">
        <v>330</v>
      </c>
      <c r="C19" s="101"/>
      <c r="D19" s="103">
        <v>3</v>
      </c>
      <c r="E19" s="103">
        <v>3</v>
      </c>
      <c r="F19" s="103">
        <v>3</v>
      </c>
      <c r="G19" s="103">
        <v>3</v>
      </c>
      <c r="H19" s="103" t="s">
        <v>328</v>
      </c>
      <c r="I19" s="103" t="s">
        <v>328</v>
      </c>
      <c r="J19" s="103" t="s">
        <v>328</v>
      </c>
      <c r="K19" s="103"/>
      <c r="L19" s="103">
        <v>2</v>
      </c>
      <c r="M19" s="103">
        <v>1</v>
      </c>
      <c r="N19" s="103">
        <v>2</v>
      </c>
      <c r="O19" s="103">
        <v>1</v>
      </c>
      <c r="P19" s="103">
        <v>2</v>
      </c>
      <c r="Q19" s="104">
        <v>3</v>
      </c>
      <c r="R19" s="104"/>
      <c r="S19" s="104"/>
    </row>
    <row r="20" spans="2:19" ht="14.4" x14ac:dyDescent="0.25">
      <c r="B20" s="101" t="s">
        <v>331</v>
      </c>
      <c r="C20" s="101"/>
      <c r="D20" s="103">
        <v>3</v>
      </c>
      <c r="E20" s="103">
        <v>3</v>
      </c>
      <c r="F20" s="103">
        <v>3</v>
      </c>
      <c r="G20" s="103">
        <v>3</v>
      </c>
      <c r="H20" s="103" t="s">
        <v>328</v>
      </c>
      <c r="I20" s="103" t="s">
        <v>328</v>
      </c>
      <c r="J20" s="103" t="s">
        <v>328</v>
      </c>
      <c r="K20" s="103"/>
      <c r="L20" s="103">
        <v>2</v>
      </c>
      <c r="M20" s="103">
        <v>1</v>
      </c>
      <c r="N20" s="103">
        <v>2</v>
      </c>
      <c r="O20" s="103">
        <v>1</v>
      </c>
      <c r="P20" s="103">
        <v>2</v>
      </c>
      <c r="Q20" s="104">
        <v>3</v>
      </c>
      <c r="R20" s="104"/>
      <c r="S20" s="104"/>
    </row>
    <row r="21" spans="2:19" ht="14.4" x14ac:dyDescent="0.25">
      <c r="B21" s="101" t="s">
        <v>332</v>
      </c>
      <c r="C21" s="101"/>
      <c r="D21" s="103">
        <v>3</v>
      </c>
      <c r="E21" s="103">
        <v>3</v>
      </c>
      <c r="F21" s="103">
        <v>3</v>
      </c>
      <c r="G21" s="103">
        <v>2</v>
      </c>
      <c r="H21" s="103" t="s">
        <v>328</v>
      </c>
      <c r="I21" s="103" t="s">
        <v>328</v>
      </c>
      <c r="J21" s="103" t="s">
        <v>328</v>
      </c>
      <c r="K21" s="103"/>
      <c r="L21" s="103">
        <v>2</v>
      </c>
      <c r="M21" s="103">
        <v>1</v>
      </c>
      <c r="N21" s="103">
        <v>2</v>
      </c>
      <c r="O21" s="103">
        <v>1</v>
      </c>
      <c r="P21" s="103">
        <v>2</v>
      </c>
      <c r="Q21" s="104">
        <v>3</v>
      </c>
      <c r="R21" s="104"/>
      <c r="S21" s="104"/>
    </row>
    <row r="22" spans="2:19" ht="14.4" x14ac:dyDescent="0.25">
      <c r="B22" s="101" t="s">
        <v>333</v>
      </c>
      <c r="C22" s="101"/>
      <c r="D22" s="103">
        <f>AVERAGE(D17:D21)</f>
        <v>3</v>
      </c>
      <c r="E22" s="103">
        <f>AVERAGE(E17:E21)</f>
        <v>3</v>
      </c>
      <c r="F22" s="103">
        <f>AVERAGE(F17:F21)</f>
        <v>3</v>
      </c>
      <c r="G22" s="103">
        <f>AVERAGE(G17:G21)</f>
        <v>2.6</v>
      </c>
      <c r="H22" s="103" t="s">
        <v>328</v>
      </c>
      <c r="I22" s="103" t="s">
        <v>328</v>
      </c>
      <c r="J22" s="103" t="s">
        <v>328</v>
      </c>
      <c r="K22" s="103"/>
      <c r="L22" s="103">
        <f>AVERAGE(L17:L21)</f>
        <v>2</v>
      </c>
      <c r="M22" s="103">
        <v>1</v>
      </c>
      <c r="N22" s="103">
        <v>2</v>
      </c>
      <c r="O22" s="103">
        <f>AVERAGE(O17:O21)</f>
        <v>1</v>
      </c>
      <c r="P22" s="103">
        <f t="shared" ref="P22:Q22" si="0">AVERAGE(P17:P21)</f>
        <v>2</v>
      </c>
      <c r="Q22" s="103">
        <f t="shared" si="0"/>
        <v>2.8</v>
      </c>
      <c r="R22" s="104"/>
      <c r="S22" s="104"/>
    </row>
    <row r="23" spans="2:19" ht="14.4" x14ac:dyDescent="0.25">
      <c r="B23" s="105"/>
      <c r="C23" s="105"/>
      <c r="D23" s="106"/>
      <c r="E23" s="106"/>
      <c r="F23" s="106"/>
      <c r="G23" s="106"/>
      <c r="H23" s="106"/>
      <c r="I23" s="106"/>
      <c r="J23" s="106"/>
      <c r="K23" s="106"/>
      <c r="L23" s="106"/>
      <c r="M23" s="106"/>
      <c r="N23" s="106"/>
      <c r="O23" s="106"/>
      <c r="P23" s="106"/>
      <c r="Q23" s="107"/>
      <c r="R23" s="107"/>
      <c r="S23" s="107"/>
    </row>
    <row r="24" spans="2:19" ht="15.6" customHeight="1" x14ac:dyDescent="0.25">
      <c r="B24" s="173" t="s">
        <v>307</v>
      </c>
      <c r="C24" s="173"/>
      <c r="D24" s="173"/>
      <c r="E24" s="173"/>
      <c r="F24" s="173"/>
      <c r="G24" s="173"/>
      <c r="H24" s="173"/>
      <c r="I24" s="173"/>
      <c r="J24" s="173"/>
      <c r="K24" s="173"/>
      <c r="L24" s="173"/>
      <c r="M24" s="173"/>
      <c r="N24" s="173"/>
      <c r="O24" s="173"/>
      <c r="P24" s="173"/>
      <c r="Q24" s="173"/>
      <c r="R24" s="173"/>
      <c r="S24" s="173"/>
    </row>
    <row r="25" spans="2:19" ht="13.95" customHeight="1" x14ac:dyDescent="0.25">
      <c r="B25" s="174" t="s">
        <v>660</v>
      </c>
      <c r="C25" s="174"/>
      <c r="D25" s="174"/>
      <c r="E25" s="174"/>
      <c r="F25" s="174"/>
      <c r="G25" s="174"/>
      <c r="H25" s="174"/>
      <c r="I25" s="174"/>
      <c r="J25" s="174"/>
      <c r="K25" s="174"/>
      <c r="L25" s="174"/>
      <c r="M25" s="174"/>
      <c r="N25" s="174"/>
      <c r="O25" s="174"/>
      <c r="P25" s="174"/>
      <c r="Q25" s="174"/>
      <c r="R25" s="174"/>
      <c r="S25" s="174"/>
    </row>
    <row r="26" spans="2:19" ht="14.4" x14ac:dyDescent="0.25">
      <c r="B26" s="175"/>
      <c r="C26" s="175"/>
      <c r="D26" s="175"/>
      <c r="E26" s="175"/>
      <c r="F26" s="175"/>
      <c r="G26" s="175"/>
      <c r="H26" s="175"/>
      <c r="I26" s="175"/>
      <c r="J26" s="175"/>
      <c r="K26" s="175"/>
      <c r="L26" s="175"/>
      <c r="M26" s="175"/>
      <c r="N26" s="175"/>
      <c r="O26" s="175"/>
      <c r="P26" s="175"/>
      <c r="Q26" s="175"/>
      <c r="R26" s="175"/>
      <c r="S26" s="175"/>
    </row>
    <row r="27" spans="2:19" ht="14.4" customHeight="1" x14ac:dyDescent="0.25">
      <c r="B27" s="176" t="s">
        <v>308</v>
      </c>
      <c r="C27" s="176"/>
      <c r="D27" s="176" t="s">
        <v>309</v>
      </c>
      <c r="E27" s="176"/>
      <c r="F27" s="176"/>
      <c r="G27" s="176"/>
      <c r="H27" s="176"/>
      <c r="I27" s="176"/>
      <c r="J27" s="176"/>
      <c r="K27" s="176"/>
      <c r="L27" s="176"/>
      <c r="M27" s="176"/>
      <c r="N27" s="176"/>
      <c r="O27" s="176"/>
      <c r="P27" s="176" t="s">
        <v>310</v>
      </c>
      <c r="Q27" s="176"/>
      <c r="R27" s="104"/>
      <c r="S27" s="104"/>
    </row>
    <row r="28" spans="2:19" x14ac:dyDescent="0.25">
      <c r="B28" s="176"/>
      <c r="C28" s="176"/>
      <c r="D28" s="102" t="s">
        <v>311</v>
      </c>
      <c r="E28" s="102" t="s">
        <v>312</v>
      </c>
      <c r="F28" s="102" t="s">
        <v>313</v>
      </c>
      <c r="G28" s="102" t="s">
        <v>314</v>
      </c>
      <c r="H28" s="102" t="s">
        <v>315</v>
      </c>
      <c r="I28" s="102" t="s">
        <v>316</v>
      </c>
      <c r="J28" s="102" t="s">
        <v>317</v>
      </c>
      <c r="K28" s="102" t="s">
        <v>318</v>
      </c>
      <c r="L28" s="102" t="s">
        <v>319</v>
      </c>
      <c r="M28" s="102" t="s">
        <v>320</v>
      </c>
      <c r="N28" s="102" t="s">
        <v>321</v>
      </c>
      <c r="O28" s="102" t="s">
        <v>322</v>
      </c>
      <c r="P28" s="102" t="s">
        <v>323</v>
      </c>
      <c r="Q28" s="102" t="s">
        <v>324</v>
      </c>
      <c r="R28" s="102" t="s">
        <v>325</v>
      </c>
      <c r="S28" s="102" t="s">
        <v>326</v>
      </c>
    </row>
    <row r="29" spans="2:19" ht="14.4" x14ac:dyDescent="0.25">
      <c r="B29" s="101" t="s">
        <v>327</v>
      </c>
      <c r="C29" s="108">
        <v>95</v>
      </c>
      <c r="D29" s="109">
        <f>(C29/3)*D17</f>
        <v>95</v>
      </c>
      <c r="E29" s="109">
        <f>(C29/3)*E17</f>
        <v>95</v>
      </c>
      <c r="F29" s="109">
        <f>(C29/3)*F17</f>
        <v>95</v>
      </c>
      <c r="G29" s="109">
        <f>(D29/3)*G17</f>
        <v>63.333333333333336</v>
      </c>
      <c r="H29" s="103" t="s">
        <v>328</v>
      </c>
      <c r="I29" s="103" t="s">
        <v>328</v>
      </c>
      <c r="J29" s="103" t="s">
        <v>328</v>
      </c>
      <c r="K29" s="103" t="s">
        <v>328</v>
      </c>
      <c r="L29" s="109">
        <f>(C29/3)*L17</f>
        <v>63.333333333333336</v>
      </c>
      <c r="M29" s="103">
        <f>(C29/3)*M17</f>
        <v>31.666666666666668</v>
      </c>
      <c r="N29" s="109">
        <f>(C29/3)*N17</f>
        <v>31.666666666666668</v>
      </c>
      <c r="O29" s="109">
        <f>(C29/3)*O17</f>
        <v>31.666666666666668</v>
      </c>
      <c r="P29" s="102">
        <f>(C29/3)*P17</f>
        <v>63.333333333333336</v>
      </c>
      <c r="Q29" s="102">
        <f>(C29/3)*Q17</f>
        <v>95</v>
      </c>
      <c r="R29" s="104"/>
      <c r="S29" s="104"/>
    </row>
    <row r="30" spans="2:19" ht="14.4" x14ac:dyDescent="0.25">
      <c r="B30" s="101" t="s">
        <v>329</v>
      </c>
      <c r="C30" s="108">
        <v>95</v>
      </c>
      <c r="D30" s="109">
        <f t="shared" ref="D30:D33" si="1">(C30/3)*D18</f>
        <v>95</v>
      </c>
      <c r="E30" s="109">
        <f t="shared" ref="E30:E33" si="2">(C30/3)*E18</f>
        <v>95</v>
      </c>
      <c r="F30" s="109">
        <f t="shared" ref="F30:F33" si="3">(C30/3)*F18</f>
        <v>95</v>
      </c>
      <c r="G30" s="109">
        <f t="shared" ref="G30:G33" si="4">(D30/3)*G18</f>
        <v>95</v>
      </c>
      <c r="H30" s="103" t="s">
        <v>328</v>
      </c>
      <c r="I30" s="103" t="s">
        <v>328</v>
      </c>
      <c r="J30" s="103" t="s">
        <v>328</v>
      </c>
      <c r="K30" s="103" t="s">
        <v>328</v>
      </c>
      <c r="L30" s="109">
        <f t="shared" ref="L30:L33" si="5">(C30/3)*L18</f>
        <v>63.333333333333336</v>
      </c>
      <c r="M30" s="103">
        <f t="shared" ref="M30:M33" si="6">(C30/3)*M18</f>
        <v>31.666666666666668</v>
      </c>
      <c r="N30" s="109">
        <f t="shared" ref="N30:N33" si="7">(C30/3)*N18</f>
        <v>63.333333333333336</v>
      </c>
      <c r="O30" s="109">
        <f t="shared" ref="O30:O33" si="8">(C30/3)*O18</f>
        <v>31.666666666666668</v>
      </c>
      <c r="P30" s="102">
        <f t="shared" ref="P30:P33" si="9">(C30/3)*P18</f>
        <v>63.333333333333336</v>
      </c>
      <c r="Q30" s="102">
        <f t="shared" ref="Q30:Q33" si="10">(C30/3)*Q18</f>
        <v>63.333333333333336</v>
      </c>
      <c r="R30" s="104"/>
      <c r="S30" s="104"/>
    </row>
    <row r="31" spans="2:19" ht="14.4" x14ac:dyDescent="0.25">
      <c r="B31" s="101" t="s">
        <v>330</v>
      </c>
      <c r="C31" s="108">
        <v>95</v>
      </c>
      <c r="D31" s="109">
        <f t="shared" si="1"/>
        <v>95</v>
      </c>
      <c r="E31" s="109">
        <f t="shared" si="2"/>
        <v>95</v>
      </c>
      <c r="F31" s="109">
        <f t="shared" si="3"/>
        <v>95</v>
      </c>
      <c r="G31" s="109">
        <f t="shared" si="4"/>
        <v>95</v>
      </c>
      <c r="H31" s="103" t="s">
        <v>328</v>
      </c>
      <c r="I31" s="103" t="s">
        <v>328</v>
      </c>
      <c r="J31" s="103" t="s">
        <v>328</v>
      </c>
      <c r="K31" s="103" t="s">
        <v>328</v>
      </c>
      <c r="L31" s="109">
        <f t="shared" si="5"/>
        <v>63.333333333333336</v>
      </c>
      <c r="M31" s="103">
        <f t="shared" si="6"/>
        <v>31.666666666666668</v>
      </c>
      <c r="N31" s="109">
        <f t="shared" si="7"/>
        <v>63.333333333333336</v>
      </c>
      <c r="O31" s="109">
        <f t="shared" si="8"/>
        <v>31.666666666666668</v>
      </c>
      <c r="P31" s="102">
        <f t="shared" si="9"/>
        <v>63.333333333333336</v>
      </c>
      <c r="Q31" s="102">
        <f t="shared" si="10"/>
        <v>95</v>
      </c>
      <c r="R31" s="104"/>
      <c r="S31" s="104"/>
    </row>
    <row r="32" spans="2:19" ht="14.4" x14ac:dyDescent="0.25">
      <c r="B32" s="101" t="s">
        <v>331</v>
      </c>
      <c r="C32" s="108">
        <v>95</v>
      </c>
      <c r="D32" s="109">
        <f t="shared" si="1"/>
        <v>95</v>
      </c>
      <c r="E32" s="109">
        <f t="shared" si="2"/>
        <v>95</v>
      </c>
      <c r="F32" s="109">
        <f t="shared" si="3"/>
        <v>95</v>
      </c>
      <c r="G32" s="109">
        <f t="shared" si="4"/>
        <v>95</v>
      </c>
      <c r="H32" s="103" t="s">
        <v>328</v>
      </c>
      <c r="I32" s="103" t="s">
        <v>328</v>
      </c>
      <c r="J32" s="103" t="s">
        <v>328</v>
      </c>
      <c r="K32" s="103" t="s">
        <v>328</v>
      </c>
      <c r="L32" s="109">
        <f t="shared" si="5"/>
        <v>63.333333333333336</v>
      </c>
      <c r="M32" s="103">
        <f t="shared" si="6"/>
        <v>31.666666666666668</v>
      </c>
      <c r="N32" s="109">
        <f t="shared" si="7"/>
        <v>63.333333333333336</v>
      </c>
      <c r="O32" s="109">
        <f t="shared" si="8"/>
        <v>31.666666666666668</v>
      </c>
      <c r="P32" s="102">
        <f t="shared" si="9"/>
        <v>63.333333333333336</v>
      </c>
      <c r="Q32" s="102">
        <f t="shared" si="10"/>
        <v>95</v>
      </c>
      <c r="R32" s="104"/>
      <c r="S32" s="104"/>
    </row>
    <row r="33" spans="2:19" ht="14.4" x14ac:dyDescent="0.25">
      <c r="B33" s="101" t="s">
        <v>332</v>
      </c>
      <c r="C33" s="108">
        <v>95</v>
      </c>
      <c r="D33" s="109">
        <f t="shared" si="1"/>
        <v>95</v>
      </c>
      <c r="E33" s="109">
        <f t="shared" si="2"/>
        <v>95</v>
      </c>
      <c r="F33" s="109">
        <f t="shared" si="3"/>
        <v>95</v>
      </c>
      <c r="G33" s="109">
        <f t="shared" si="4"/>
        <v>63.333333333333336</v>
      </c>
      <c r="H33" s="103" t="s">
        <v>328</v>
      </c>
      <c r="I33" s="103" t="s">
        <v>328</v>
      </c>
      <c r="J33" s="103" t="s">
        <v>328</v>
      </c>
      <c r="K33" s="103" t="s">
        <v>328</v>
      </c>
      <c r="L33" s="109">
        <f t="shared" si="5"/>
        <v>63.333333333333336</v>
      </c>
      <c r="M33" s="103">
        <f t="shared" si="6"/>
        <v>31.666666666666668</v>
      </c>
      <c r="N33" s="109">
        <f t="shared" si="7"/>
        <v>63.333333333333336</v>
      </c>
      <c r="O33" s="109">
        <f t="shared" si="8"/>
        <v>31.666666666666668</v>
      </c>
      <c r="P33" s="102">
        <f t="shared" si="9"/>
        <v>63.333333333333336</v>
      </c>
      <c r="Q33" s="102">
        <f t="shared" si="10"/>
        <v>95</v>
      </c>
      <c r="R33" s="104"/>
      <c r="S33" s="104"/>
    </row>
    <row r="34" spans="2:19" ht="14.4" x14ac:dyDescent="0.25">
      <c r="B34" s="101" t="s">
        <v>333</v>
      </c>
      <c r="C34" s="101"/>
      <c r="D34" s="110">
        <f>AVERAGE(D29:D33)</f>
        <v>95</v>
      </c>
      <c r="E34" s="110">
        <f>AVERAGE(E29:E33)</f>
        <v>95</v>
      </c>
      <c r="F34" s="110">
        <f>AVERAGE(F29:F33)</f>
        <v>95</v>
      </c>
      <c r="G34" s="110">
        <f>AVERAGE(G29:G33)</f>
        <v>82.333333333333343</v>
      </c>
      <c r="H34" s="103" t="s">
        <v>328</v>
      </c>
      <c r="I34" s="103" t="s">
        <v>328</v>
      </c>
      <c r="J34" s="103" t="s">
        <v>328</v>
      </c>
      <c r="K34" s="103" t="s">
        <v>328</v>
      </c>
      <c r="L34" s="110">
        <f>AVERAGE(L29:L33)</f>
        <v>63.333333333333336</v>
      </c>
      <c r="M34" s="110">
        <f>AVERAGE(M29:M33)</f>
        <v>31.666666666666668</v>
      </c>
      <c r="N34" s="110">
        <f>AVERAGE(N29:N33)</f>
        <v>57</v>
      </c>
      <c r="O34" s="110">
        <f>AVERAGE(O29:O33)</f>
        <v>31.666666666666668</v>
      </c>
      <c r="P34" s="110">
        <f t="shared" ref="P34:Q34" si="11">AVERAGE(P29:P33)</f>
        <v>63.333333333333336</v>
      </c>
      <c r="Q34" s="110">
        <f t="shared" si="11"/>
        <v>88.666666666666671</v>
      </c>
      <c r="R34" s="110"/>
      <c r="S34" s="110"/>
    </row>
    <row r="35" spans="2:19" ht="14.4" x14ac:dyDescent="0.25">
      <c r="B35" s="105"/>
      <c r="C35" s="105"/>
      <c r="D35" s="111"/>
      <c r="E35" s="112"/>
      <c r="F35" s="112"/>
      <c r="G35" s="112"/>
      <c r="H35" s="112"/>
      <c r="I35" s="112"/>
      <c r="J35" s="112"/>
      <c r="K35" s="112"/>
      <c r="L35" s="112"/>
      <c r="M35" s="112"/>
      <c r="N35" s="112"/>
      <c r="O35" s="112"/>
      <c r="P35" s="112"/>
      <c r="Q35" s="112"/>
    </row>
    <row r="36" spans="2:19" ht="14.4" x14ac:dyDescent="0.25">
      <c r="B36" s="105"/>
      <c r="C36" s="105"/>
      <c r="D36" s="111"/>
      <c r="E36" s="112"/>
      <c r="F36" s="112"/>
      <c r="G36" s="112"/>
      <c r="H36" s="112"/>
      <c r="I36" s="112"/>
      <c r="J36" s="112"/>
      <c r="K36" s="112"/>
      <c r="L36" s="112"/>
      <c r="M36" s="112"/>
      <c r="N36" s="112"/>
      <c r="O36" s="112"/>
      <c r="P36" s="112"/>
      <c r="Q36" s="112"/>
    </row>
    <row r="37" spans="2:19" ht="14.4" x14ac:dyDescent="0.25">
      <c r="B37" s="105"/>
      <c r="C37" s="105"/>
      <c r="D37" s="111"/>
      <c r="E37" s="112"/>
      <c r="F37" s="112"/>
      <c r="G37" s="112"/>
      <c r="H37" s="112"/>
      <c r="I37" s="112"/>
      <c r="J37" s="112"/>
      <c r="K37" s="112"/>
      <c r="L37" s="112"/>
      <c r="M37" s="112"/>
      <c r="N37" s="112"/>
      <c r="O37" s="112"/>
      <c r="P37" s="112"/>
      <c r="Q37" s="112"/>
    </row>
    <row r="38" spans="2:19" ht="13.2" customHeight="1" x14ac:dyDescent="0.25">
      <c r="B38" s="170" t="s">
        <v>334</v>
      </c>
      <c r="C38" s="170"/>
      <c r="D38" s="170"/>
      <c r="E38" s="170"/>
      <c r="F38" s="170"/>
      <c r="G38" s="170"/>
      <c r="H38" s="170"/>
      <c r="I38" s="170"/>
      <c r="J38" s="170"/>
      <c r="K38" s="170"/>
      <c r="L38" s="170"/>
      <c r="M38" s="170"/>
      <c r="N38" s="170"/>
      <c r="O38" s="170"/>
      <c r="P38" s="170"/>
      <c r="Q38" s="170"/>
      <c r="R38" s="170"/>
      <c r="S38" s="170"/>
    </row>
    <row r="39" spans="2:19" x14ac:dyDescent="0.25">
      <c r="B39" s="170"/>
      <c r="C39" s="170"/>
      <c r="D39" s="170"/>
      <c r="E39" s="170"/>
      <c r="F39" s="170"/>
      <c r="G39" s="170"/>
      <c r="H39" s="170"/>
      <c r="I39" s="170"/>
      <c r="J39" s="170"/>
      <c r="K39" s="170"/>
      <c r="L39" s="170"/>
      <c r="M39" s="170"/>
      <c r="N39" s="170"/>
      <c r="O39" s="170"/>
      <c r="P39" s="170"/>
      <c r="Q39" s="170"/>
      <c r="R39" s="170"/>
      <c r="S39" s="170"/>
    </row>
    <row r="40" spans="2:19" x14ac:dyDescent="0.25">
      <c r="B40" s="170"/>
      <c r="C40" s="170"/>
      <c r="D40" s="170"/>
      <c r="E40" s="170"/>
      <c r="F40" s="170"/>
      <c r="G40" s="170"/>
      <c r="H40" s="170"/>
      <c r="I40" s="170"/>
      <c r="J40" s="170"/>
      <c r="K40" s="170"/>
      <c r="L40" s="170"/>
      <c r="M40" s="170"/>
      <c r="N40" s="170"/>
      <c r="O40" s="170"/>
      <c r="P40" s="170"/>
      <c r="Q40" s="170"/>
      <c r="R40" s="170"/>
      <c r="S40" s="170"/>
    </row>
    <row r="41" spans="2:19" x14ac:dyDescent="0.25">
      <c r="B41" s="170"/>
      <c r="C41" s="170"/>
      <c r="D41" s="170"/>
      <c r="E41" s="170"/>
      <c r="F41" s="170"/>
      <c r="G41" s="170"/>
      <c r="H41" s="170"/>
      <c r="I41" s="170"/>
      <c r="J41" s="170"/>
      <c r="K41" s="170"/>
      <c r="L41" s="170"/>
      <c r="M41" s="170"/>
      <c r="N41" s="170"/>
      <c r="O41" s="170"/>
      <c r="P41" s="170"/>
      <c r="Q41" s="170"/>
      <c r="R41" s="170"/>
      <c r="S41" s="170"/>
    </row>
    <row r="42" spans="2:19" x14ac:dyDescent="0.25">
      <c r="B42" s="170"/>
      <c r="C42" s="170"/>
      <c r="D42" s="170"/>
      <c r="E42" s="170"/>
      <c r="F42" s="170"/>
      <c r="G42" s="170"/>
      <c r="H42" s="170"/>
      <c r="I42" s="170"/>
      <c r="J42" s="170"/>
      <c r="K42" s="170"/>
      <c r="L42" s="170"/>
      <c r="M42" s="170"/>
      <c r="N42" s="170"/>
      <c r="O42" s="170"/>
      <c r="P42" s="170"/>
      <c r="Q42" s="170"/>
      <c r="R42" s="170"/>
      <c r="S42" s="170"/>
    </row>
    <row r="43" spans="2:19" x14ac:dyDescent="0.25">
      <c r="B43" s="170"/>
      <c r="C43" s="170"/>
      <c r="D43" s="170"/>
      <c r="E43" s="170"/>
      <c r="F43" s="170"/>
      <c r="G43" s="170"/>
      <c r="H43" s="170"/>
      <c r="I43" s="170"/>
      <c r="J43" s="170"/>
      <c r="K43" s="170"/>
      <c r="L43" s="170"/>
      <c r="M43" s="170"/>
      <c r="N43" s="170"/>
      <c r="O43" s="170"/>
      <c r="P43" s="170"/>
      <c r="Q43" s="170"/>
      <c r="R43" s="170"/>
      <c r="S43" s="170"/>
    </row>
    <row r="44" spans="2:19" x14ac:dyDescent="0.25">
      <c r="B44" s="170"/>
      <c r="C44" s="170"/>
      <c r="D44" s="170"/>
      <c r="E44" s="170"/>
      <c r="F44" s="170"/>
      <c r="G44" s="170"/>
      <c r="H44" s="170"/>
      <c r="I44" s="170"/>
      <c r="J44" s="170"/>
      <c r="K44" s="170"/>
      <c r="L44" s="170"/>
      <c r="M44" s="170"/>
      <c r="N44" s="170"/>
      <c r="O44" s="170"/>
      <c r="P44" s="170"/>
      <c r="Q44" s="170"/>
      <c r="R44" s="170"/>
      <c r="S44" s="170"/>
    </row>
    <row r="45" spans="2:19" x14ac:dyDescent="0.25">
      <c r="B45" s="170"/>
      <c r="C45" s="170"/>
      <c r="D45" s="170"/>
      <c r="E45" s="170"/>
      <c r="F45" s="170"/>
      <c r="G45" s="170"/>
      <c r="H45" s="170"/>
      <c r="I45" s="170"/>
      <c r="J45" s="170"/>
      <c r="K45" s="170"/>
      <c r="L45" s="170"/>
      <c r="M45" s="170"/>
      <c r="N45" s="170"/>
      <c r="O45" s="170"/>
      <c r="P45" s="170"/>
      <c r="Q45" s="170"/>
      <c r="R45" s="170"/>
      <c r="S45" s="170"/>
    </row>
    <row r="46" spans="2:19" x14ac:dyDescent="0.25">
      <c r="B46" s="170"/>
      <c r="C46" s="170"/>
      <c r="D46" s="170"/>
      <c r="E46" s="170"/>
      <c r="F46" s="170"/>
      <c r="G46" s="170"/>
      <c r="H46" s="170"/>
      <c r="I46" s="170"/>
      <c r="J46" s="170"/>
      <c r="K46" s="170"/>
      <c r="L46" s="170"/>
      <c r="M46" s="170"/>
      <c r="N46" s="170"/>
      <c r="O46" s="170"/>
      <c r="P46" s="170"/>
      <c r="Q46" s="170"/>
      <c r="R46" s="170"/>
      <c r="S46" s="170"/>
    </row>
    <row r="47" spans="2:19" x14ac:dyDescent="0.25">
      <c r="B47" s="170"/>
      <c r="C47" s="170"/>
      <c r="D47" s="170"/>
      <c r="E47" s="170"/>
      <c r="F47" s="170"/>
      <c r="G47" s="170"/>
      <c r="H47" s="170"/>
      <c r="I47" s="170"/>
      <c r="J47" s="170"/>
      <c r="K47" s="170"/>
      <c r="L47" s="170"/>
      <c r="M47" s="170"/>
      <c r="N47" s="170"/>
      <c r="O47" s="170"/>
      <c r="P47" s="170"/>
      <c r="Q47" s="170"/>
      <c r="R47" s="170"/>
      <c r="S47" s="170"/>
    </row>
    <row r="48" spans="2:19" x14ac:dyDescent="0.25">
      <c r="B48" s="170"/>
      <c r="C48" s="170"/>
      <c r="D48" s="170"/>
      <c r="E48" s="170"/>
      <c r="F48" s="170"/>
      <c r="G48" s="170"/>
      <c r="H48" s="170"/>
      <c r="I48" s="170"/>
      <c r="J48" s="170"/>
      <c r="K48" s="170"/>
      <c r="L48" s="170"/>
      <c r="M48" s="170"/>
      <c r="N48" s="170"/>
      <c r="O48" s="170"/>
      <c r="P48" s="170"/>
      <c r="Q48" s="170"/>
      <c r="R48" s="170"/>
      <c r="S48" s="170"/>
    </row>
    <row r="49" spans="1:19" x14ac:dyDescent="0.25">
      <c r="B49" s="170"/>
      <c r="C49" s="170"/>
      <c r="D49" s="170"/>
      <c r="E49" s="170"/>
      <c r="F49" s="170"/>
      <c r="G49" s="170"/>
      <c r="H49" s="170"/>
      <c r="I49" s="170"/>
      <c r="J49" s="170"/>
      <c r="K49" s="170"/>
      <c r="L49" s="170"/>
      <c r="M49" s="170"/>
      <c r="N49" s="170"/>
      <c r="O49" s="170"/>
      <c r="P49" s="170"/>
      <c r="Q49" s="170"/>
      <c r="R49" s="170"/>
      <c r="S49" s="170"/>
    </row>
    <row r="50" spans="1:19" x14ac:dyDescent="0.25">
      <c r="B50" s="170"/>
      <c r="C50" s="170"/>
      <c r="D50" s="170"/>
      <c r="E50" s="170"/>
      <c r="F50" s="170"/>
      <c r="G50" s="170"/>
      <c r="H50" s="170"/>
      <c r="I50" s="170"/>
      <c r="J50" s="170"/>
      <c r="K50" s="170"/>
      <c r="L50" s="170"/>
      <c r="M50" s="170"/>
      <c r="N50" s="170"/>
      <c r="O50" s="170"/>
      <c r="P50" s="170"/>
      <c r="Q50" s="170"/>
      <c r="R50" s="170"/>
      <c r="S50" s="170"/>
    </row>
    <row r="51" spans="1:19" x14ac:dyDescent="0.25">
      <c r="B51" s="170"/>
      <c r="C51" s="170"/>
      <c r="D51" s="170"/>
      <c r="E51" s="170"/>
      <c r="F51" s="170"/>
      <c r="G51" s="170"/>
      <c r="H51" s="170"/>
      <c r="I51" s="170"/>
      <c r="J51" s="170"/>
      <c r="K51" s="170"/>
      <c r="L51" s="170"/>
      <c r="M51" s="170"/>
      <c r="N51" s="170"/>
      <c r="O51" s="170"/>
      <c r="P51" s="170"/>
      <c r="Q51" s="170"/>
      <c r="R51" s="170"/>
      <c r="S51" s="170"/>
    </row>
    <row r="52" spans="1:19" x14ac:dyDescent="0.25">
      <c r="B52" s="170"/>
      <c r="C52" s="170"/>
      <c r="D52" s="170"/>
      <c r="E52" s="170"/>
      <c r="F52" s="170"/>
      <c r="G52" s="170"/>
      <c r="H52" s="170"/>
      <c r="I52" s="170"/>
      <c r="J52" s="170"/>
      <c r="K52" s="170"/>
      <c r="L52" s="170"/>
      <c r="M52" s="170"/>
      <c r="N52" s="170"/>
      <c r="O52" s="170"/>
      <c r="P52" s="170"/>
      <c r="Q52" s="170"/>
      <c r="R52" s="170"/>
      <c r="S52" s="170"/>
    </row>
    <row r="53" spans="1:19" x14ac:dyDescent="0.25">
      <c r="B53" s="170"/>
      <c r="C53" s="170"/>
      <c r="D53" s="170"/>
      <c r="E53" s="170"/>
      <c r="F53" s="170"/>
      <c r="G53" s="170"/>
      <c r="H53" s="170"/>
      <c r="I53" s="170"/>
      <c r="J53" s="170"/>
      <c r="K53" s="170"/>
      <c r="L53" s="170"/>
      <c r="M53" s="170"/>
      <c r="N53" s="170"/>
      <c r="O53" s="170"/>
      <c r="P53" s="170"/>
      <c r="Q53" s="170"/>
      <c r="R53" s="170"/>
      <c r="S53" s="170"/>
    </row>
    <row r="54" spans="1:19" x14ac:dyDescent="0.25">
      <c r="B54" s="170"/>
      <c r="C54" s="170"/>
      <c r="D54" s="170"/>
      <c r="E54" s="170"/>
      <c r="F54" s="170"/>
      <c r="G54" s="170"/>
      <c r="H54" s="170"/>
      <c r="I54" s="170"/>
      <c r="J54" s="170"/>
      <c r="K54" s="170"/>
      <c r="L54" s="170"/>
      <c r="M54" s="170"/>
      <c r="N54" s="170"/>
      <c r="O54" s="170"/>
      <c r="P54" s="170"/>
      <c r="Q54" s="170"/>
      <c r="R54" s="170"/>
      <c r="S54" s="170"/>
    </row>
    <row r="55" spans="1:19" x14ac:dyDescent="0.25">
      <c r="B55" s="170"/>
      <c r="C55" s="170"/>
      <c r="D55" s="170"/>
      <c r="E55" s="170"/>
      <c r="F55" s="170"/>
      <c r="G55" s="170"/>
      <c r="H55" s="170"/>
      <c r="I55" s="170"/>
      <c r="J55" s="170"/>
      <c r="K55" s="170"/>
      <c r="L55" s="170"/>
      <c r="M55" s="170"/>
      <c r="N55" s="170"/>
      <c r="O55" s="170"/>
      <c r="P55" s="170"/>
      <c r="Q55" s="170"/>
      <c r="R55" s="170"/>
      <c r="S55" s="170"/>
    </row>
    <row r="56" spans="1:19" x14ac:dyDescent="0.25">
      <c r="B56" s="170"/>
      <c r="C56" s="170"/>
      <c r="D56" s="170"/>
      <c r="E56" s="170"/>
      <c r="F56" s="170"/>
      <c r="G56" s="170"/>
      <c r="H56" s="170"/>
      <c r="I56" s="170"/>
      <c r="J56" s="170"/>
      <c r="K56" s="170"/>
      <c r="L56" s="170"/>
      <c r="M56" s="170"/>
      <c r="N56" s="170"/>
      <c r="O56" s="170"/>
      <c r="P56" s="170"/>
      <c r="Q56" s="170"/>
      <c r="R56" s="170"/>
      <c r="S56" s="170"/>
    </row>
    <row r="57" spans="1:19" x14ac:dyDescent="0.25">
      <c r="B57" s="170"/>
      <c r="C57" s="170"/>
      <c r="D57" s="170"/>
      <c r="E57" s="170"/>
      <c r="F57" s="170"/>
      <c r="G57" s="170"/>
      <c r="H57" s="170"/>
      <c r="I57" s="170"/>
      <c r="J57" s="170"/>
      <c r="K57" s="170"/>
      <c r="L57" s="170"/>
      <c r="M57" s="170"/>
      <c r="N57" s="170"/>
      <c r="O57" s="170"/>
      <c r="P57" s="170"/>
      <c r="Q57" s="170"/>
      <c r="R57" s="170"/>
      <c r="S57" s="170"/>
    </row>
    <row r="58" spans="1:19" x14ac:dyDescent="0.25">
      <c r="B58" s="170"/>
      <c r="C58" s="170"/>
      <c r="D58" s="170"/>
      <c r="E58" s="170"/>
      <c r="F58" s="170"/>
      <c r="G58" s="170"/>
      <c r="H58" s="170"/>
      <c r="I58" s="170"/>
      <c r="J58" s="170"/>
      <c r="K58" s="170"/>
      <c r="L58" s="170"/>
      <c r="M58" s="170"/>
      <c r="N58" s="170"/>
      <c r="O58" s="170"/>
      <c r="P58" s="170"/>
      <c r="Q58" s="170"/>
      <c r="R58" s="170"/>
      <c r="S58" s="170"/>
    </row>
    <row r="59" spans="1:19" x14ac:dyDescent="0.25">
      <c r="B59" s="170"/>
      <c r="C59" s="170"/>
      <c r="D59" s="170"/>
      <c r="E59" s="170"/>
      <c r="F59" s="170"/>
      <c r="G59" s="170"/>
      <c r="H59" s="170"/>
      <c r="I59" s="170"/>
      <c r="J59" s="170"/>
      <c r="K59" s="170"/>
      <c r="L59" s="170"/>
      <c r="M59" s="170"/>
      <c r="N59" s="170"/>
      <c r="O59" s="170"/>
      <c r="P59" s="170"/>
      <c r="Q59" s="170"/>
      <c r="R59" s="170"/>
      <c r="S59" s="170"/>
    </row>
    <row r="60" spans="1:19" x14ac:dyDescent="0.25">
      <c r="B60" s="170"/>
      <c r="C60" s="170"/>
      <c r="D60" s="170"/>
      <c r="E60" s="170"/>
      <c r="F60" s="170"/>
      <c r="G60" s="170"/>
      <c r="H60" s="170"/>
      <c r="I60" s="170"/>
      <c r="J60" s="170"/>
      <c r="K60" s="170"/>
      <c r="L60" s="170"/>
      <c r="M60" s="170"/>
      <c r="N60" s="170"/>
      <c r="O60" s="170"/>
      <c r="P60" s="170"/>
      <c r="Q60" s="170"/>
      <c r="R60" s="170"/>
      <c r="S60" s="170"/>
    </row>
    <row r="61" spans="1:19" x14ac:dyDescent="0.25">
      <c r="B61" s="113"/>
      <c r="C61" s="114"/>
      <c r="D61" s="114"/>
      <c r="E61" s="114"/>
      <c r="F61" s="114"/>
      <c r="G61" s="114"/>
      <c r="H61" s="114"/>
      <c r="I61" s="114"/>
      <c r="J61" s="114"/>
      <c r="K61" s="114"/>
      <c r="L61" s="114"/>
      <c r="M61" s="114"/>
      <c r="N61" s="114"/>
      <c r="O61" s="114"/>
      <c r="P61" s="114"/>
    </row>
    <row r="62" spans="1:19" ht="13.2" customHeight="1" x14ac:dyDescent="0.25">
      <c r="J62" s="115"/>
      <c r="K62" s="115"/>
      <c r="L62" s="115"/>
      <c r="M62" s="115"/>
      <c r="N62" s="115"/>
      <c r="O62" s="115"/>
      <c r="P62" s="115"/>
      <c r="Q62" s="115"/>
      <c r="R62" s="115"/>
      <c r="S62" s="115"/>
    </row>
    <row r="63" spans="1:19" ht="13.95" customHeight="1" x14ac:dyDescent="0.25">
      <c r="A63" s="60" t="s">
        <v>335</v>
      </c>
      <c r="B63" s="171" t="s">
        <v>98</v>
      </c>
      <c r="C63" s="171"/>
      <c r="D63" s="171"/>
      <c r="E63" s="171"/>
      <c r="F63" s="171"/>
      <c r="G63" s="171"/>
      <c r="H63" s="171"/>
      <c r="I63" s="171"/>
      <c r="J63" s="115"/>
      <c r="K63" s="115"/>
      <c r="L63" s="115"/>
      <c r="M63" s="115"/>
      <c r="N63" s="115"/>
      <c r="O63" s="115"/>
      <c r="P63" s="115"/>
      <c r="Q63" s="115"/>
      <c r="R63" s="115"/>
      <c r="S63" s="115"/>
    </row>
    <row r="64" spans="1:19" ht="13.2" customHeight="1" x14ac:dyDescent="0.25">
      <c r="A64" s="60" t="s">
        <v>58</v>
      </c>
      <c r="B64" s="171" t="s">
        <v>101</v>
      </c>
      <c r="C64" s="171"/>
      <c r="D64" s="171"/>
      <c r="E64" s="171"/>
      <c r="F64" s="171"/>
      <c r="G64" s="171"/>
      <c r="H64" s="171"/>
      <c r="I64" s="115"/>
      <c r="J64" s="115"/>
      <c r="K64" s="115"/>
      <c r="L64" s="115"/>
      <c r="M64" s="115"/>
      <c r="N64" s="115"/>
      <c r="O64" s="115"/>
      <c r="P64" s="115"/>
      <c r="Q64" s="115"/>
      <c r="R64" s="115"/>
      <c r="S64" s="115"/>
    </row>
    <row r="65" spans="1:19" ht="13.95" customHeight="1" x14ac:dyDescent="0.25">
      <c r="A65" s="60" t="s">
        <v>28</v>
      </c>
      <c r="B65" s="172" t="s">
        <v>104</v>
      </c>
      <c r="C65" s="172"/>
      <c r="D65" s="172"/>
      <c r="E65" s="172"/>
      <c r="F65" s="172"/>
      <c r="G65" s="172"/>
      <c r="H65" s="172"/>
      <c r="I65" s="172"/>
      <c r="J65" s="116"/>
      <c r="K65" s="116"/>
      <c r="L65" s="116"/>
      <c r="M65" s="116"/>
      <c r="N65" s="116"/>
      <c r="O65" s="116"/>
      <c r="P65" s="116"/>
      <c r="Q65" s="116"/>
      <c r="R65" s="116"/>
      <c r="S65" s="116"/>
    </row>
    <row r="66" spans="1:19" ht="15.6" customHeight="1" x14ac:dyDescent="0.25">
      <c r="A66" s="60" t="s">
        <v>59</v>
      </c>
      <c r="B66" s="169" t="s">
        <v>107</v>
      </c>
      <c r="C66" s="169"/>
      <c r="D66" s="169"/>
      <c r="E66" s="169"/>
      <c r="F66" s="169"/>
      <c r="G66" s="169"/>
      <c r="H66" s="169"/>
      <c r="I66" s="169"/>
      <c r="J66" s="115"/>
      <c r="K66" s="115"/>
      <c r="L66" s="115"/>
      <c r="M66" s="115"/>
      <c r="N66" s="115"/>
      <c r="O66" s="115"/>
      <c r="P66" s="115"/>
      <c r="Q66" s="115"/>
      <c r="R66" s="115"/>
      <c r="S66" s="115"/>
    </row>
    <row r="67" spans="1:19" ht="13.2" customHeight="1" x14ac:dyDescent="0.25">
      <c r="A67" s="60" t="s">
        <v>26</v>
      </c>
      <c r="B67" s="169" t="s">
        <v>110</v>
      </c>
      <c r="C67" s="169"/>
      <c r="D67" s="169"/>
      <c r="E67" s="169"/>
      <c r="F67" s="169"/>
      <c r="G67" s="169"/>
      <c r="H67" s="169"/>
      <c r="I67" s="169"/>
      <c r="J67" s="114"/>
      <c r="K67" s="114"/>
      <c r="L67" s="114"/>
      <c r="M67" s="114"/>
      <c r="N67" s="114"/>
      <c r="O67" s="114"/>
      <c r="P67" s="114"/>
    </row>
  </sheetData>
  <mergeCells count="25">
    <mergeCell ref="A1:N1"/>
    <mergeCell ref="A2:N2"/>
    <mergeCell ref="A3:N3"/>
    <mergeCell ref="E6:K6"/>
    <mergeCell ref="E7:M7"/>
    <mergeCell ref="D10:M10"/>
    <mergeCell ref="B12:S12"/>
    <mergeCell ref="B13:S13"/>
    <mergeCell ref="B14:S14"/>
    <mergeCell ref="B15:B16"/>
    <mergeCell ref="D15:O15"/>
    <mergeCell ref="P15:S15"/>
    <mergeCell ref="B24:S24"/>
    <mergeCell ref="B25:S25"/>
    <mergeCell ref="B26:S26"/>
    <mergeCell ref="B27:B28"/>
    <mergeCell ref="C27:C28"/>
    <mergeCell ref="D27:O27"/>
    <mergeCell ref="P27:Q27"/>
    <mergeCell ref="B67:I67"/>
    <mergeCell ref="B38:S60"/>
    <mergeCell ref="B63:I63"/>
    <mergeCell ref="B64:H64"/>
    <mergeCell ref="B65:I65"/>
    <mergeCell ref="B66:I66"/>
  </mergeCells>
  <pageMargins left="0.7" right="0.7" top="0.75" bottom="0.75" header="0.51180555555555496" footer="0.51180555555555496"/>
  <pageSetup paperSize="9" firstPageNumber="0"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1:AMK64"/>
  <sheetViews>
    <sheetView zoomScaleNormal="100" workbookViewId="0">
      <selection activeCell="D61" sqref="D61"/>
    </sheetView>
  </sheetViews>
  <sheetFormatPr defaultRowHeight="15" x14ac:dyDescent="0.25"/>
  <cols>
    <col min="1" max="1" width="7.6640625" style="7"/>
    <col min="2" max="2" width="26.44140625" style="8"/>
    <col min="3" max="3" width="14.33203125" style="7"/>
    <col min="4" max="24" width="8.33203125" style="8"/>
    <col min="25" max="1025" width="17.109375" style="8"/>
  </cols>
  <sheetData>
    <row r="1" spans="1:1024" ht="30" customHeight="1" x14ac:dyDescent="0.5">
      <c r="A1"/>
      <c r="B1" s="147" t="s">
        <v>336</v>
      </c>
      <c r="C1" s="147"/>
      <c r="D1" s="147"/>
      <c r="E1" s="147"/>
      <c r="F1" s="147"/>
      <c r="G1" s="147"/>
      <c r="H1" s="147"/>
      <c r="I1" s="147"/>
      <c r="J1" s="147"/>
      <c r="K1" s="147"/>
      <c r="L1" s="147"/>
      <c r="M1" s="147"/>
      <c r="N1" s="147"/>
      <c r="O1" s="147"/>
      <c r="P1" s="147"/>
      <c r="Q1" s="147"/>
      <c r="R1" s="147"/>
      <c r="S1" s="147"/>
      <c r="T1" s="147"/>
      <c r="U1" s="147"/>
      <c r="V1" s="147"/>
      <c r="W1" s="147"/>
      <c r="X1" s="147"/>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row>
    <row r="2" spans="1:1024" ht="20.399999999999999" customHeight="1" x14ac:dyDescent="0.35">
      <c r="A2"/>
      <c r="B2" s="148" t="s">
        <v>337</v>
      </c>
      <c r="C2" s="148"/>
      <c r="D2" s="148"/>
      <c r="E2" s="148"/>
      <c r="F2" s="148"/>
      <c r="G2" s="148"/>
      <c r="H2" s="148"/>
      <c r="I2" s="148"/>
      <c r="J2" s="148"/>
      <c r="K2" s="148"/>
      <c r="L2" s="148"/>
      <c r="M2" s="148"/>
      <c r="N2" s="148"/>
      <c r="O2" s="148"/>
      <c r="P2" s="148"/>
      <c r="Q2" s="148"/>
      <c r="R2" s="148"/>
      <c r="S2" s="148"/>
      <c r="T2" s="148"/>
      <c r="U2" s="148"/>
      <c r="V2" s="148"/>
      <c r="W2" s="148"/>
      <c r="X2" s="148"/>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17.399999999999999" customHeight="1" x14ac:dyDescent="0.3">
      <c r="A3"/>
      <c r="B3" s="150" t="s">
        <v>338</v>
      </c>
      <c r="C3" s="150"/>
      <c r="D3" s="150"/>
      <c r="E3" s="150"/>
      <c r="F3" s="150"/>
      <c r="G3" s="150"/>
      <c r="H3" s="150"/>
      <c r="I3" s="150"/>
      <c r="J3" s="150"/>
      <c r="K3" s="150"/>
      <c r="L3" s="150"/>
      <c r="M3" s="150"/>
      <c r="N3" s="150"/>
      <c r="O3" s="150"/>
      <c r="P3" s="150"/>
      <c r="Q3" s="150"/>
      <c r="R3" s="150"/>
      <c r="S3" s="150"/>
      <c r="T3" s="150"/>
      <c r="U3" s="150"/>
      <c r="V3" s="150"/>
      <c r="W3" s="150"/>
      <c r="X3" s="150"/>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15" customHeight="1" x14ac:dyDescent="0.25">
      <c r="A4" s="151" t="s">
        <v>15</v>
      </c>
      <c r="B4" s="151" t="s">
        <v>16</v>
      </c>
      <c r="C4" s="151" t="s">
        <v>22</v>
      </c>
      <c r="D4" s="153" t="s">
        <v>17</v>
      </c>
      <c r="E4" s="153"/>
      <c r="F4" s="153"/>
      <c r="G4" s="153"/>
      <c r="H4" s="153"/>
      <c r="I4" s="151" t="s">
        <v>18</v>
      </c>
      <c r="J4" s="151"/>
      <c r="K4" s="151"/>
      <c r="L4" s="151"/>
      <c r="M4" s="151"/>
      <c r="N4" s="151"/>
      <c r="O4" s="151"/>
      <c r="P4" s="151"/>
      <c r="Q4" s="151" t="s">
        <v>19</v>
      </c>
      <c r="R4" s="151"/>
      <c r="S4" s="151"/>
      <c r="T4" s="151"/>
      <c r="U4" s="151"/>
      <c r="V4" s="151"/>
      <c r="W4" s="151"/>
      <c r="X4" s="151"/>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15" customHeight="1" x14ac:dyDescent="0.25">
      <c r="A5" s="151"/>
      <c r="B5" s="151"/>
      <c r="C5" s="151"/>
      <c r="D5" s="153"/>
      <c r="E5" s="153"/>
      <c r="F5" s="153"/>
      <c r="G5" s="153"/>
      <c r="H5" s="153"/>
      <c r="I5" s="151" t="s">
        <v>339</v>
      </c>
      <c r="J5" s="151"/>
      <c r="K5" s="151"/>
      <c r="L5" s="151"/>
      <c r="M5" s="151" t="s">
        <v>340</v>
      </c>
      <c r="N5" s="151"/>
      <c r="O5" s="151"/>
      <c r="P5" s="151"/>
      <c r="Q5" s="151" t="s">
        <v>339</v>
      </c>
      <c r="R5" s="151"/>
      <c r="S5" s="151"/>
      <c r="T5" s="151"/>
      <c r="U5" s="151" t="s">
        <v>340</v>
      </c>
      <c r="V5" s="151"/>
      <c r="W5" s="151"/>
      <c r="X5" s="151"/>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x14ac:dyDescent="0.25">
      <c r="A6" s="151"/>
      <c r="B6" s="151"/>
      <c r="C6" s="151"/>
      <c r="D6" s="11">
        <v>1</v>
      </c>
      <c r="E6" s="117">
        <v>2</v>
      </c>
      <c r="F6" s="117">
        <v>3</v>
      </c>
      <c r="G6" s="117">
        <v>4</v>
      </c>
      <c r="H6" s="117">
        <v>5</v>
      </c>
      <c r="I6" s="117">
        <v>1</v>
      </c>
      <c r="J6" s="117">
        <v>2</v>
      </c>
      <c r="K6" s="117">
        <v>3</v>
      </c>
      <c r="L6" s="117">
        <v>4</v>
      </c>
      <c r="M6" s="117">
        <v>5</v>
      </c>
      <c r="N6" s="117">
        <v>6</v>
      </c>
      <c r="O6" s="117">
        <v>7</v>
      </c>
      <c r="P6" s="117">
        <v>8</v>
      </c>
      <c r="Q6" s="117">
        <v>1</v>
      </c>
      <c r="R6" s="117">
        <v>2</v>
      </c>
      <c r="S6" s="117">
        <v>3</v>
      </c>
      <c r="T6" s="117">
        <v>4</v>
      </c>
      <c r="U6" s="117">
        <v>5</v>
      </c>
      <c r="V6" s="117">
        <v>6</v>
      </c>
      <c r="W6" s="117">
        <v>7</v>
      </c>
      <c r="X6" s="11">
        <v>8</v>
      </c>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row>
    <row r="7" spans="1:1024" x14ac:dyDescent="0.25">
      <c r="A7" s="151"/>
      <c r="B7" s="151"/>
      <c r="C7" s="151"/>
      <c r="D7" s="11" t="s">
        <v>23</v>
      </c>
      <c r="E7" s="117" t="s">
        <v>24</v>
      </c>
      <c r="F7" s="117" t="s">
        <v>27</v>
      </c>
      <c r="G7" s="117" t="s">
        <v>27</v>
      </c>
      <c r="H7" s="117" t="s">
        <v>27</v>
      </c>
      <c r="I7" s="117" t="s">
        <v>27</v>
      </c>
      <c r="J7" s="117" t="s">
        <v>27</v>
      </c>
      <c r="K7" s="117" t="s">
        <v>27</v>
      </c>
      <c r="L7" s="117" t="s">
        <v>27</v>
      </c>
      <c r="M7" s="117" t="s">
        <v>23</v>
      </c>
      <c r="N7" s="117" t="s">
        <v>25</v>
      </c>
      <c r="O7" s="117" t="s">
        <v>25</v>
      </c>
      <c r="P7" s="117" t="s">
        <v>25</v>
      </c>
      <c r="Q7" s="117" t="s">
        <v>25</v>
      </c>
      <c r="R7" s="117" t="s">
        <v>25</v>
      </c>
      <c r="S7" s="117" t="s">
        <v>25</v>
      </c>
      <c r="T7" s="117" t="s">
        <v>25</v>
      </c>
      <c r="U7" s="117" t="s">
        <v>25</v>
      </c>
      <c r="V7" s="117" t="s">
        <v>25</v>
      </c>
      <c r="W7" s="117" t="s">
        <v>63</v>
      </c>
      <c r="X7" s="11" t="s">
        <v>63</v>
      </c>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row>
    <row r="8" spans="1:1024" x14ac:dyDescent="0.25">
      <c r="A8" s="22">
        <v>1</v>
      </c>
      <c r="B8" s="118" t="s">
        <v>341</v>
      </c>
      <c r="C8" s="118" t="s">
        <v>342</v>
      </c>
      <c r="D8" s="119">
        <v>10</v>
      </c>
      <c r="E8" s="119">
        <v>10</v>
      </c>
      <c r="F8" s="119">
        <v>7</v>
      </c>
      <c r="G8" s="119">
        <v>10</v>
      </c>
      <c r="H8" s="119">
        <v>10</v>
      </c>
      <c r="I8" s="119">
        <v>10</v>
      </c>
      <c r="J8" s="119">
        <v>10</v>
      </c>
      <c r="K8" s="119">
        <v>10</v>
      </c>
      <c r="L8" s="119"/>
      <c r="M8" s="119"/>
      <c r="N8" s="119">
        <v>10</v>
      </c>
      <c r="O8" s="119">
        <v>9</v>
      </c>
      <c r="P8" s="119"/>
      <c r="Q8" s="119">
        <v>10</v>
      </c>
      <c r="R8" s="119"/>
      <c r="S8" s="119"/>
      <c r="T8" s="119">
        <v>9</v>
      </c>
      <c r="U8" s="119">
        <v>10</v>
      </c>
      <c r="V8" s="119">
        <v>9</v>
      </c>
      <c r="W8" s="119"/>
      <c r="X8" s="119">
        <v>10</v>
      </c>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c r="AMC8"/>
      <c r="AMD8"/>
      <c r="AME8"/>
      <c r="AMF8"/>
      <c r="AMG8"/>
      <c r="AMH8"/>
      <c r="AMI8"/>
      <c r="AMJ8"/>
    </row>
    <row r="9" spans="1:1024" x14ac:dyDescent="0.25">
      <c r="A9" s="22">
        <v>2</v>
      </c>
      <c r="B9" s="118" t="s">
        <v>343</v>
      </c>
      <c r="C9" s="118" t="s">
        <v>344</v>
      </c>
      <c r="D9" s="119">
        <v>10</v>
      </c>
      <c r="E9" s="119">
        <v>7</v>
      </c>
      <c r="F9" s="119">
        <v>9</v>
      </c>
      <c r="G9" s="119">
        <v>9</v>
      </c>
      <c r="H9" s="119">
        <v>4</v>
      </c>
      <c r="I9" s="119">
        <v>9</v>
      </c>
      <c r="J9" s="119">
        <v>9</v>
      </c>
      <c r="K9" s="119">
        <v>9</v>
      </c>
      <c r="L9" s="119">
        <v>9</v>
      </c>
      <c r="M9" s="119"/>
      <c r="N9" s="119">
        <v>9</v>
      </c>
      <c r="O9" s="119">
        <v>9</v>
      </c>
      <c r="P9" s="119">
        <v>10</v>
      </c>
      <c r="Q9" s="119"/>
      <c r="R9" s="119"/>
      <c r="S9" s="119"/>
      <c r="T9" s="119"/>
      <c r="U9" s="119"/>
      <c r="V9" s="119"/>
      <c r="W9" s="119"/>
      <c r="X9" s="11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c r="ALZ9"/>
      <c r="AMA9"/>
      <c r="AMB9"/>
      <c r="AMC9"/>
      <c r="AMD9"/>
      <c r="AME9"/>
      <c r="AMF9"/>
      <c r="AMG9"/>
      <c r="AMH9"/>
      <c r="AMI9"/>
      <c r="AMJ9"/>
    </row>
    <row r="10" spans="1:1024" x14ac:dyDescent="0.25">
      <c r="A10" s="22">
        <v>3</v>
      </c>
      <c r="B10" s="118" t="s">
        <v>345</v>
      </c>
      <c r="C10" s="118" t="s">
        <v>346</v>
      </c>
      <c r="D10" s="119">
        <v>10</v>
      </c>
      <c r="E10" s="119">
        <v>8</v>
      </c>
      <c r="F10" s="119">
        <v>9</v>
      </c>
      <c r="G10" s="119">
        <v>10</v>
      </c>
      <c r="H10" s="119">
        <v>9</v>
      </c>
      <c r="I10" s="119">
        <v>10</v>
      </c>
      <c r="J10" s="119"/>
      <c r="K10" s="119">
        <v>9</v>
      </c>
      <c r="L10" s="119">
        <v>10</v>
      </c>
      <c r="M10" s="119"/>
      <c r="N10" s="119">
        <v>9</v>
      </c>
      <c r="O10" s="119">
        <v>10</v>
      </c>
      <c r="P10" s="119">
        <v>9</v>
      </c>
      <c r="Q10" s="119">
        <v>10</v>
      </c>
      <c r="R10" s="119">
        <v>10</v>
      </c>
      <c r="S10" s="119">
        <v>10</v>
      </c>
      <c r="T10" s="119">
        <v>10</v>
      </c>
      <c r="U10" s="119">
        <v>4</v>
      </c>
      <c r="V10" s="119"/>
      <c r="W10" s="119"/>
      <c r="X10" s="119">
        <v>10</v>
      </c>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c r="AMC10"/>
      <c r="AMD10"/>
      <c r="AME10"/>
      <c r="AMF10"/>
      <c r="AMG10"/>
      <c r="AMH10"/>
      <c r="AMI10"/>
      <c r="AMJ10"/>
    </row>
    <row r="11" spans="1:1024" x14ac:dyDescent="0.25">
      <c r="A11" s="22">
        <v>4</v>
      </c>
      <c r="B11" s="118" t="s">
        <v>347</v>
      </c>
      <c r="C11" s="118" t="s">
        <v>348</v>
      </c>
      <c r="D11" s="119"/>
      <c r="E11" s="119">
        <v>10</v>
      </c>
      <c r="F11" s="119">
        <v>9</v>
      </c>
      <c r="G11" s="119">
        <v>9</v>
      </c>
      <c r="H11" s="119">
        <v>7</v>
      </c>
      <c r="I11" s="119">
        <v>10</v>
      </c>
      <c r="J11" s="119"/>
      <c r="K11" s="119">
        <v>10</v>
      </c>
      <c r="L11" s="119"/>
      <c r="M11" s="119">
        <v>10</v>
      </c>
      <c r="N11" s="119"/>
      <c r="O11" s="119">
        <v>10</v>
      </c>
      <c r="P11" s="119">
        <v>10</v>
      </c>
      <c r="Q11" s="119">
        <v>8</v>
      </c>
      <c r="R11" s="119"/>
      <c r="S11" s="119">
        <v>10</v>
      </c>
      <c r="T11" s="119">
        <v>10</v>
      </c>
      <c r="U11" s="119"/>
      <c r="V11" s="119">
        <v>10</v>
      </c>
      <c r="W11" s="119"/>
      <c r="X11" s="119">
        <v>10</v>
      </c>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row>
    <row r="12" spans="1:1024" x14ac:dyDescent="0.25">
      <c r="A12" s="22">
        <v>5</v>
      </c>
      <c r="B12" s="118" t="s">
        <v>349</v>
      </c>
      <c r="C12" s="118" t="s">
        <v>350</v>
      </c>
      <c r="D12" s="119">
        <v>10</v>
      </c>
      <c r="E12" s="119">
        <v>10</v>
      </c>
      <c r="F12" s="119">
        <v>9</v>
      </c>
      <c r="G12" s="119">
        <v>5</v>
      </c>
      <c r="H12" s="119">
        <v>7</v>
      </c>
      <c r="I12" s="119"/>
      <c r="J12" s="119"/>
      <c r="K12" s="119">
        <v>10</v>
      </c>
      <c r="L12" s="119">
        <v>7</v>
      </c>
      <c r="M12" s="119">
        <v>10</v>
      </c>
      <c r="N12" s="119">
        <v>10</v>
      </c>
      <c r="O12" s="119">
        <v>10</v>
      </c>
      <c r="P12" s="119"/>
      <c r="Q12" s="119"/>
      <c r="R12" s="119">
        <v>10</v>
      </c>
      <c r="S12" s="119">
        <v>10</v>
      </c>
      <c r="T12" s="119">
        <v>10</v>
      </c>
      <c r="U12" s="119">
        <v>6</v>
      </c>
      <c r="V12" s="119">
        <v>10</v>
      </c>
      <c r="W12" s="119">
        <v>6</v>
      </c>
      <c r="X12" s="119"/>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row>
    <row r="13" spans="1:1024" x14ac:dyDescent="0.25">
      <c r="A13" s="22">
        <v>6</v>
      </c>
      <c r="B13" s="118" t="s">
        <v>351</v>
      </c>
      <c r="C13" s="118" t="s">
        <v>352</v>
      </c>
      <c r="D13" s="119">
        <v>3</v>
      </c>
      <c r="E13" s="119">
        <v>8</v>
      </c>
      <c r="F13" s="119">
        <v>10</v>
      </c>
      <c r="G13" s="119">
        <v>8</v>
      </c>
      <c r="H13" s="119">
        <v>5</v>
      </c>
      <c r="I13" s="119"/>
      <c r="J13" s="119"/>
      <c r="K13" s="119">
        <v>8</v>
      </c>
      <c r="L13" s="119">
        <v>10</v>
      </c>
      <c r="M13" s="119">
        <v>4</v>
      </c>
      <c r="N13" s="119"/>
      <c r="O13" s="119"/>
      <c r="P13" s="119">
        <v>8</v>
      </c>
      <c r="Q13" s="119">
        <v>5</v>
      </c>
      <c r="R13" s="119"/>
      <c r="S13" s="119">
        <v>10</v>
      </c>
      <c r="T13" s="119">
        <v>10</v>
      </c>
      <c r="U13" s="119">
        <v>6</v>
      </c>
      <c r="V13" s="119">
        <v>10</v>
      </c>
      <c r="W13" s="119"/>
      <c r="X13" s="119">
        <v>10</v>
      </c>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row>
    <row r="14" spans="1:1024" x14ac:dyDescent="0.25">
      <c r="A14" s="22">
        <v>7</v>
      </c>
      <c r="B14" s="118" t="s">
        <v>353</v>
      </c>
      <c r="C14" s="118" t="s">
        <v>354</v>
      </c>
      <c r="D14" s="119">
        <v>10</v>
      </c>
      <c r="E14" s="119">
        <v>3</v>
      </c>
      <c r="F14" s="119">
        <v>7</v>
      </c>
      <c r="G14" s="119">
        <v>5</v>
      </c>
      <c r="H14" s="119"/>
      <c r="I14" s="119"/>
      <c r="J14" s="119"/>
      <c r="K14" s="119">
        <v>7</v>
      </c>
      <c r="L14" s="119">
        <v>7</v>
      </c>
      <c r="M14" s="119">
        <v>10</v>
      </c>
      <c r="N14" s="119"/>
      <c r="O14" s="119">
        <v>9</v>
      </c>
      <c r="P14" s="119">
        <v>9</v>
      </c>
      <c r="Q14" s="119"/>
      <c r="R14" s="119"/>
      <c r="S14" s="119"/>
      <c r="T14" s="119"/>
      <c r="U14" s="119"/>
      <c r="V14" s="119"/>
      <c r="W14" s="119"/>
      <c r="X14" s="119"/>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row>
    <row r="15" spans="1:1024" x14ac:dyDescent="0.25">
      <c r="A15" s="22">
        <v>8</v>
      </c>
      <c r="B15" s="118" t="s">
        <v>355</v>
      </c>
      <c r="C15" s="118" t="s">
        <v>356</v>
      </c>
      <c r="D15" s="119">
        <v>7</v>
      </c>
      <c r="E15" s="119">
        <v>3</v>
      </c>
      <c r="F15" s="119">
        <v>10</v>
      </c>
      <c r="G15" s="119">
        <v>4</v>
      </c>
      <c r="H15" s="119">
        <v>6</v>
      </c>
      <c r="I15" s="119">
        <v>9</v>
      </c>
      <c r="J15" s="119"/>
      <c r="K15" s="119">
        <v>9</v>
      </c>
      <c r="L15" s="119"/>
      <c r="M15" s="119"/>
      <c r="N15" s="119">
        <v>10</v>
      </c>
      <c r="O15" s="119">
        <v>10</v>
      </c>
      <c r="P15" s="119">
        <v>8</v>
      </c>
      <c r="Q15" s="119">
        <v>10</v>
      </c>
      <c r="R15" s="119"/>
      <c r="S15" s="119">
        <v>10</v>
      </c>
      <c r="T15" s="119">
        <v>10</v>
      </c>
      <c r="U15" s="119"/>
      <c r="V15" s="119">
        <v>10</v>
      </c>
      <c r="W15" s="119"/>
      <c r="X15" s="119">
        <v>9</v>
      </c>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row>
    <row r="16" spans="1:1024" x14ac:dyDescent="0.25">
      <c r="A16" s="22">
        <v>9</v>
      </c>
      <c r="B16" s="118" t="s">
        <v>357</v>
      </c>
      <c r="C16" s="118" t="s">
        <v>358</v>
      </c>
      <c r="D16" s="119">
        <v>7</v>
      </c>
      <c r="E16" s="119">
        <v>5</v>
      </c>
      <c r="F16" s="119">
        <v>8</v>
      </c>
      <c r="G16" s="119"/>
      <c r="H16" s="119"/>
      <c r="I16" s="119">
        <v>3</v>
      </c>
      <c r="J16" s="119">
        <v>9</v>
      </c>
      <c r="K16" s="119">
        <v>9</v>
      </c>
      <c r="L16" s="119">
        <v>5</v>
      </c>
      <c r="M16" s="119">
        <v>6</v>
      </c>
      <c r="N16" s="119">
        <v>4</v>
      </c>
      <c r="O16" s="119">
        <v>0</v>
      </c>
      <c r="P16" s="119">
        <v>4</v>
      </c>
      <c r="Q16" s="119">
        <v>6</v>
      </c>
      <c r="R16" s="119"/>
      <c r="S16" s="119">
        <v>9</v>
      </c>
      <c r="T16" s="119">
        <v>4</v>
      </c>
      <c r="U16" s="119"/>
      <c r="V16" s="119">
        <v>6</v>
      </c>
      <c r="W16" s="119"/>
      <c r="X16" s="119"/>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row>
    <row r="17" spans="1:1024" x14ac:dyDescent="0.25">
      <c r="A17" s="22">
        <v>10</v>
      </c>
      <c r="B17" s="118" t="s">
        <v>359</v>
      </c>
      <c r="C17" s="118" t="s">
        <v>360</v>
      </c>
      <c r="D17" s="119">
        <v>10</v>
      </c>
      <c r="E17" s="119">
        <v>3</v>
      </c>
      <c r="F17" s="119">
        <v>8</v>
      </c>
      <c r="G17" s="119">
        <v>5</v>
      </c>
      <c r="H17" s="119"/>
      <c r="I17" s="119"/>
      <c r="J17" s="119"/>
      <c r="K17" s="119"/>
      <c r="L17" s="119"/>
      <c r="M17" s="119">
        <v>8</v>
      </c>
      <c r="N17" s="119">
        <v>4</v>
      </c>
      <c r="O17" s="119">
        <v>10</v>
      </c>
      <c r="P17" s="119">
        <v>5</v>
      </c>
      <c r="Q17" s="119">
        <v>10</v>
      </c>
      <c r="R17" s="119"/>
      <c r="S17" s="119"/>
      <c r="T17" s="119">
        <v>10</v>
      </c>
      <c r="U17" s="119">
        <v>4</v>
      </c>
      <c r="V17" s="119"/>
      <c r="W17" s="119">
        <v>10</v>
      </c>
      <c r="X17" s="119">
        <v>10</v>
      </c>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row>
    <row r="18" spans="1:1024" x14ac:dyDescent="0.25">
      <c r="A18" s="22">
        <v>11</v>
      </c>
      <c r="B18" s="118" t="s">
        <v>361</v>
      </c>
      <c r="C18" s="118" t="s">
        <v>362</v>
      </c>
      <c r="D18" s="119">
        <v>7</v>
      </c>
      <c r="E18" s="119">
        <v>8</v>
      </c>
      <c r="F18" s="119">
        <v>9</v>
      </c>
      <c r="G18" s="119">
        <v>9</v>
      </c>
      <c r="H18" s="119">
        <v>7</v>
      </c>
      <c r="I18" s="119"/>
      <c r="J18" s="119">
        <v>8</v>
      </c>
      <c r="K18" s="119">
        <v>9</v>
      </c>
      <c r="L18" s="119"/>
      <c r="M18" s="119"/>
      <c r="N18" s="119">
        <v>10</v>
      </c>
      <c r="O18" s="119">
        <v>6</v>
      </c>
      <c r="P18" s="119">
        <v>10</v>
      </c>
      <c r="Q18" s="119">
        <v>8</v>
      </c>
      <c r="R18" s="119"/>
      <c r="S18" s="119">
        <v>10</v>
      </c>
      <c r="T18" s="119">
        <v>10</v>
      </c>
      <c r="U18" s="119">
        <v>8</v>
      </c>
      <c r="V18" s="119">
        <v>8</v>
      </c>
      <c r="W18" s="119"/>
      <c r="X18" s="119">
        <v>10</v>
      </c>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row>
    <row r="19" spans="1:1024" x14ac:dyDescent="0.25">
      <c r="A19" s="22">
        <v>12</v>
      </c>
      <c r="B19" s="118" t="s">
        <v>363</v>
      </c>
      <c r="C19" s="118" t="s">
        <v>364</v>
      </c>
      <c r="D19" s="119">
        <v>10</v>
      </c>
      <c r="E19" s="119"/>
      <c r="F19" s="119">
        <v>9</v>
      </c>
      <c r="G19" s="119">
        <v>9</v>
      </c>
      <c r="H19" s="119">
        <v>7</v>
      </c>
      <c r="I19" s="119">
        <v>10</v>
      </c>
      <c r="J19" s="119"/>
      <c r="K19" s="119">
        <v>10</v>
      </c>
      <c r="L19" s="119">
        <v>8</v>
      </c>
      <c r="M19" s="119">
        <v>10</v>
      </c>
      <c r="N19" s="119"/>
      <c r="O19" s="119">
        <v>10</v>
      </c>
      <c r="P19" s="119">
        <v>6</v>
      </c>
      <c r="Q19" s="119">
        <v>10</v>
      </c>
      <c r="R19" s="119">
        <v>6</v>
      </c>
      <c r="S19" s="119">
        <v>10</v>
      </c>
      <c r="T19" s="119">
        <v>6</v>
      </c>
      <c r="U19" s="119">
        <v>4</v>
      </c>
      <c r="V19" s="119"/>
      <c r="W19" s="119"/>
      <c r="X19" s="119">
        <v>10</v>
      </c>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row>
    <row r="20" spans="1:1024" x14ac:dyDescent="0.25">
      <c r="A20" s="22">
        <v>13</v>
      </c>
      <c r="B20" s="118" t="s">
        <v>365</v>
      </c>
      <c r="C20" s="118" t="s">
        <v>366</v>
      </c>
      <c r="D20" s="119">
        <v>10</v>
      </c>
      <c r="E20" s="119">
        <v>3</v>
      </c>
      <c r="F20" s="119">
        <v>10</v>
      </c>
      <c r="G20" s="119">
        <v>4</v>
      </c>
      <c r="H20" s="119">
        <v>9</v>
      </c>
      <c r="I20" s="119">
        <v>7</v>
      </c>
      <c r="J20" s="119"/>
      <c r="K20" s="119">
        <v>9</v>
      </c>
      <c r="L20" s="119">
        <v>5</v>
      </c>
      <c r="M20" s="119"/>
      <c r="N20" s="119">
        <v>8</v>
      </c>
      <c r="O20" s="119">
        <v>9</v>
      </c>
      <c r="P20" s="119">
        <v>9</v>
      </c>
      <c r="Q20" s="119">
        <v>8</v>
      </c>
      <c r="R20" s="119">
        <v>8</v>
      </c>
      <c r="S20" s="119">
        <v>10</v>
      </c>
      <c r="T20" s="119">
        <v>10</v>
      </c>
      <c r="U20" s="119">
        <v>8</v>
      </c>
      <c r="V20" s="119">
        <v>8</v>
      </c>
      <c r="W20" s="119"/>
      <c r="X20" s="119">
        <v>10</v>
      </c>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row>
    <row r="21" spans="1:1024" x14ac:dyDescent="0.25">
      <c r="A21" s="22">
        <v>14</v>
      </c>
      <c r="B21" s="118" t="s">
        <v>367</v>
      </c>
      <c r="C21" s="118" t="s">
        <v>368</v>
      </c>
      <c r="D21" s="119">
        <v>10</v>
      </c>
      <c r="E21" s="119">
        <v>8</v>
      </c>
      <c r="F21" s="119">
        <v>9</v>
      </c>
      <c r="G21" s="119">
        <v>10</v>
      </c>
      <c r="H21" s="119">
        <v>10</v>
      </c>
      <c r="I21" s="119">
        <v>8</v>
      </c>
      <c r="J21" s="119">
        <v>9</v>
      </c>
      <c r="K21" s="119"/>
      <c r="L21" s="119">
        <v>9</v>
      </c>
      <c r="M21" s="119">
        <v>10</v>
      </c>
      <c r="N21" s="119">
        <v>9</v>
      </c>
      <c r="O21" s="119">
        <v>10</v>
      </c>
      <c r="P21" s="119"/>
      <c r="Q21" s="119"/>
      <c r="R21" s="119"/>
      <c r="S21" s="119"/>
      <c r="T21" s="119"/>
      <c r="U21" s="119"/>
      <c r="V21" s="119"/>
      <c r="W21" s="119"/>
      <c r="X21" s="119"/>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row>
    <row r="22" spans="1:1024" x14ac:dyDescent="0.25">
      <c r="A22" s="22">
        <v>15</v>
      </c>
      <c r="B22" s="118" t="s">
        <v>369</v>
      </c>
      <c r="C22" s="118" t="s">
        <v>370</v>
      </c>
      <c r="D22" s="119">
        <v>10</v>
      </c>
      <c r="E22" s="119">
        <v>4</v>
      </c>
      <c r="F22" s="119">
        <v>9</v>
      </c>
      <c r="G22" s="119">
        <v>10</v>
      </c>
      <c r="H22" s="119">
        <v>6</v>
      </c>
      <c r="I22" s="119">
        <v>10</v>
      </c>
      <c r="J22" s="119"/>
      <c r="K22" s="119">
        <v>10</v>
      </c>
      <c r="L22" s="119">
        <v>4</v>
      </c>
      <c r="M22" s="119"/>
      <c r="N22" s="119">
        <v>8</v>
      </c>
      <c r="O22" s="119">
        <v>10</v>
      </c>
      <c r="P22" s="119">
        <v>10</v>
      </c>
      <c r="Q22" s="119"/>
      <c r="R22" s="119">
        <v>10</v>
      </c>
      <c r="S22" s="119">
        <v>10</v>
      </c>
      <c r="T22" s="119"/>
      <c r="U22" s="119">
        <v>10</v>
      </c>
      <c r="V22" s="119">
        <v>10</v>
      </c>
      <c r="W22" s="119"/>
      <c r="X22" s="119">
        <v>10</v>
      </c>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row>
    <row r="23" spans="1:1024" x14ac:dyDescent="0.25">
      <c r="A23" s="22">
        <v>16</v>
      </c>
      <c r="B23" s="118" t="s">
        <v>371</v>
      </c>
      <c r="C23" s="118" t="s">
        <v>372</v>
      </c>
      <c r="D23" s="119"/>
      <c r="E23" s="119"/>
      <c r="F23" s="119"/>
      <c r="G23" s="119"/>
      <c r="H23" s="119"/>
      <c r="I23" s="119">
        <v>7</v>
      </c>
      <c r="J23" s="119">
        <v>9</v>
      </c>
      <c r="K23" s="119"/>
      <c r="L23" s="119">
        <v>9</v>
      </c>
      <c r="M23" s="119">
        <v>7</v>
      </c>
      <c r="N23" s="119">
        <v>4</v>
      </c>
      <c r="O23" s="119">
        <v>6</v>
      </c>
      <c r="P23" s="119"/>
      <c r="Q23" s="119">
        <v>6</v>
      </c>
      <c r="R23" s="119"/>
      <c r="S23" s="119">
        <v>10</v>
      </c>
      <c r="T23" s="119"/>
      <c r="U23" s="119">
        <v>8</v>
      </c>
      <c r="V23" s="119">
        <v>10</v>
      </c>
      <c r="W23" s="119"/>
      <c r="X23" s="119">
        <v>10</v>
      </c>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row>
    <row r="24" spans="1:1024" x14ac:dyDescent="0.25">
      <c r="A24" s="22">
        <v>17</v>
      </c>
      <c r="B24" s="118" t="s">
        <v>373</v>
      </c>
      <c r="C24" s="118" t="s">
        <v>374</v>
      </c>
      <c r="D24" s="119">
        <v>2</v>
      </c>
      <c r="E24" s="119">
        <v>10</v>
      </c>
      <c r="F24" s="119">
        <v>9</v>
      </c>
      <c r="G24" s="119">
        <v>9</v>
      </c>
      <c r="H24" s="119">
        <v>10</v>
      </c>
      <c r="I24" s="119">
        <v>9</v>
      </c>
      <c r="J24" s="119"/>
      <c r="K24" s="119">
        <v>7</v>
      </c>
      <c r="L24" s="119"/>
      <c r="M24" s="119"/>
      <c r="N24" s="119">
        <v>10</v>
      </c>
      <c r="O24" s="119">
        <v>4</v>
      </c>
      <c r="P24" s="119">
        <v>10</v>
      </c>
      <c r="Q24" s="119"/>
      <c r="R24" s="119"/>
      <c r="S24" s="119"/>
      <c r="T24" s="119"/>
      <c r="U24" s="119"/>
      <c r="V24" s="119"/>
      <c r="W24" s="119"/>
      <c r="X24" s="119"/>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row>
    <row r="25" spans="1:1024" x14ac:dyDescent="0.25">
      <c r="A25" s="22">
        <v>18</v>
      </c>
      <c r="B25" s="118" t="s">
        <v>375</v>
      </c>
      <c r="C25" s="118" t="s">
        <v>376</v>
      </c>
      <c r="D25" s="119">
        <v>10</v>
      </c>
      <c r="E25" s="119">
        <v>10</v>
      </c>
      <c r="F25" s="119">
        <v>10</v>
      </c>
      <c r="G25" s="119">
        <v>10</v>
      </c>
      <c r="H25" s="119">
        <v>10</v>
      </c>
      <c r="I25" s="119"/>
      <c r="J25" s="119">
        <v>8</v>
      </c>
      <c r="K25" s="119">
        <v>5</v>
      </c>
      <c r="L25" s="119"/>
      <c r="M25" s="119">
        <v>10</v>
      </c>
      <c r="N25" s="119">
        <v>2</v>
      </c>
      <c r="O25" s="119">
        <v>10</v>
      </c>
      <c r="P25" s="119">
        <v>8</v>
      </c>
      <c r="Q25" s="119"/>
      <c r="R25" s="119"/>
      <c r="S25" s="119"/>
      <c r="T25" s="119"/>
      <c r="U25" s="119"/>
      <c r="V25" s="119"/>
      <c r="W25" s="119"/>
      <c r="X25" s="119"/>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row>
    <row r="26" spans="1:1024" x14ac:dyDescent="0.25">
      <c r="A26" s="22">
        <v>19</v>
      </c>
      <c r="B26" s="118" t="s">
        <v>377</v>
      </c>
      <c r="C26" s="118" t="s">
        <v>378</v>
      </c>
      <c r="D26" s="119">
        <v>10</v>
      </c>
      <c r="E26" s="119">
        <v>9</v>
      </c>
      <c r="F26" s="119">
        <v>9</v>
      </c>
      <c r="G26" s="119">
        <v>10</v>
      </c>
      <c r="H26" s="119">
        <v>7</v>
      </c>
      <c r="I26" s="119">
        <v>10</v>
      </c>
      <c r="J26" s="119">
        <v>10</v>
      </c>
      <c r="K26" s="119"/>
      <c r="L26" s="119"/>
      <c r="M26" s="119">
        <v>10</v>
      </c>
      <c r="N26" s="119">
        <v>10</v>
      </c>
      <c r="O26" s="119">
        <v>10</v>
      </c>
      <c r="P26" s="119"/>
      <c r="Q26" s="119"/>
      <c r="R26" s="119"/>
      <c r="S26" s="119"/>
      <c r="T26" s="119"/>
      <c r="U26" s="119"/>
      <c r="V26" s="119"/>
      <c r="W26" s="119"/>
      <c r="X26" s="119"/>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row>
    <row r="27" spans="1:1024" x14ac:dyDescent="0.25">
      <c r="A27" s="22">
        <v>20</v>
      </c>
      <c r="B27" s="118" t="s">
        <v>379</v>
      </c>
      <c r="C27" s="118" t="s">
        <v>380</v>
      </c>
      <c r="D27" s="119">
        <v>10</v>
      </c>
      <c r="E27" s="119">
        <v>10</v>
      </c>
      <c r="F27" s="119">
        <v>9</v>
      </c>
      <c r="G27" s="119">
        <v>10</v>
      </c>
      <c r="H27" s="119">
        <v>9</v>
      </c>
      <c r="I27" s="119">
        <v>10</v>
      </c>
      <c r="J27" s="119">
        <v>10</v>
      </c>
      <c r="K27" s="119">
        <v>9</v>
      </c>
      <c r="L27" s="119"/>
      <c r="M27" s="119">
        <v>10</v>
      </c>
      <c r="N27" s="119">
        <v>10</v>
      </c>
      <c r="O27" s="119">
        <v>10</v>
      </c>
      <c r="P27" s="119"/>
      <c r="Q27" s="119"/>
      <c r="R27" s="119"/>
      <c r="S27" s="119"/>
      <c r="T27" s="119"/>
      <c r="U27" s="119"/>
      <c r="V27" s="119"/>
      <c r="W27" s="119"/>
      <c r="X27" s="119"/>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row>
    <row r="28" spans="1:1024" x14ac:dyDescent="0.25">
      <c r="A28" s="22">
        <v>21</v>
      </c>
      <c r="B28" s="118" t="s">
        <v>381</v>
      </c>
      <c r="C28" s="118" t="s">
        <v>382</v>
      </c>
      <c r="D28" s="119">
        <v>10</v>
      </c>
      <c r="E28" s="119">
        <v>3</v>
      </c>
      <c r="F28" s="119">
        <v>7</v>
      </c>
      <c r="G28" s="119">
        <v>7</v>
      </c>
      <c r="H28" s="119">
        <v>5</v>
      </c>
      <c r="I28" s="119">
        <v>5</v>
      </c>
      <c r="J28" s="119">
        <v>7</v>
      </c>
      <c r="K28" s="119">
        <v>5</v>
      </c>
      <c r="L28" s="119">
        <v>5</v>
      </c>
      <c r="M28" s="119"/>
      <c r="N28" s="119">
        <v>6</v>
      </c>
      <c r="O28" s="119">
        <v>9</v>
      </c>
      <c r="P28" s="119"/>
      <c r="Q28" s="119">
        <v>10</v>
      </c>
      <c r="R28" s="119"/>
      <c r="S28" s="119">
        <v>10</v>
      </c>
      <c r="T28" s="119"/>
      <c r="U28" s="119">
        <v>8</v>
      </c>
      <c r="V28" s="119">
        <v>6</v>
      </c>
      <c r="W28" s="119"/>
      <c r="X28" s="119">
        <v>10</v>
      </c>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c r="AMC28"/>
      <c r="AMD28"/>
      <c r="AME28"/>
      <c r="AMF28"/>
      <c r="AMG28"/>
      <c r="AMH28"/>
      <c r="AMI28"/>
      <c r="AMJ28"/>
    </row>
    <row r="29" spans="1:1024" x14ac:dyDescent="0.25">
      <c r="A29" s="22">
        <v>22</v>
      </c>
      <c r="B29" s="118" t="s">
        <v>383</v>
      </c>
      <c r="C29" s="118" t="s">
        <v>384</v>
      </c>
      <c r="D29" s="119">
        <v>7</v>
      </c>
      <c r="E29" s="119"/>
      <c r="F29" s="119">
        <v>9</v>
      </c>
      <c r="G29" s="119">
        <v>7</v>
      </c>
      <c r="H29" s="119">
        <v>5</v>
      </c>
      <c r="I29" s="119">
        <v>8</v>
      </c>
      <c r="J29" s="119"/>
      <c r="K29" s="119">
        <v>8</v>
      </c>
      <c r="L29" s="119"/>
      <c r="M29" s="119"/>
      <c r="N29" s="119">
        <v>4</v>
      </c>
      <c r="O29" s="119">
        <v>4</v>
      </c>
      <c r="P29" s="119">
        <v>4</v>
      </c>
      <c r="Q29" s="119">
        <v>8</v>
      </c>
      <c r="R29" s="119"/>
      <c r="S29" s="119">
        <v>8</v>
      </c>
      <c r="T29" s="119">
        <v>8</v>
      </c>
      <c r="U29" s="119"/>
      <c r="V29" s="119">
        <v>8</v>
      </c>
      <c r="W29" s="119"/>
      <c r="X29" s="11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row>
    <row r="30" spans="1:1024" x14ac:dyDescent="0.25">
      <c r="A30" s="22">
        <v>23</v>
      </c>
      <c r="B30" s="118" t="s">
        <v>385</v>
      </c>
      <c r="C30" s="118" t="s">
        <v>386</v>
      </c>
      <c r="D30" s="119"/>
      <c r="E30" s="119"/>
      <c r="F30" s="119"/>
      <c r="G30" s="119"/>
      <c r="H30" s="119"/>
      <c r="I30" s="119"/>
      <c r="J30" s="119">
        <v>8</v>
      </c>
      <c r="K30" s="119">
        <v>7</v>
      </c>
      <c r="L30" s="119"/>
      <c r="M30" s="119">
        <v>10</v>
      </c>
      <c r="N30" s="119">
        <v>4</v>
      </c>
      <c r="O30" s="119">
        <v>10</v>
      </c>
      <c r="P30" s="119"/>
      <c r="Q30" s="119">
        <v>5</v>
      </c>
      <c r="R30" s="119">
        <v>2</v>
      </c>
      <c r="S30" s="119">
        <v>10</v>
      </c>
      <c r="T30" s="119">
        <v>5</v>
      </c>
      <c r="U30" s="119">
        <v>2</v>
      </c>
      <c r="V30" s="119">
        <v>8</v>
      </c>
      <c r="W30" s="119"/>
      <c r="X30" s="119">
        <v>10</v>
      </c>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row>
    <row r="31" spans="1:1024" x14ac:dyDescent="0.25">
      <c r="A31" s="22">
        <v>24</v>
      </c>
      <c r="B31" s="118" t="s">
        <v>387</v>
      </c>
      <c r="C31" s="118" t="s">
        <v>388</v>
      </c>
      <c r="D31" s="119"/>
      <c r="E31" s="119"/>
      <c r="F31" s="119"/>
      <c r="G31" s="119"/>
      <c r="H31" s="119"/>
      <c r="I31" s="119"/>
      <c r="J31" s="119">
        <v>7</v>
      </c>
      <c r="K31" s="119"/>
      <c r="L31" s="119"/>
      <c r="M31" s="119"/>
      <c r="N31" s="119">
        <v>6</v>
      </c>
      <c r="O31" s="119">
        <v>10</v>
      </c>
      <c r="P31" s="119">
        <v>5</v>
      </c>
      <c r="Q31" s="119">
        <v>8</v>
      </c>
      <c r="R31" s="119">
        <v>4</v>
      </c>
      <c r="S31" s="119">
        <v>10</v>
      </c>
      <c r="T31" s="119"/>
      <c r="U31" s="119"/>
      <c r="V31" s="119">
        <v>8</v>
      </c>
      <c r="W31" s="119">
        <v>10</v>
      </c>
      <c r="X31" s="119"/>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row>
    <row r="32" spans="1:1024" x14ac:dyDescent="0.25">
      <c r="A32" s="22">
        <v>25</v>
      </c>
      <c r="B32" s="118" t="s">
        <v>389</v>
      </c>
      <c r="C32" s="118" t="s">
        <v>390</v>
      </c>
      <c r="D32" s="119"/>
      <c r="E32" s="119"/>
      <c r="F32" s="119"/>
      <c r="G32" s="119"/>
      <c r="H32" s="119"/>
      <c r="I32" s="119">
        <v>9</v>
      </c>
      <c r="J32" s="119">
        <v>7</v>
      </c>
      <c r="K32" s="119"/>
      <c r="L32" s="119"/>
      <c r="M32" s="119"/>
      <c r="N32" s="119">
        <v>4</v>
      </c>
      <c r="O32" s="119">
        <v>9</v>
      </c>
      <c r="P32" s="119">
        <v>4</v>
      </c>
      <c r="Q32" s="119"/>
      <c r="R32" s="119">
        <v>8</v>
      </c>
      <c r="S32" s="119">
        <v>10</v>
      </c>
      <c r="T32" s="119">
        <v>8</v>
      </c>
      <c r="U32" s="119">
        <v>10</v>
      </c>
      <c r="V32" s="119">
        <v>8</v>
      </c>
      <c r="W32" s="119"/>
      <c r="X32" s="119">
        <v>10</v>
      </c>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row>
    <row r="33" spans="1:1024" x14ac:dyDescent="0.25">
      <c r="A33" s="22">
        <v>26</v>
      </c>
      <c r="B33" s="118" t="s">
        <v>391</v>
      </c>
      <c r="C33" s="118" t="s">
        <v>392</v>
      </c>
      <c r="D33" s="119">
        <v>9</v>
      </c>
      <c r="E33" s="119">
        <v>9</v>
      </c>
      <c r="F33" s="119"/>
      <c r="G33" s="119"/>
      <c r="H33" s="119"/>
      <c r="I33" s="119">
        <v>8</v>
      </c>
      <c r="J33" s="119"/>
      <c r="K33" s="119">
        <v>9</v>
      </c>
      <c r="L33" s="119"/>
      <c r="M33" s="119"/>
      <c r="N33" s="119">
        <v>4</v>
      </c>
      <c r="O33" s="119"/>
      <c r="P33" s="119">
        <v>4</v>
      </c>
      <c r="Q33" s="119">
        <v>5</v>
      </c>
      <c r="R33" s="119"/>
      <c r="S33" s="119">
        <v>10</v>
      </c>
      <c r="T33" s="119">
        <v>10</v>
      </c>
      <c r="U33" s="119">
        <v>4</v>
      </c>
      <c r="V33" s="119">
        <v>9</v>
      </c>
      <c r="W33" s="119"/>
      <c r="X33" s="119">
        <v>10</v>
      </c>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row>
    <row r="34" spans="1:1024" x14ac:dyDescent="0.25">
      <c r="A34" s="22">
        <v>27</v>
      </c>
      <c r="B34" s="118" t="s">
        <v>393</v>
      </c>
      <c r="C34" s="118" t="s">
        <v>394</v>
      </c>
      <c r="D34" s="119">
        <v>10</v>
      </c>
      <c r="E34" s="119">
        <v>8</v>
      </c>
      <c r="F34" s="119">
        <v>9</v>
      </c>
      <c r="G34" s="119">
        <v>9</v>
      </c>
      <c r="H34" s="119">
        <v>9</v>
      </c>
      <c r="I34" s="119">
        <v>9</v>
      </c>
      <c r="J34" s="119">
        <v>8</v>
      </c>
      <c r="K34" s="119"/>
      <c r="L34" s="119"/>
      <c r="M34" s="119">
        <v>10</v>
      </c>
      <c r="N34" s="119">
        <v>4</v>
      </c>
      <c r="O34" s="119">
        <v>9</v>
      </c>
      <c r="P34" s="119">
        <v>4</v>
      </c>
      <c r="Q34" s="119">
        <v>8</v>
      </c>
      <c r="R34" s="119">
        <v>8</v>
      </c>
      <c r="S34" s="119">
        <v>10</v>
      </c>
      <c r="T34" s="119"/>
      <c r="U34" s="119">
        <v>8</v>
      </c>
      <c r="V34" s="119">
        <v>8</v>
      </c>
      <c r="W34" s="119"/>
      <c r="X34" s="119"/>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row>
    <row r="35" spans="1:1024" x14ac:dyDescent="0.25">
      <c r="A35" s="22">
        <v>28</v>
      </c>
      <c r="B35" s="118" t="s">
        <v>395</v>
      </c>
      <c r="C35" s="118" t="s">
        <v>396</v>
      </c>
      <c r="D35" s="119">
        <v>10</v>
      </c>
      <c r="E35" s="119">
        <v>2</v>
      </c>
      <c r="F35" s="119">
        <v>7</v>
      </c>
      <c r="G35" s="119"/>
      <c r="H35" s="119"/>
      <c r="I35" s="119">
        <v>7</v>
      </c>
      <c r="J35" s="119">
        <v>5</v>
      </c>
      <c r="K35" s="119"/>
      <c r="L35" s="119"/>
      <c r="M35" s="119"/>
      <c r="N35" s="119">
        <v>4</v>
      </c>
      <c r="O35" s="119">
        <v>4</v>
      </c>
      <c r="P35" s="119">
        <v>5</v>
      </c>
      <c r="Q35" s="119">
        <v>10</v>
      </c>
      <c r="R35" s="119"/>
      <c r="S35" s="119">
        <v>4</v>
      </c>
      <c r="T35" s="119">
        <v>10</v>
      </c>
      <c r="U35" s="119">
        <v>3</v>
      </c>
      <c r="V35" s="119">
        <v>6</v>
      </c>
      <c r="W35" s="119">
        <v>4</v>
      </c>
      <c r="X35" s="119"/>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x14ac:dyDescent="0.25">
      <c r="A36" s="22">
        <v>29</v>
      </c>
      <c r="B36" s="118" t="s">
        <v>397</v>
      </c>
      <c r="C36" s="118" t="s">
        <v>398</v>
      </c>
      <c r="D36" s="119">
        <v>9</v>
      </c>
      <c r="E36" s="119"/>
      <c r="F36" s="119">
        <v>9</v>
      </c>
      <c r="G36" s="119">
        <v>9</v>
      </c>
      <c r="H36" s="119">
        <v>7</v>
      </c>
      <c r="I36" s="119"/>
      <c r="J36" s="119">
        <v>5</v>
      </c>
      <c r="K36" s="119"/>
      <c r="L36" s="119">
        <v>5</v>
      </c>
      <c r="M36" s="119"/>
      <c r="N36" s="119">
        <v>4</v>
      </c>
      <c r="O36" s="119">
        <v>6</v>
      </c>
      <c r="P36" s="119">
        <v>4</v>
      </c>
      <c r="Q36" s="119">
        <v>4</v>
      </c>
      <c r="R36" s="119"/>
      <c r="S36" s="119">
        <v>6</v>
      </c>
      <c r="T36" s="119"/>
      <c r="U36" s="119">
        <v>8</v>
      </c>
      <c r="V36" s="119">
        <v>8</v>
      </c>
      <c r="W36" s="119">
        <v>8</v>
      </c>
      <c r="X36" s="119"/>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row>
    <row r="37" spans="1:1024" x14ac:dyDescent="0.25">
      <c r="A37" s="22">
        <v>30</v>
      </c>
      <c r="B37" s="118" t="s">
        <v>399</v>
      </c>
      <c r="C37" s="118" t="s">
        <v>400</v>
      </c>
      <c r="D37" s="119">
        <v>9</v>
      </c>
      <c r="E37" s="119">
        <v>8</v>
      </c>
      <c r="F37" s="119">
        <v>9</v>
      </c>
      <c r="G37" s="119">
        <v>7</v>
      </c>
      <c r="H37" s="119">
        <v>7</v>
      </c>
      <c r="I37" s="119"/>
      <c r="J37" s="119"/>
      <c r="K37" s="119">
        <v>5</v>
      </c>
      <c r="L37" s="119">
        <v>8</v>
      </c>
      <c r="M37" s="119"/>
      <c r="N37" s="119">
        <v>10</v>
      </c>
      <c r="O37" s="119">
        <v>7</v>
      </c>
      <c r="P37" s="119"/>
      <c r="Q37" s="119">
        <v>8</v>
      </c>
      <c r="R37" s="119">
        <v>8</v>
      </c>
      <c r="S37" s="119">
        <v>10</v>
      </c>
      <c r="T37" s="119">
        <v>5</v>
      </c>
      <c r="U37" s="119">
        <v>5</v>
      </c>
      <c r="V37" s="119"/>
      <c r="W37" s="119"/>
      <c r="X37" s="119">
        <v>10</v>
      </c>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c r="AMC37"/>
      <c r="AMD37"/>
      <c r="AME37"/>
      <c r="AMF37"/>
      <c r="AMG37"/>
      <c r="AMH37"/>
      <c r="AMI37"/>
      <c r="AMJ37"/>
    </row>
    <row r="38" spans="1:1024" x14ac:dyDescent="0.25">
      <c r="A38" s="22">
        <v>31</v>
      </c>
      <c r="B38" s="118" t="s">
        <v>401</v>
      </c>
      <c r="C38" s="118" t="s">
        <v>402</v>
      </c>
      <c r="D38" s="119">
        <v>8</v>
      </c>
      <c r="E38" s="119">
        <v>5</v>
      </c>
      <c r="F38" s="119">
        <v>9</v>
      </c>
      <c r="G38" s="119">
        <v>5</v>
      </c>
      <c r="H38" s="119">
        <v>6</v>
      </c>
      <c r="I38" s="119">
        <v>9</v>
      </c>
      <c r="J38" s="119"/>
      <c r="K38" s="119"/>
      <c r="L38" s="119">
        <v>8</v>
      </c>
      <c r="M38" s="119">
        <v>10</v>
      </c>
      <c r="N38" s="119">
        <v>9</v>
      </c>
      <c r="O38" s="119">
        <v>9</v>
      </c>
      <c r="P38" s="119">
        <v>8</v>
      </c>
      <c r="Q38" s="119">
        <v>8</v>
      </c>
      <c r="R38" s="119"/>
      <c r="S38" s="119">
        <v>8</v>
      </c>
      <c r="T38" s="119">
        <v>10</v>
      </c>
      <c r="U38" s="119">
        <v>8</v>
      </c>
      <c r="V38" s="119"/>
      <c r="W38" s="119"/>
      <c r="X38" s="119">
        <v>8</v>
      </c>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row>
    <row r="39" spans="1:1024" x14ac:dyDescent="0.25">
      <c r="A39" s="22">
        <v>32</v>
      </c>
      <c r="B39" s="118" t="s">
        <v>403</v>
      </c>
      <c r="C39" s="118" t="s">
        <v>404</v>
      </c>
      <c r="D39" s="119"/>
      <c r="E39" s="119"/>
      <c r="F39" s="119">
        <v>6</v>
      </c>
      <c r="G39" s="119">
        <v>7</v>
      </c>
      <c r="H39" s="119">
        <v>6</v>
      </c>
      <c r="I39" s="119"/>
      <c r="J39" s="119">
        <v>9</v>
      </c>
      <c r="K39" s="119">
        <v>10</v>
      </c>
      <c r="L39" s="119"/>
      <c r="M39" s="119"/>
      <c r="N39" s="119">
        <v>10</v>
      </c>
      <c r="O39" s="119">
        <v>10</v>
      </c>
      <c r="P39" s="119">
        <v>10</v>
      </c>
      <c r="Q39" s="119">
        <v>10</v>
      </c>
      <c r="R39" s="119">
        <v>8</v>
      </c>
      <c r="S39" s="119">
        <v>10</v>
      </c>
      <c r="T39" s="119"/>
      <c r="U39" s="119"/>
      <c r="V39" s="119">
        <v>8</v>
      </c>
      <c r="W39" s="119"/>
      <c r="X39" s="119">
        <v>6</v>
      </c>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row>
    <row r="40" spans="1:1024" x14ac:dyDescent="0.25">
      <c r="A40" s="22">
        <v>33</v>
      </c>
      <c r="B40" s="118" t="s">
        <v>405</v>
      </c>
      <c r="C40" s="118" t="s">
        <v>406</v>
      </c>
      <c r="D40" s="119"/>
      <c r="E40" s="119"/>
      <c r="F40" s="119"/>
      <c r="G40" s="119"/>
      <c r="H40" s="119"/>
      <c r="I40" s="119">
        <v>4</v>
      </c>
      <c r="J40" s="119">
        <v>6</v>
      </c>
      <c r="K40" s="119"/>
      <c r="L40" s="119"/>
      <c r="M40" s="119">
        <v>2</v>
      </c>
      <c r="N40" s="119">
        <v>4</v>
      </c>
      <c r="O40" s="119">
        <v>5</v>
      </c>
      <c r="P40" s="119">
        <v>4</v>
      </c>
      <c r="Q40" s="119">
        <v>8</v>
      </c>
      <c r="R40" s="119">
        <v>8</v>
      </c>
      <c r="S40" s="119">
        <v>10</v>
      </c>
      <c r="T40" s="119">
        <v>3</v>
      </c>
      <c r="U40" s="119"/>
      <c r="V40" s="119">
        <v>8</v>
      </c>
      <c r="W40" s="119"/>
      <c r="X40" s="119"/>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row>
    <row r="41" spans="1:1024" x14ac:dyDescent="0.25">
      <c r="A41" s="22">
        <v>34</v>
      </c>
      <c r="B41" s="118" t="s">
        <v>407</v>
      </c>
      <c r="C41" s="118" t="s">
        <v>408</v>
      </c>
      <c r="D41" s="119"/>
      <c r="E41" s="119"/>
      <c r="F41" s="119">
        <v>10</v>
      </c>
      <c r="G41" s="119">
        <v>10</v>
      </c>
      <c r="H41" s="119">
        <v>3</v>
      </c>
      <c r="I41" s="119"/>
      <c r="J41" s="119"/>
      <c r="K41" s="119">
        <v>7</v>
      </c>
      <c r="L41" s="119">
        <v>9</v>
      </c>
      <c r="M41" s="119"/>
      <c r="N41" s="119">
        <v>9</v>
      </c>
      <c r="O41" s="119">
        <v>9</v>
      </c>
      <c r="P41" s="119">
        <v>9</v>
      </c>
      <c r="Q41" s="119">
        <v>8</v>
      </c>
      <c r="R41" s="119">
        <v>8</v>
      </c>
      <c r="S41" s="119">
        <v>10</v>
      </c>
      <c r="T41" s="119">
        <v>10</v>
      </c>
      <c r="U41" s="119"/>
      <c r="V41" s="119">
        <v>8</v>
      </c>
      <c r="W41" s="119"/>
      <c r="X41" s="119"/>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row>
    <row r="42" spans="1:1024" x14ac:dyDescent="0.25">
      <c r="A42" s="22">
        <v>35</v>
      </c>
      <c r="B42" s="118" t="s">
        <v>409</v>
      </c>
      <c r="C42" s="118" t="s">
        <v>410</v>
      </c>
      <c r="D42" s="119">
        <v>9</v>
      </c>
      <c r="E42" s="119"/>
      <c r="F42" s="119">
        <v>7</v>
      </c>
      <c r="G42" s="119"/>
      <c r="H42" s="119"/>
      <c r="I42" s="119"/>
      <c r="J42" s="119"/>
      <c r="K42" s="119"/>
      <c r="L42" s="119"/>
      <c r="M42" s="119"/>
      <c r="N42" s="119"/>
      <c r="O42" s="119"/>
      <c r="P42" s="119"/>
      <c r="Q42" s="119">
        <v>5</v>
      </c>
      <c r="R42" s="119">
        <v>5</v>
      </c>
      <c r="S42" s="119">
        <v>10</v>
      </c>
      <c r="T42" s="119">
        <v>8</v>
      </c>
      <c r="U42" s="119"/>
      <c r="V42" s="119">
        <v>8</v>
      </c>
      <c r="W42" s="119">
        <v>5</v>
      </c>
      <c r="X42" s="119">
        <v>8</v>
      </c>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c r="AMC42"/>
      <c r="AMD42"/>
      <c r="AME42"/>
      <c r="AMF42"/>
      <c r="AMG42"/>
      <c r="AMH42"/>
      <c r="AMI42"/>
      <c r="AMJ42"/>
    </row>
    <row r="43" spans="1:1024" x14ac:dyDescent="0.25">
      <c r="A43" s="22">
        <v>36</v>
      </c>
      <c r="B43" s="118" t="s">
        <v>411</v>
      </c>
      <c r="C43" s="118" t="s">
        <v>412</v>
      </c>
      <c r="D43" s="119">
        <v>10</v>
      </c>
      <c r="E43" s="119">
        <v>9</v>
      </c>
      <c r="F43" s="119">
        <v>5</v>
      </c>
      <c r="G43" s="119">
        <v>5</v>
      </c>
      <c r="H43" s="119">
        <v>5</v>
      </c>
      <c r="I43" s="119">
        <v>4</v>
      </c>
      <c r="J43" s="119"/>
      <c r="K43" s="119"/>
      <c r="L43" s="119">
        <v>4</v>
      </c>
      <c r="M43" s="119">
        <v>10</v>
      </c>
      <c r="N43" s="119">
        <v>4</v>
      </c>
      <c r="O43" s="119"/>
      <c r="P43" s="119">
        <v>4</v>
      </c>
      <c r="Q43" s="119">
        <v>8</v>
      </c>
      <c r="R43" s="119">
        <v>10</v>
      </c>
      <c r="S43" s="119">
        <v>10</v>
      </c>
      <c r="T43" s="119"/>
      <c r="U43" s="119"/>
      <c r="V43" s="119">
        <v>8</v>
      </c>
      <c r="W43" s="119"/>
      <c r="X43" s="119">
        <v>10</v>
      </c>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row>
    <row r="44" spans="1:1024" x14ac:dyDescent="0.25">
      <c r="A44" s="22">
        <v>37</v>
      </c>
      <c r="B44" s="118" t="s">
        <v>413</v>
      </c>
      <c r="C44" s="118" t="s">
        <v>414</v>
      </c>
      <c r="D44" s="119"/>
      <c r="E44" s="119"/>
      <c r="F44" s="119"/>
      <c r="G44" s="119"/>
      <c r="H44" s="119"/>
      <c r="I44" s="119"/>
      <c r="J44" s="119"/>
      <c r="K44" s="119">
        <v>5</v>
      </c>
      <c r="L44" s="119">
        <v>5</v>
      </c>
      <c r="M44" s="119"/>
      <c r="N44" s="119">
        <v>4</v>
      </c>
      <c r="O44" s="119"/>
      <c r="P44" s="119">
        <v>4</v>
      </c>
      <c r="Q44" s="119">
        <v>10</v>
      </c>
      <c r="R44" s="119"/>
      <c r="S44" s="119">
        <v>10</v>
      </c>
      <c r="T44" s="119"/>
      <c r="U44" s="119">
        <v>6</v>
      </c>
      <c r="V44" s="119">
        <v>10</v>
      </c>
      <c r="W44" s="119"/>
      <c r="X44" s="119">
        <v>10</v>
      </c>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row>
    <row r="45" spans="1:1024" x14ac:dyDescent="0.25">
      <c r="A45" s="22">
        <v>38</v>
      </c>
      <c r="B45" s="118" t="s">
        <v>415</v>
      </c>
      <c r="C45" s="118" t="s">
        <v>416</v>
      </c>
      <c r="D45" s="119">
        <v>10</v>
      </c>
      <c r="E45" s="119">
        <v>9</v>
      </c>
      <c r="F45" s="119"/>
      <c r="G45" s="119">
        <v>6</v>
      </c>
      <c r="H45" s="119">
        <v>5</v>
      </c>
      <c r="I45" s="119"/>
      <c r="J45" s="119"/>
      <c r="K45" s="119"/>
      <c r="L45" s="119"/>
      <c r="M45" s="119"/>
      <c r="N45" s="119"/>
      <c r="O45" s="119"/>
      <c r="P45" s="119"/>
      <c r="Q45" s="119">
        <v>6</v>
      </c>
      <c r="R45" s="119">
        <v>6</v>
      </c>
      <c r="S45" s="119"/>
      <c r="T45" s="119"/>
      <c r="U45" s="119">
        <v>3</v>
      </c>
      <c r="V45" s="119">
        <v>4</v>
      </c>
      <c r="W45" s="119"/>
      <c r="X45" s="119">
        <v>10</v>
      </c>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row>
    <row r="46" spans="1:1024" x14ac:dyDescent="0.25">
      <c r="A46" s="22">
        <v>39</v>
      </c>
      <c r="B46" s="118" t="s">
        <v>417</v>
      </c>
      <c r="C46" s="118" t="s">
        <v>418</v>
      </c>
      <c r="D46" s="119"/>
      <c r="E46" s="119"/>
      <c r="F46" s="119"/>
      <c r="G46" s="119"/>
      <c r="H46" s="119"/>
      <c r="I46" s="119">
        <v>8</v>
      </c>
      <c r="J46" s="119">
        <v>8</v>
      </c>
      <c r="K46" s="119"/>
      <c r="L46" s="119"/>
      <c r="M46" s="119">
        <v>10</v>
      </c>
      <c r="N46" s="119">
        <v>4</v>
      </c>
      <c r="O46" s="119">
        <v>4</v>
      </c>
      <c r="P46" s="119">
        <v>4</v>
      </c>
      <c r="Q46" s="119">
        <v>5</v>
      </c>
      <c r="R46" s="119"/>
      <c r="S46" s="119">
        <v>8</v>
      </c>
      <c r="T46" s="119">
        <v>8</v>
      </c>
      <c r="U46" s="119">
        <v>4</v>
      </c>
      <c r="V46" s="119"/>
      <c r="W46" s="119">
        <v>4</v>
      </c>
      <c r="X46" s="119">
        <v>10</v>
      </c>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row>
    <row r="47" spans="1:1024" x14ac:dyDescent="0.25">
      <c r="A47" s="22">
        <v>40</v>
      </c>
      <c r="B47" s="118" t="s">
        <v>419</v>
      </c>
      <c r="C47" s="118" t="s">
        <v>420</v>
      </c>
      <c r="D47" s="119">
        <v>8</v>
      </c>
      <c r="E47" s="119">
        <v>2</v>
      </c>
      <c r="F47" s="119">
        <v>9</v>
      </c>
      <c r="G47" s="119">
        <v>9</v>
      </c>
      <c r="H47" s="119">
        <v>1</v>
      </c>
      <c r="I47" s="119">
        <v>8</v>
      </c>
      <c r="J47" s="119"/>
      <c r="K47" s="119">
        <v>10</v>
      </c>
      <c r="L47" s="119"/>
      <c r="M47" s="119"/>
      <c r="N47" s="119">
        <v>9</v>
      </c>
      <c r="O47" s="119">
        <v>10</v>
      </c>
      <c r="P47" s="119">
        <v>9</v>
      </c>
      <c r="Q47" s="119"/>
      <c r="R47" s="119"/>
      <c r="S47" s="119"/>
      <c r="T47" s="119"/>
      <c r="U47" s="119"/>
      <c r="V47" s="119"/>
      <c r="W47" s="119"/>
      <c r="X47" s="119"/>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row>
    <row r="48" spans="1:1024" x14ac:dyDescent="0.25">
      <c r="A48" s="22">
        <v>41</v>
      </c>
      <c r="B48" s="118" t="s">
        <v>421</v>
      </c>
      <c r="C48" s="118" t="s">
        <v>422</v>
      </c>
      <c r="D48" s="119">
        <v>9</v>
      </c>
      <c r="E48" s="119">
        <v>6</v>
      </c>
      <c r="F48" s="119">
        <v>6</v>
      </c>
      <c r="G48" s="119">
        <v>9</v>
      </c>
      <c r="H48" s="119">
        <v>8</v>
      </c>
      <c r="I48" s="119">
        <v>8</v>
      </c>
      <c r="J48" s="119">
        <v>9</v>
      </c>
      <c r="K48" s="119">
        <v>9</v>
      </c>
      <c r="L48" s="119"/>
      <c r="M48" s="119"/>
      <c r="N48" s="119">
        <v>4</v>
      </c>
      <c r="O48" s="119"/>
      <c r="P48" s="119">
        <v>4</v>
      </c>
      <c r="Q48" s="119">
        <v>5</v>
      </c>
      <c r="R48" s="119"/>
      <c r="S48" s="119">
        <v>8</v>
      </c>
      <c r="T48" s="119">
        <v>8</v>
      </c>
      <c r="U48" s="119">
        <v>8</v>
      </c>
      <c r="V48" s="119"/>
      <c r="W48" s="119"/>
      <c r="X48" s="119">
        <v>8</v>
      </c>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c r="ALZ48"/>
      <c r="AMA48"/>
      <c r="AMB48"/>
      <c r="AMC48"/>
      <c r="AMD48"/>
      <c r="AME48"/>
      <c r="AMF48"/>
      <c r="AMG48"/>
      <c r="AMH48"/>
      <c r="AMI48"/>
      <c r="AMJ48"/>
    </row>
    <row r="49" spans="1:1024" x14ac:dyDescent="0.25">
      <c r="A49" s="22">
        <v>42</v>
      </c>
      <c r="B49" s="118" t="s">
        <v>423</v>
      </c>
      <c r="C49" s="118" t="s">
        <v>424</v>
      </c>
      <c r="D49" s="119">
        <v>8</v>
      </c>
      <c r="E49" s="119"/>
      <c r="F49" s="119">
        <v>5</v>
      </c>
      <c r="G49" s="119">
        <v>3</v>
      </c>
      <c r="H49" s="119"/>
      <c r="I49" s="119"/>
      <c r="J49" s="119">
        <v>4</v>
      </c>
      <c r="K49" s="119">
        <v>4</v>
      </c>
      <c r="L49" s="119"/>
      <c r="M49" s="119">
        <v>9</v>
      </c>
      <c r="N49" s="119"/>
      <c r="O49" s="119">
        <v>10</v>
      </c>
      <c r="P49" s="119">
        <v>3</v>
      </c>
      <c r="Q49" s="119"/>
      <c r="R49" s="119"/>
      <c r="S49" s="119">
        <v>10</v>
      </c>
      <c r="T49" s="119">
        <v>10</v>
      </c>
      <c r="U49" s="119"/>
      <c r="V49" s="119">
        <v>4</v>
      </c>
      <c r="W49" s="119"/>
      <c r="X49" s="119">
        <v>10</v>
      </c>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c r="ALZ49"/>
      <c r="AMA49"/>
      <c r="AMB49"/>
      <c r="AMC49"/>
      <c r="AMD49"/>
      <c r="AME49"/>
      <c r="AMF49"/>
      <c r="AMG49"/>
      <c r="AMH49"/>
      <c r="AMI49"/>
      <c r="AMJ49"/>
    </row>
    <row r="50" spans="1:1024" x14ac:dyDescent="0.25">
      <c r="A50" s="22">
        <v>43</v>
      </c>
      <c r="B50" s="118" t="s">
        <v>425</v>
      </c>
      <c r="C50" s="118" t="s">
        <v>426</v>
      </c>
      <c r="D50" s="119">
        <v>6</v>
      </c>
      <c r="E50" s="119"/>
      <c r="F50" s="119">
        <v>5</v>
      </c>
      <c r="G50" s="119">
        <v>5</v>
      </c>
      <c r="H50" s="119">
        <v>5</v>
      </c>
      <c r="I50" s="119">
        <v>8</v>
      </c>
      <c r="J50" s="119"/>
      <c r="K50" s="119">
        <v>8</v>
      </c>
      <c r="L50" s="119"/>
      <c r="M50" s="119"/>
      <c r="N50" s="119">
        <v>4</v>
      </c>
      <c r="O50" s="119">
        <v>4</v>
      </c>
      <c r="P50" s="119">
        <v>10</v>
      </c>
      <c r="Q50" s="119">
        <v>6</v>
      </c>
      <c r="R50" s="119"/>
      <c r="S50" s="119">
        <v>6</v>
      </c>
      <c r="T50" s="119">
        <v>6</v>
      </c>
      <c r="U50" s="119">
        <v>10</v>
      </c>
      <c r="V50" s="119">
        <v>10</v>
      </c>
      <c r="W50" s="119"/>
      <c r="X50" s="119">
        <v>10</v>
      </c>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row>
    <row r="51" spans="1:1024" x14ac:dyDescent="0.25">
      <c r="A51" s="22">
        <v>44</v>
      </c>
      <c r="B51" s="118" t="s">
        <v>427</v>
      </c>
      <c r="C51" s="118" t="s">
        <v>428</v>
      </c>
      <c r="D51" s="119">
        <v>9</v>
      </c>
      <c r="E51" s="119">
        <v>7</v>
      </c>
      <c r="F51" s="119">
        <v>9</v>
      </c>
      <c r="G51" s="119">
        <v>9</v>
      </c>
      <c r="H51" s="119">
        <v>7</v>
      </c>
      <c r="I51" s="119">
        <v>7</v>
      </c>
      <c r="J51" s="119">
        <v>7</v>
      </c>
      <c r="K51" s="119">
        <v>7</v>
      </c>
      <c r="L51" s="119"/>
      <c r="M51" s="119">
        <v>10</v>
      </c>
      <c r="N51" s="119">
        <v>4</v>
      </c>
      <c r="O51" s="119">
        <v>10</v>
      </c>
      <c r="P51" s="119">
        <v>4</v>
      </c>
      <c r="Q51" s="119"/>
      <c r="R51" s="119"/>
      <c r="S51" s="119"/>
      <c r="T51" s="119"/>
      <c r="U51" s="119"/>
      <c r="V51" s="119"/>
      <c r="W51" s="119"/>
      <c r="X51" s="119"/>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row>
    <row r="52" spans="1:1024" x14ac:dyDescent="0.25">
      <c r="A52" s="22">
        <v>45</v>
      </c>
      <c r="B52" s="118" t="s">
        <v>429</v>
      </c>
      <c r="C52" s="118" t="s">
        <v>430</v>
      </c>
      <c r="D52" s="119">
        <v>10</v>
      </c>
      <c r="E52" s="119">
        <v>5</v>
      </c>
      <c r="F52" s="119">
        <v>6</v>
      </c>
      <c r="G52" s="119">
        <v>5</v>
      </c>
      <c r="H52" s="119">
        <v>5</v>
      </c>
      <c r="I52" s="119">
        <v>4</v>
      </c>
      <c r="J52" s="119"/>
      <c r="K52" s="119">
        <v>4</v>
      </c>
      <c r="L52" s="119"/>
      <c r="M52" s="119">
        <v>9</v>
      </c>
      <c r="N52" s="119">
        <v>2</v>
      </c>
      <c r="O52" s="119">
        <v>8</v>
      </c>
      <c r="P52" s="119"/>
      <c r="Q52" s="119"/>
      <c r="R52" s="119"/>
      <c r="S52" s="119"/>
      <c r="T52" s="119"/>
      <c r="U52" s="119"/>
      <c r="V52" s="119"/>
      <c r="W52" s="119"/>
      <c r="X52" s="119"/>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row>
    <row r="53" spans="1:1024" s="29" customFormat="1" x14ac:dyDescent="0.25">
      <c r="A53" s="22">
        <v>46</v>
      </c>
      <c r="B53" s="118" t="s">
        <v>431</v>
      </c>
      <c r="C53" s="118" t="s">
        <v>432</v>
      </c>
      <c r="D53" s="119"/>
      <c r="E53" s="119"/>
      <c r="F53" s="119"/>
      <c r="G53" s="119"/>
      <c r="H53" s="119"/>
      <c r="I53" s="119"/>
      <c r="J53" s="119"/>
      <c r="K53" s="119">
        <v>3</v>
      </c>
      <c r="L53" s="119"/>
      <c r="M53" s="119"/>
      <c r="N53" s="119">
        <v>4</v>
      </c>
      <c r="O53" s="119"/>
      <c r="P53" s="119">
        <v>7</v>
      </c>
      <c r="Q53" s="119">
        <v>6</v>
      </c>
      <c r="R53" s="119"/>
      <c r="S53" s="119">
        <v>9</v>
      </c>
      <c r="T53" s="119">
        <v>10</v>
      </c>
      <c r="U53" s="119">
        <v>10</v>
      </c>
      <c r="V53" s="119">
        <v>9</v>
      </c>
      <c r="W53" s="119"/>
      <c r="X53" s="119">
        <v>8</v>
      </c>
    </row>
    <row r="54" spans="1:1024" s="29" customFormat="1" x14ac:dyDescent="0.25">
      <c r="A54" s="22">
        <v>47</v>
      </c>
      <c r="B54" s="118" t="s">
        <v>433</v>
      </c>
      <c r="C54" s="118" t="s">
        <v>434</v>
      </c>
      <c r="D54" s="119">
        <v>10</v>
      </c>
      <c r="E54" s="119">
        <v>9</v>
      </c>
      <c r="F54" s="119">
        <v>9</v>
      </c>
      <c r="G54" s="119">
        <v>8</v>
      </c>
      <c r="H54" s="119"/>
      <c r="I54" s="119">
        <v>9</v>
      </c>
      <c r="J54" s="119">
        <v>7</v>
      </c>
      <c r="K54" s="119"/>
      <c r="L54" s="119"/>
      <c r="M54" s="119">
        <v>10</v>
      </c>
      <c r="N54" s="119">
        <v>4</v>
      </c>
      <c r="O54" s="119">
        <v>8</v>
      </c>
      <c r="P54" s="119"/>
      <c r="Q54" s="119"/>
      <c r="R54" s="119"/>
      <c r="S54" s="119">
        <v>10</v>
      </c>
      <c r="T54" s="119">
        <v>10</v>
      </c>
      <c r="U54" s="119"/>
      <c r="V54" s="119">
        <v>8</v>
      </c>
      <c r="W54" s="119"/>
      <c r="X54" s="119">
        <v>6</v>
      </c>
    </row>
    <row r="55" spans="1:1024" x14ac:dyDescent="0.25">
      <c r="B55"/>
      <c r="C55"/>
      <c r="D55"/>
      <c r="E55"/>
      <c r="F55"/>
      <c r="G55"/>
      <c r="H55"/>
      <c r="I55"/>
      <c r="J55"/>
      <c r="K55"/>
      <c r="L55"/>
      <c r="M55"/>
      <c r="N55"/>
      <c r="O55"/>
      <c r="P55"/>
      <c r="Q55"/>
      <c r="R55"/>
      <c r="S55"/>
      <c r="T55"/>
      <c r="U55"/>
      <c r="V55"/>
      <c r="W55"/>
      <c r="X55"/>
    </row>
    <row r="56" spans="1:1024" ht="15" customHeight="1" x14ac:dyDescent="0.25">
      <c r="B56" s="178" t="s">
        <v>435</v>
      </c>
      <c r="C56" s="178"/>
      <c r="D56" s="7">
        <f t="shared" ref="D56:X56" si="0">COUNTIF(D6:D54,"=9")+COUNTIF(D6:D54,"=10")</f>
        <v>26</v>
      </c>
      <c r="E56" s="7">
        <f t="shared" si="0"/>
        <v>11</v>
      </c>
      <c r="F56" s="7">
        <f t="shared" si="0"/>
        <v>24</v>
      </c>
      <c r="G56" s="7">
        <f t="shared" si="0"/>
        <v>18</v>
      </c>
      <c r="H56" s="7">
        <f t="shared" si="0"/>
        <v>8</v>
      </c>
      <c r="I56" s="7">
        <f t="shared" si="0"/>
        <v>14</v>
      </c>
      <c r="J56" s="7">
        <f t="shared" si="0"/>
        <v>9</v>
      </c>
      <c r="K56" s="7">
        <f t="shared" si="0"/>
        <v>16</v>
      </c>
      <c r="L56" s="7">
        <f t="shared" si="0"/>
        <v>6</v>
      </c>
      <c r="M56" s="7">
        <f t="shared" si="0"/>
        <v>17</v>
      </c>
      <c r="N56" s="7">
        <f t="shared" si="0"/>
        <v>15</v>
      </c>
      <c r="O56" s="7">
        <f t="shared" si="0"/>
        <v>26</v>
      </c>
      <c r="P56" s="7">
        <f t="shared" si="0"/>
        <v>12</v>
      </c>
      <c r="Q56" s="7">
        <f t="shared" si="0"/>
        <v>9</v>
      </c>
      <c r="R56" s="7">
        <f t="shared" si="0"/>
        <v>4</v>
      </c>
      <c r="S56" s="7">
        <f t="shared" si="0"/>
        <v>27</v>
      </c>
      <c r="T56" s="7">
        <f t="shared" si="0"/>
        <v>16</v>
      </c>
      <c r="U56" s="7">
        <f t="shared" si="0"/>
        <v>5</v>
      </c>
      <c r="V56" s="7">
        <f t="shared" si="0"/>
        <v>11</v>
      </c>
      <c r="W56" s="7">
        <f t="shared" si="0"/>
        <v>2</v>
      </c>
      <c r="X56" s="7">
        <f t="shared" si="0"/>
        <v>22</v>
      </c>
    </row>
    <row r="57" spans="1:1024" ht="15" customHeight="1" x14ac:dyDescent="0.25">
      <c r="B57" s="178" t="s">
        <v>436</v>
      </c>
      <c r="C57" s="178"/>
      <c r="D57" s="7">
        <f t="shared" ref="D57:X57" si="1">COUNTIF(D6:D54,"=7")+COUNTIF(D6:D54,"=8")</f>
        <v>7</v>
      </c>
      <c r="E57" s="7">
        <f t="shared" si="1"/>
        <v>8</v>
      </c>
      <c r="F57" s="7">
        <f t="shared" si="1"/>
        <v>7</v>
      </c>
      <c r="G57" s="7">
        <f t="shared" si="1"/>
        <v>6</v>
      </c>
      <c r="H57" s="7">
        <f t="shared" si="1"/>
        <v>9</v>
      </c>
      <c r="I57" s="7">
        <f t="shared" si="1"/>
        <v>11</v>
      </c>
      <c r="J57" s="7">
        <f t="shared" si="1"/>
        <v>10</v>
      </c>
      <c r="K57" s="7">
        <f t="shared" si="1"/>
        <v>8</v>
      </c>
      <c r="L57" s="7">
        <f t="shared" si="1"/>
        <v>5</v>
      </c>
      <c r="M57" s="7">
        <f t="shared" si="1"/>
        <v>2</v>
      </c>
      <c r="N57" s="7">
        <f t="shared" si="1"/>
        <v>2</v>
      </c>
      <c r="O57" s="7">
        <f t="shared" si="1"/>
        <v>4</v>
      </c>
      <c r="P57" s="7">
        <f t="shared" si="1"/>
        <v>6</v>
      </c>
      <c r="Q57" s="7">
        <f t="shared" si="1"/>
        <v>11</v>
      </c>
      <c r="R57" s="7">
        <f t="shared" si="1"/>
        <v>7</v>
      </c>
      <c r="S57" s="7">
        <f t="shared" si="1"/>
        <v>4</v>
      </c>
      <c r="T57" s="7">
        <f t="shared" si="1"/>
        <v>5</v>
      </c>
      <c r="U57" s="7">
        <f t="shared" si="1"/>
        <v>8</v>
      </c>
      <c r="V57" s="7">
        <f t="shared" si="1"/>
        <v>14</v>
      </c>
      <c r="W57" s="7">
        <f t="shared" si="1"/>
        <v>2</v>
      </c>
      <c r="X57" s="7">
        <f t="shared" si="1"/>
        <v>5</v>
      </c>
    </row>
    <row r="58" spans="1:1024" ht="15" customHeight="1" x14ac:dyDescent="0.25">
      <c r="B58" s="178" t="s">
        <v>437</v>
      </c>
      <c r="C58" s="178"/>
      <c r="D58" s="7">
        <f t="shared" ref="D58:X58" si="2">COUNTIF(D6:D54,"=5")+COUNTIF(D6:D54,"=6")</f>
        <v>1</v>
      </c>
      <c r="E58" s="7">
        <f t="shared" si="2"/>
        <v>4</v>
      </c>
      <c r="F58" s="7">
        <f t="shared" si="2"/>
        <v>6</v>
      </c>
      <c r="G58" s="7">
        <f t="shared" si="2"/>
        <v>8</v>
      </c>
      <c r="H58" s="7">
        <f t="shared" si="2"/>
        <v>12</v>
      </c>
      <c r="I58" s="7">
        <f t="shared" si="2"/>
        <v>1</v>
      </c>
      <c r="J58" s="7">
        <f t="shared" si="2"/>
        <v>3</v>
      </c>
      <c r="K58" s="7">
        <f t="shared" si="2"/>
        <v>4</v>
      </c>
      <c r="L58" s="7">
        <f t="shared" si="2"/>
        <v>5</v>
      </c>
      <c r="M58" s="7">
        <f t="shared" si="2"/>
        <v>2</v>
      </c>
      <c r="N58" s="7">
        <f t="shared" si="2"/>
        <v>3</v>
      </c>
      <c r="O58" s="7">
        <f t="shared" si="2"/>
        <v>4</v>
      </c>
      <c r="P58" s="7">
        <f t="shared" si="2"/>
        <v>4</v>
      </c>
      <c r="Q58" s="7">
        <f t="shared" si="2"/>
        <v>11</v>
      </c>
      <c r="R58" s="7">
        <f t="shared" si="2"/>
        <v>3</v>
      </c>
      <c r="S58" s="7">
        <f t="shared" si="2"/>
        <v>2</v>
      </c>
      <c r="T58" s="7">
        <f t="shared" si="2"/>
        <v>4</v>
      </c>
      <c r="U58" s="7">
        <f t="shared" si="2"/>
        <v>5</v>
      </c>
      <c r="V58" s="7">
        <f t="shared" si="2"/>
        <v>4</v>
      </c>
      <c r="W58" s="7">
        <f t="shared" si="2"/>
        <v>2</v>
      </c>
      <c r="X58" s="7">
        <f t="shared" si="2"/>
        <v>2</v>
      </c>
    </row>
    <row r="59" spans="1:1024" ht="15" customHeight="1" x14ac:dyDescent="0.25">
      <c r="B59" s="178" t="s">
        <v>438</v>
      </c>
      <c r="C59" s="178"/>
      <c r="D59" s="7">
        <f t="shared" ref="D59:X59" si="3">COUNTIF(D6:D54,"=3")+COUNTIF(D6:D54,"=4")</f>
        <v>1</v>
      </c>
      <c r="E59" s="7">
        <f t="shared" si="3"/>
        <v>6</v>
      </c>
      <c r="F59" s="7">
        <f t="shared" si="3"/>
        <v>1</v>
      </c>
      <c r="G59" s="7">
        <f t="shared" si="3"/>
        <v>4</v>
      </c>
      <c r="H59" s="7">
        <f t="shared" si="3"/>
        <v>2</v>
      </c>
      <c r="I59" s="7">
        <f t="shared" si="3"/>
        <v>4</v>
      </c>
      <c r="J59" s="7">
        <f t="shared" si="3"/>
        <v>1</v>
      </c>
      <c r="K59" s="7">
        <f t="shared" si="3"/>
        <v>4</v>
      </c>
      <c r="L59" s="7">
        <f t="shared" si="3"/>
        <v>3</v>
      </c>
      <c r="M59" s="7">
        <f t="shared" si="3"/>
        <v>1</v>
      </c>
      <c r="N59" s="7">
        <f t="shared" si="3"/>
        <v>19</v>
      </c>
      <c r="O59" s="7">
        <f t="shared" si="3"/>
        <v>5</v>
      </c>
      <c r="P59" s="7">
        <f t="shared" si="3"/>
        <v>13</v>
      </c>
      <c r="Q59" s="7">
        <f t="shared" si="3"/>
        <v>1</v>
      </c>
      <c r="R59" s="7">
        <f t="shared" si="3"/>
        <v>1</v>
      </c>
      <c r="S59" s="7">
        <f t="shared" si="3"/>
        <v>2</v>
      </c>
      <c r="T59" s="7">
        <f t="shared" si="3"/>
        <v>3</v>
      </c>
      <c r="U59" s="7">
        <f t="shared" si="3"/>
        <v>7</v>
      </c>
      <c r="V59" s="7">
        <f t="shared" si="3"/>
        <v>2</v>
      </c>
      <c r="W59" s="7">
        <f t="shared" si="3"/>
        <v>2</v>
      </c>
      <c r="X59" s="7">
        <f t="shared" si="3"/>
        <v>0</v>
      </c>
    </row>
    <row r="60" spans="1:1024" ht="15" customHeight="1" x14ac:dyDescent="0.25">
      <c r="B60" s="178" t="s">
        <v>439</v>
      </c>
      <c r="C60" s="178"/>
      <c r="D60" s="7">
        <f t="shared" ref="D60:X60" si="4">COUNTIF(D6:D54,"=1")+COUNTIF(D6:D54,"=2")</f>
        <v>2</v>
      </c>
      <c r="E60" s="7">
        <f t="shared" si="4"/>
        <v>3</v>
      </c>
      <c r="F60" s="7">
        <f t="shared" si="4"/>
        <v>0</v>
      </c>
      <c r="G60" s="7">
        <f t="shared" si="4"/>
        <v>0</v>
      </c>
      <c r="H60" s="7">
        <f t="shared" si="4"/>
        <v>1</v>
      </c>
      <c r="I60" s="7">
        <f t="shared" si="4"/>
        <v>1</v>
      </c>
      <c r="J60" s="7">
        <f t="shared" si="4"/>
        <v>1</v>
      </c>
      <c r="K60" s="7">
        <f t="shared" si="4"/>
        <v>0</v>
      </c>
      <c r="L60" s="7">
        <f t="shared" si="4"/>
        <v>0</v>
      </c>
      <c r="M60" s="7">
        <f t="shared" si="4"/>
        <v>1</v>
      </c>
      <c r="N60" s="7">
        <f t="shared" si="4"/>
        <v>2</v>
      </c>
      <c r="O60" s="7">
        <f t="shared" si="4"/>
        <v>0</v>
      </c>
      <c r="P60" s="7">
        <f t="shared" si="4"/>
        <v>0</v>
      </c>
      <c r="Q60" s="7">
        <f t="shared" si="4"/>
        <v>1</v>
      </c>
      <c r="R60" s="7">
        <f t="shared" si="4"/>
        <v>2</v>
      </c>
      <c r="S60" s="7">
        <f t="shared" si="4"/>
        <v>0</v>
      </c>
      <c r="T60" s="7">
        <f t="shared" si="4"/>
        <v>0</v>
      </c>
      <c r="U60" s="7">
        <f t="shared" si="4"/>
        <v>1</v>
      </c>
      <c r="V60" s="7">
        <f t="shared" si="4"/>
        <v>0</v>
      </c>
      <c r="W60" s="7">
        <f t="shared" si="4"/>
        <v>0</v>
      </c>
      <c r="X60" s="7">
        <f t="shared" si="4"/>
        <v>0</v>
      </c>
    </row>
    <row r="61" spans="1:1024" ht="15" customHeight="1" x14ac:dyDescent="0.25">
      <c r="B61" s="178" t="s">
        <v>440</v>
      </c>
      <c r="C61" s="178"/>
      <c r="D61" s="7">
        <f t="shared" ref="D61:X61" si="5">COUNTIF(D6:D54,"=0")</f>
        <v>0</v>
      </c>
      <c r="E61" s="7">
        <f t="shared" si="5"/>
        <v>0</v>
      </c>
      <c r="F61" s="7">
        <f t="shared" si="5"/>
        <v>0</v>
      </c>
      <c r="G61" s="7">
        <f t="shared" si="5"/>
        <v>0</v>
      </c>
      <c r="H61" s="7">
        <f t="shared" si="5"/>
        <v>0</v>
      </c>
      <c r="I61" s="7">
        <f t="shared" si="5"/>
        <v>0</v>
      </c>
      <c r="J61" s="7">
        <f t="shared" si="5"/>
        <v>0</v>
      </c>
      <c r="K61" s="7">
        <f t="shared" si="5"/>
        <v>0</v>
      </c>
      <c r="L61" s="7">
        <f t="shared" si="5"/>
        <v>0</v>
      </c>
      <c r="M61" s="7">
        <f t="shared" si="5"/>
        <v>0</v>
      </c>
      <c r="N61" s="7">
        <f t="shared" si="5"/>
        <v>0</v>
      </c>
      <c r="O61" s="7">
        <f t="shared" si="5"/>
        <v>1</v>
      </c>
      <c r="P61" s="7">
        <f t="shared" si="5"/>
        <v>0</v>
      </c>
      <c r="Q61" s="7">
        <f t="shared" si="5"/>
        <v>0</v>
      </c>
      <c r="R61" s="7">
        <f t="shared" si="5"/>
        <v>0</v>
      </c>
      <c r="S61" s="7">
        <f t="shared" si="5"/>
        <v>0</v>
      </c>
      <c r="T61" s="7">
        <f t="shared" si="5"/>
        <v>0</v>
      </c>
      <c r="U61" s="7">
        <f t="shared" si="5"/>
        <v>0</v>
      </c>
      <c r="V61" s="7">
        <f t="shared" si="5"/>
        <v>0</v>
      </c>
      <c r="W61" s="7">
        <f t="shared" si="5"/>
        <v>0</v>
      </c>
      <c r="X61" s="7">
        <f t="shared" si="5"/>
        <v>0</v>
      </c>
    </row>
    <row r="62" spans="1:1024" ht="15" customHeight="1" x14ac:dyDescent="0.25">
      <c r="B62" s="178" t="s">
        <v>441</v>
      </c>
      <c r="C62" s="178"/>
      <c r="D62" s="7">
        <f t="shared" ref="D62:X62" si="6">COUNTBLANK(D6:D54)</f>
        <v>11</v>
      </c>
      <c r="E62" s="7">
        <f t="shared" si="6"/>
        <v>16</v>
      </c>
      <c r="F62" s="7">
        <f t="shared" si="6"/>
        <v>10</v>
      </c>
      <c r="G62" s="7">
        <f t="shared" si="6"/>
        <v>12</v>
      </c>
      <c r="H62" s="7">
        <f t="shared" si="6"/>
        <v>16</v>
      </c>
      <c r="I62" s="7">
        <f t="shared" si="6"/>
        <v>17</v>
      </c>
      <c r="J62" s="7">
        <f t="shared" si="6"/>
        <v>24</v>
      </c>
      <c r="K62" s="7">
        <f t="shared" si="6"/>
        <v>16</v>
      </c>
      <c r="L62" s="7">
        <f t="shared" si="6"/>
        <v>29</v>
      </c>
      <c r="M62" s="7">
        <f t="shared" si="6"/>
        <v>25</v>
      </c>
      <c r="N62" s="7">
        <f t="shared" si="6"/>
        <v>7</v>
      </c>
      <c r="O62" s="7">
        <f t="shared" si="6"/>
        <v>8</v>
      </c>
      <c r="P62" s="7">
        <f t="shared" si="6"/>
        <v>13</v>
      </c>
      <c r="Q62" s="7">
        <f t="shared" si="6"/>
        <v>15</v>
      </c>
      <c r="R62" s="7">
        <f t="shared" si="6"/>
        <v>31</v>
      </c>
      <c r="S62" s="7">
        <f t="shared" si="6"/>
        <v>13</v>
      </c>
      <c r="T62" s="7">
        <f t="shared" si="6"/>
        <v>20</v>
      </c>
      <c r="U62" s="7">
        <f t="shared" si="6"/>
        <v>22</v>
      </c>
      <c r="V62" s="7">
        <f t="shared" si="6"/>
        <v>17</v>
      </c>
      <c r="W62" s="7">
        <f t="shared" si="6"/>
        <v>40</v>
      </c>
      <c r="X62" s="7">
        <f t="shared" si="6"/>
        <v>19</v>
      </c>
    </row>
    <row r="63" spans="1:1024" x14ac:dyDescent="0.25">
      <c r="B63" s="120"/>
      <c r="C63" s="120"/>
      <c r="D63"/>
      <c r="E63"/>
      <c r="F63"/>
      <c r="G63"/>
      <c r="H63"/>
      <c r="I63"/>
      <c r="J63"/>
      <c r="K63"/>
      <c r="L63"/>
      <c r="M63"/>
      <c r="N63"/>
      <c r="O63"/>
      <c r="P63"/>
      <c r="Q63"/>
      <c r="R63"/>
      <c r="S63"/>
      <c r="T63"/>
      <c r="U63"/>
      <c r="V63"/>
      <c r="W63"/>
      <c r="X63"/>
    </row>
    <row r="64" spans="1:1024" ht="17.399999999999999" customHeight="1" x14ac:dyDescent="0.3">
      <c r="B64" s="179" t="s">
        <v>442</v>
      </c>
      <c r="C64" s="179"/>
      <c r="D64" s="121">
        <f t="shared" ref="D64:X64" si="7">((0.35*D56)+(0.3*D57)+(0.2*D58)+(0.1*D59)+(0.05*D60)+(0*D61))/(0.35*(D56+D57+D58+D59+D60+D61))*100</f>
        <v>89.57528957528956</v>
      </c>
      <c r="E64" s="121">
        <f t="shared" si="7"/>
        <v>69.642857142857153</v>
      </c>
      <c r="F64" s="121">
        <f t="shared" si="7"/>
        <v>88.721804511278194</v>
      </c>
      <c r="G64" s="121">
        <f t="shared" si="7"/>
        <v>80.158730158730165</v>
      </c>
      <c r="H64" s="121">
        <f t="shared" si="7"/>
        <v>72.767857142857153</v>
      </c>
      <c r="I64" s="121">
        <f t="shared" si="7"/>
        <v>81.566820276497694</v>
      </c>
      <c r="J64" s="121">
        <f t="shared" si="7"/>
        <v>82.142857142857153</v>
      </c>
      <c r="K64" s="121">
        <f t="shared" si="7"/>
        <v>82.142857142857167</v>
      </c>
      <c r="L64" s="121">
        <f t="shared" si="7"/>
        <v>73.68421052631578</v>
      </c>
      <c r="M64" s="121">
        <f t="shared" si="7"/>
        <v>88.198757763975152</v>
      </c>
      <c r="N64" s="121">
        <f t="shared" si="7"/>
        <v>58.885017421602782</v>
      </c>
      <c r="O64" s="121">
        <f t="shared" si="7"/>
        <v>82.857142857142847</v>
      </c>
      <c r="P64" s="121">
        <f t="shared" si="7"/>
        <v>66.122448979591837</v>
      </c>
      <c r="Q64" s="121">
        <f t="shared" si="7"/>
        <v>76.19047619047619</v>
      </c>
      <c r="R64" s="121">
        <f t="shared" si="7"/>
        <v>72.268907563025195</v>
      </c>
      <c r="S64" s="121">
        <f t="shared" si="7"/>
        <v>91.836734693877546</v>
      </c>
      <c r="T64" s="121">
        <f t="shared" si="7"/>
        <v>83.673469387755105</v>
      </c>
      <c r="U64" s="121">
        <f t="shared" si="7"/>
        <v>64.835164835164832</v>
      </c>
      <c r="V64" s="121">
        <f t="shared" si="7"/>
        <v>83.410138248847929</v>
      </c>
      <c r="W64" s="121">
        <f t="shared" si="7"/>
        <v>67.857142857142847</v>
      </c>
      <c r="X64" s="121">
        <f t="shared" si="7"/>
        <v>94.581280788177352</v>
      </c>
    </row>
  </sheetData>
  <mergeCells count="21">
    <mergeCell ref="B1:X1"/>
    <mergeCell ref="B2:X2"/>
    <mergeCell ref="B3:X3"/>
    <mergeCell ref="A4:A7"/>
    <mergeCell ref="B4:B7"/>
    <mergeCell ref="C4:C7"/>
    <mergeCell ref="D4:H5"/>
    <mergeCell ref="I4:P4"/>
    <mergeCell ref="Q4:X4"/>
    <mergeCell ref="I5:L5"/>
    <mergeCell ref="M5:P5"/>
    <mergeCell ref="Q5:T5"/>
    <mergeCell ref="U5:X5"/>
    <mergeCell ref="B61:C61"/>
    <mergeCell ref="B62:C62"/>
    <mergeCell ref="B64:C64"/>
    <mergeCell ref="B56:C56"/>
    <mergeCell ref="B57:C57"/>
    <mergeCell ref="B58:C58"/>
    <mergeCell ref="B59:C59"/>
    <mergeCell ref="B60:C60"/>
  </mergeCells>
  <pageMargins left="0.7" right="0.7" top="0.75" bottom="0.75" header="0.51180555555555496" footer="0.51180555555555496"/>
  <pageSetup paperSize="0" scale="0" firstPageNumber="0" orientation="portrait" usePrinterDefaults="0" horizontalDpi="0" verticalDpi="0" copie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1:X10"/>
  <sheetViews>
    <sheetView zoomScaleNormal="100" workbookViewId="0">
      <selection activeCell="O4" sqref="O4"/>
    </sheetView>
  </sheetViews>
  <sheetFormatPr defaultRowHeight="13.2" x14ac:dyDescent="0.25"/>
  <cols>
    <col min="2" max="3" width="8.6640625"/>
    <col min="4" max="4" width="13.109375"/>
    <col min="5" max="1025" width="8.6640625"/>
  </cols>
  <sheetData>
    <row r="1" spans="1:24" ht="187.2" x14ac:dyDescent="0.3">
      <c r="A1" s="122" t="s">
        <v>443</v>
      </c>
    </row>
    <row r="2" spans="1:24" ht="56.25" customHeight="1" x14ac:dyDescent="0.25">
      <c r="A2" s="180" t="s">
        <v>444</v>
      </c>
      <c r="B2" s="181" t="s">
        <v>445</v>
      </c>
      <c r="C2" s="181" t="s">
        <v>446</v>
      </c>
      <c r="D2" s="181"/>
      <c r="E2" s="181"/>
      <c r="F2" s="181"/>
      <c r="G2" s="181"/>
      <c r="H2" s="181"/>
      <c r="I2" s="181"/>
      <c r="J2" s="181"/>
      <c r="K2" s="181"/>
      <c r="L2" s="181"/>
      <c r="M2" s="181"/>
      <c r="N2" s="181"/>
      <c r="O2" s="181"/>
      <c r="P2" s="181"/>
      <c r="Q2" s="181"/>
      <c r="R2" s="181"/>
      <c r="S2" s="181"/>
      <c r="T2" s="181"/>
      <c r="U2" s="181"/>
      <c r="V2" s="181" t="s">
        <v>95</v>
      </c>
      <c r="W2" s="182" t="s">
        <v>447</v>
      </c>
      <c r="X2" s="123" t="s">
        <v>448</v>
      </c>
    </row>
    <row r="3" spans="1:24" ht="56.25" customHeight="1" x14ac:dyDescent="0.25">
      <c r="A3" s="180"/>
      <c r="B3" s="181"/>
      <c r="C3" s="183" t="s">
        <v>449</v>
      </c>
      <c r="D3" s="183"/>
      <c r="E3" s="184" t="s">
        <v>450</v>
      </c>
      <c r="F3" s="184"/>
      <c r="G3" s="184" t="s">
        <v>451</v>
      </c>
      <c r="H3" s="184"/>
      <c r="I3" s="124" t="s">
        <v>452</v>
      </c>
      <c r="J3" s="125"/>
      <c r="K3" s="184" t="s">
        <v>453</v>
      </c>
      <c r="L3" s="184"/>
      <c r="M3" s="184" t="s">
        <v>454</v>
      </c>
      <c r="N3" s="184"/>
      <c r="O3" s="184" t="s">
        <v>455</v>
      </c>
      <c r="P3" s="184"/>
      <c r="Q3" s="124" t="s">
        <v>456</v>
      </c>
      <c r="R3" s="124" t="s">
        <v>457</v>
      </c>
      <c r="S3" s="124" t="s">
        <v>458</v>
      </c>
      <c r="T3" s="124" t="s">
        <v>459</v>
      </c>
      <c r="U3" s="124" t="s">
        <v>460</v>
      </c>
      <c r="V3" s="181"/>
      <c r="W3" s="182"/>
      <c r="X3" s="126"/>
    </row>
    <row r="4" spans="1:24" ht="55.2" x14ac:dyDescent="0.25">
      <c r="A4" s="180"/>
      <c r="B4" s="181"/>
      <c r="C4" s="127" t="s">
        <v>461</v>
      </c>
      <c r="D4" s="127" t="s">
        <v>442</v>
      </c>
      <c r="E4" s="127" t="s">
        <v>461</v>
      </c>
      <c r="F4" s="127" t="s">
        <v>442</v>
      </c>
      <c r="G4" s="127" t="s">
        <v>461</v>
      </c>
      <c r="H4" s="127" t="s">
        <v>442</v>
      </c>
      <c r="I4" s="127" t="s">
        <v>461</v>
      </c>
      <c r="J4" s="127" t="s">
        <v>442</v>
      </c>
      <c r="K4" s="127" t="s">
        <v>461</v>
      </c>
      <c r="L4" s="127" t="s">
        <v>442</v>
      </c>
      <c r="M4" s="127" t="s">
        <v>461</v>
      </c>
      <c r="N4" s="127" t="s">
        <v>442</v>
      </c>
      <c r="O4" s="127" t="s">
        <v>461</v>
      </c>
      <c r="P4" s="127" t="s">
        <v>442</v>
      </c>
      <c r="Q4" s="104"/>
      <c r="R4" s="104"/>
      <c r="S4" s="104"/>
      <c r="T4" s="104"/>
      <c r="U4" s="104"/>
      <c r="V4" s="181"/>
      <c r="W4" s="182"/>
      <c r="X4" s="128" t="s">
        <v>462</v>
      </c>
    </row>
    <row r="5" spans="1:24" ht="15.6" x14ac:dyDescent="0.25">
      <c r="A5" s="129" t="s">
        <v>57</v>
      </c>
      <c r="B5" s="130">
        <v>85</v>
      </c>
      <c r="C5" s="130">
        <v>1</v>
      </c>
      <c r="D5" s="131">
        <f>(C5/C9)*B5</f>
        <v>10.625</v>
      </c>
      <c r="E5" s="131"/>
      <c r="F5" s="131"/>
      <c r="G5" s="131">
        <v>10.625</v>
      </c>
      <c r="H5" s="131"/>
      <c r="I5" s="131"/>
      <c r="J5" s="131"/>
      <c r="K5" s="131"/>
      <c r="L5" s="131"/>
      <c r="M5" s="131"/>
      <c r="N5" s="131"/>
      <c r="O5" s="131"/>
      <c r="P5" s="131"/>
      <c r="Q5" s="131"/>
      <c r="R5" s="131"/>
      <c r="S5" s="131"/>
      <c r="T5" s="131"/>
      <c r="U5" s="131"/>
      <c r="V5" s="131"/>
      <c r="W5" s="131"/>
      <c r="X5" s="131"/>
    </row>
    <row r="6" spans="1:24" ht="15.6" x14ac:dyDescent="0.25">
      <c r="A6" s="129" t="s">
        <v>58</v>
      </c>
      <c r="B6" s="131">
        <v>90</v>
      </c>
      <c r="C6" s="131">
        <v>2</v>
      </c>
      <c r="D6" s="131">
        <f>(C6/C9)*B6</f>
        <v>22.5</v>
      </c>
      <c r="E6" s="131"/>
      <c r="F6" s="131"/>
      <c r="G6" s="131">
        <v>22.5</v>
      </c>
      <c r="H6" s="131"/>
      <c r="I6" s="131"/>
      <c r="J6" s="131"/>
      <c r="K6" s="131"/>
      <c r="L6" s="131"/>
      <c r="M6" s="131"/>
      <c r="N6" s="131"/>
      <c r="O6" s="131"/>
      <c r="P6" s="131"/>
      <c r="Q6" s="131"/>
      <c r="R6" s="131"/>
      <c r="S6" s="131"/>
      <c r="T6" s="131"/>
      <c r="U6" s="131"/>
      <c r="V6" s="131"/>
      <c r="W6" s="131"/>
      <c r="X6" s="131"/>
    </row>
    <row r="7" spans="1:24" ht="15.6" x14ac:dyDescent="0.25">
      <c r="A7" s="129" t="s">
        <v>28</v>
      </c>
      <c r="B7" s="131">
        <v>83</v>
      </c>
      <c r="C7" s="131">
        <v>3</v>
      </c>
      <c r="D7" s="131">
        <f>(C7/C9)*B7</f>
        <v>31.125</v>
      </c>
      <c r="E7" s="131"/>
      <c r="F7" s="131"/>
      <c r="G7" s="131">
        <v>31.125</v>
      </c>
      <c r="H7" s="131"/>
      <c r="I7" s="131"/>
      <c r="J7" s="131"/>
      <c r="K7" s="131"/>
      <c r="L7" s="131"/>
      <c r="M7" s="131"/>
      <c r="N7" s="131"/>
      <c r="O7" s="131"/>
      <c r="P7" s="131"/>
      <c r="Q7" s="131"/>
      <c r="R7" s="131"/>
      <c r="S7" s="131"/>
      <c r="T7" s="131"/>
      <c r="U7" s="131"/>
      <c r="V7" s="131"/>
      <c r="W7" s="131"/>
      <c r="X7" s="131"/>
    </row>
    <row r="8" spans="1:24" ht="15.6" x14ac:dyDescent="0.25">
      <c r="A8" s="129" t="s">
        <v>59</v>
      </c>
      <c r="B8" s="131">
        <v>75</v>
      </c>
      <c r="C8" s="131">
        <v>2</v>
      </c>
      <c r="D8" s="131">
        <f>(C8/C9)*B8</f>
        <v>18.75</v>
      </c>
      <c r="E8" s="131"/>
      <c r="F8" s="131"/>
      <c r="G8" s="131">
        <v>18.75</v>
      </c>
      <c r="H8" s="131"/>
      <c r="I8" s="131"/>
      <c r="J8" s="131"/>
      <c r="K8" s="131"/>
      <c r="L8" s="131"/>
      <c r="M8" s="131"/>
      <c r="N8" s="131"/>
      <c r="O8" s="131"/>
      <c r="P8" s="131"/>
      <c r="Q8" s="131"/>
      <c r="R8" s="131"/>
      <c r="S8" s="131"/>
      <c r="T8" s="131"/>
      <c r="U8" s="131"/>
      <c r="V8" s="131"/>
      <c r="W8" s="131"/>
      <c r="X8" s="131"/>
    </row>
    <row r="9" spans="1:24" ht="16.2" customHeight="1" x14ac:dyDescent="0.25">
      <c r="A9" s="180" t="s">
        <v>95</v>
      </c>
      <c r="B9" s="180"/>
      <c r="C9" s="131">
        <v>8</v>
      </c>
      <c r="D9" s="131"/>
      <c r="E9" s="131"/>
      <c r="F9" s="131"/>
      <c r="G9" s="131"/>
      <c r="H9" s="131"/>
      <c r="I9" s="131"/>
      <c r="J9" s="131"/>
      <c r="K9" s="131"/>
      <c r="L9" s="131"/>
      <c r="M9" s="131"/>
      <c r="N9" s="131"/>
      <c r="O9" s="131"/>
      <c r="P9" s="131"/>
      <c r="Q9" s="131"/>
      <c r="R9" s="131"/>
      <c r="S9" s="131"/>
      <c r="T9" s="131"/>
      <c r="U9" s="131"/>
      <c r="V9" s="131"/>
      <c r="W9" s="131"/>
      <c r="X9" s="131"/>
    </row>
    <row r="10" spans="1:24" ht="249.6" x14ac:dyDescent="0.3">
      <c r="A10" s="132" t="s">
        <v>463</v>
      </c>
    </row>
  </sheetData>
  <mergeCells count="12">
    <mergeCell ref="W2:W4"/>
    <mergeCell ref="C3:D3"/>
    <mergeCell ref="E3:F3"/>
    <mergeCell ref="G3:H3"/>
    <mergeCell ref="K3:L3"/>
    <mergeCell ref="M3:N3"/>
    <mergeCell ref="O3:P3"/>
    <mergeCell ref="A9:B9"/>
    <mergeCell ref="A2:A4"/>
    <mergeCell ref="B2:B4"/>
    <mergeCell ref="C2:U2"/>
    <mergeCell ref="V2:V4"/>
  </mergeCells>
  <pageMargins left="0.7" right="0.7" top="0.75" bottom="0.75" header="0.51180555555555496" footer="0.51180555555555496"/>
  <pageSetup paperSize="0" scale="0" firstPageNumber="0" orientation="portrait" usePrinterDefaults="0" horizontalDpi="0" verticalDpi="0" copie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FF"/>
  </sheetPr>
  <dimension ref="A5:Q97"/>
  <sheetViews>
    <sheetView topLeftCell="A82" zoomScaleNormal="100" workbookViewId="0">
      <selection activeCell="O76" sqref="O76"/>
    </sheetView>
  </sheetViews>
  <sheetFormatPr defaultRowHeight="13.2" x14ac:dyDescent="0.25"/>
  <cols>
    <col min="1" max="1" width="8.6640625"/>
    <col min="2" max="4" width="11.6640625"/>
    <col min="5" max="13" width="9.33203125"/>
    <col min="14" max="14" width="9.44140625"/>
    <col min="15" max="1025" width="8.6640625"/>
  </cols>
  <sheetData>
    <row r="5" spans="1:16" ht="56.25" customHeight="1" x14ac:dyDescent="0.25">
      <c r="A5" s="180" t="s">
        <v>444</v>
      </c>
      <c r="B5" s="181" t="s">
        <v>464</v>
      </c>
      <c r="C5" s="181" t="s">
        <v>446</v>
      </c>
      <c r="D5" s="181"/>
      <c r="E5" s="181"/>
      <c r="F5" s="181"/>
      <c r="G5" s="181"/>
      <c r="H5" s="181"/>
      <c r="I5" s="181"/>
      <c r="J5" s="181"/>
      <c r="K5" s="181"/>
      <c r="L5" s="181"/>
      <c r="M5" s="181"/>
      <c r="N5" s="181"/>
      <c r="O5" s="182" t="s">
        <v>447</v>
      </c>
      <c r="P5" s="123" t="s">
        <v>448</v>
      </c>
    </row>
    <row r="6" spans="1:16" ht="55.2" x14ac:dyDescent="0.25">
      <c r="A6" s="180"/>
      <c r="B6" s="181"/>
      <c r="C6" s="131" t="s">
        <v>449</v>
      </c>
      <c r="D6" s="131" t="s">
        <v>450</v>
      </c>
      <c r="E6" s="131" t="s">
        <v>451</v>
      </c>
      <c r="F6" s="131" t="s">
        <v>452</v>
      </c>
      <c r="G6" s="131" t="s">
        <v>453</v>
      </c>
      <c r="H6" s="131" t="s">
        <v>454</v>
      </c>
      <c r="I6" s="131" t="s">
        <v>455</v>
      </c>
      <c r="J6" s="131" t="s">
        <v>456</v>
      </c>
      <c r="K6" s="131" t="s">
        <v>457</v>
      </c>
      <c r="L6" s="131" t="s">
        <v>458</v>
      </c>
      <c r="M6" s="131" t="s">
        <v>459</v>
      </c>
      <c r="N6" s="131" t="s">
        <v>460</v>
      </c>
      <c r="O6" s="182"/>
      <c r="P6" s="128" t="s">
        <v>462</v>
      </c>
    </row>
    <row r="7" spans="1:16" ht="15.6" x14ac:dyDescent="0.25">
      <c r="A7" s="129" t="s">
        <v>57</v>
      </c>
      <c r="B7" s="130">
        <v>85</v>
      </c>
      <c r="C7" s="130">
        <v>4</v>
      </c>
      <c r="D7" s="131"/>
      <c r="E7" s="131"/>
      <c r="F7" s="131"/>
      <c r="G7" s="131"/>
      <c r="H7" s="131"/>
      <c r="I7" s="131"/>
      <c r="J7" s="131"/>
      <c r="K7" s="131"/>
      <c r="L7" s="131"/>
      <c r="M7" s="131"/>
      <c r="N7" s="131"/>
      <c r="O7" s="131"/>
      <c r="P7" s="131"/>
    </row>
    <row r="8" spans="1:16" ht="15.6" x14ac:dyDescent="0.25">
      <c r="A8" s="129" t="s">
        <v>58</v>
      </c>
      <c r="B8" s="131">
        <v>90</v>
      </c>
      <c r="C8" s="131"/>
      <c r="D8" s="131"/>
      <c r="E8" s="131"/>
      <c r="F8" s="131"/>
      <c r="G8" s="131"/>
      <c r="H8" s="131"/>
      <c r="I8" s="131"/>
      <c r="J8" s="131"/>
      <c r="K8" s="131"/>
      <c r="L8" s="131"/>
      <c r="M8" s="131"/>
      <c r="N8" s="131"/>
      <c r="O8" s="131"/>
      <c r="P8" s="131"/>
    </row>
    <row r="9" spans="1:16" ht="15.6" x14ac:dyDescent="0.25">
      <c r="A9" s="129" t="s">
        <v>28</v>
      </c>
      <c r="B9" s="131">
        <v>83</v>
      </c>
      <c r="C9" s="131"/>
      <c r="D9" s="131"/>
      <c r="E9" s="131"/>
      <c r="F9" s="131"/>
      <c r="G9" s="131"/>
      <c r="H9" s="131"/>
      <c r="I9" s="131"/>
      <c r="J9" s="131"/>
      <c r="K9" s="131"/>
      <c r="L9" s="131"/>
      <c r="M9" s="131"/>
      <c r="N9" s="131"/>
      <c r="O9" s="131"/>
      <c r="P9" s="131"/>
    </row>
    <row r="10" spans="1:16" ht="15.6" x14ac:dyDescent="0.25">
      <c r="A10" s="129" t="s">
        <v>59</v>
      </c>
      <c r="B10" s="131">
        <v>75</v>
      </c>
      <c r="C10" s="131"/>
      <c r="D10" s="131"/>
      <c r="E10" s="131"/>
      <c r="F10" s="131"/>
      <c r="G10" s="131"/>
      <c r="H10" s="131"/>
      <c r="I10" s="131"/>
      <c r="J10" s="131"/>
      <c r="K10" s="131"/>
      <c r="L10" s="131"/>
      <c r="M10" s="131"/>
      <c r="N10" s="131"/>
      <c r="O10" s="131"/>
      <c r="P10" s="131"/>
    </row>
    <row r="11" spans="1:16" ht="16.2" customHeight="1" x14ac:dyDescent="0.25">
      <c r="A11" s="180" t="s">
        <v>95</v>
      </c>
      <c r="B11" s="180"/>
      <c r="C11" s="131"/>
      <c r="D11" s="131"/>
      <c r="E11" s="131"/>
      <c r="F11" s="131"/>
      <c r="G11" s="131"/>
      <c r="H11" s="131"/>
      <c r="I11" s="131"/>
      <c r="J11" s="131"/>
      <c r="K11" s="131"/>
      <c r="L11" s="131"/>
      <c r="M11" s="131"/>
      <c r="N11" s="131"/>
      <c r="O11" s="131"/>
      <c r="P11" s="131"/>
    </row>
    <row r="17" spans="1:17" ht="29.4" customHeight="1" x14ac:dyDescent="0.25">
      <c r="A17" s="133" t="s">
        <v>465</v>
      </c>
      <c r="B17" s="134" t="s">
        <v>466</v>
      </c>
      <c r="C17" s="185" t="s">
        <v>467</v>
      </c>
      <c r="D17" s="185"/>
      <c r="E17" s="185"/>
      <c r="F17" s="185"/>
      <c r="G17" s="185"/>
      <c r="H17" s="185"/>
      <c r="I17" s="185"/>
      <c r="J17" s="188" t="s">
        <v>468</v>
      </c>
      <c r="K17" s="188"/>
      <c r="L17" s="188"/>
      <c r="M17" s="188"/>
      <c r="N17" s="185" t="s">
        <v>469</v>
      </c>
      <c r="O17" s="185"/>
      <c r="P17" s="185"/>
      <c r="Q17" s="185"/>
    </row>
    <row r="18" spans="1:17" ht="15" customHeight="1" x14ac:dyDescent="0.25">
      <c r="A18" s="185" t="s">
        <v>470</v>
      </c>
      <c r="B18" s="185"/>
      <c r="C18" s="189" t="s">
        <v>309</v>
      </c>
      <c r="D18" s="189"/>
      <c r="E18" s="189"/>
      <c r="F18" s="189"/>
      <c r="G18" s="189"/>
      <c r="H18" s="189"/>
      <c r="I18" s="189"/>
      <c r="J18" s="189"/>
      <c r="K18" s="189"/>
      <c r="L18" s="189"/>
      <c r="M18" s="189"/>
      <c r="N18" s="189"/>
      <c r="O18" s="189"/>
      <c r="P18" s="189"/>
      <c r="Q18" s="189" t="s">
        <v>95</v>
      </c>
    </row>
    <row r="19" spans="1:17" ht="15" customHeight="1" x14ac:dyDescent="0.25">
      <c r="A19" s="185"/>
      <c r="B19" s="185"/>
      <c r="C19" s="135" t="s">
        <v>449</v>
      </c>
      <c r="D19" s="135" t="s">
        <v>450</v>
      </c>
      <c r="E19" s="135" t="s">
        <v>451</v>
      </c>
      <c r="F19" s="135" t="s">
        <v>452</v>
      </c>
      <c r="G19" s="135" t="s">
        <v>453</v>
      </c>
      <c r="H19" s="135" t="s">
        <v>454</v>
      </c>
      <c r="I19" s="186" t="s">
        <v>455</v>
      </c>
      <c r="J19" s="186"/>
      <c r="K19" s="135" t="s">
        <v>456</v>
      </c>
      <c r="L19" s="135" t="s">
        <v>51</v>
      </c>
      <c r="M19" s="186" t="s">
        <v>471</v>
      </c>
      <c r="N19" s="186"/>
      <c r="O19" s="135" t="s">
        <v>459</v>
      </c>
      <c r="P19" s="135" t="s">
        <v>460</v>
      </c>
      <c r="Q19" s="189"/>
    </row>
    <row r="20" spans="1:17" ht="15" customHeight="1" x14ac:dyDescent="0.25">
      <c r="A20" s="185" t="s">
        <v>327</v>
      </c>
      <c r="B20" s="185"/>
      <c r="C20" s="135">
        <v>4</v>
      </c>
      <c r="D20" s="135">
        <v>2</v>
      </c>
      <c r="E20" s="135">
        <v>1</v>
      </c>
      <c r="F20" s="135" t="s">
        <v>328</v>
      </c>
      <c r="G20" s="135" t="s">
        <v>328</v>
      </c>
      <c r="H20" s="135" t="s">
        <v>328</v>
      </c>
      <c r="I20" s="186" t="s">
        <v>328</v>
      </c>
      <c r="J20" s="186"/>
      <c r="K20" s="135" t="s">
        <v>328</v>
      </c>
      <c r="L20" s="135">
        <v>1</v>
      </c>
      <c r="M20" s="186" t="s">
        <v>328</v>
      </c>
      <c r="N20" s="186"/>
      <c r="O20" s="135">
        <v>2</v>
      </c>
      <c r="P20" s="135" t="s">
        <v>328</v>
      </c>
      <c r="Q20" s="135">
        <v>9</v>
      </c>
    </row>
    <row r="21" spans="1:17" ht="15" customHeight="1" x14ac:dyDescent="0.25">
      <c r="A21" s="185" t="s">
        <v>329</v>
      </c>
      <c r="B21" s="185"/>
      <c r="C21" s="135">
        <v>2</v>
      </c>
      <c r="D21" s="135">
        <v>4</v>
      </c>
      <c r="E21" s="135">
        <v>2</v>
      </c>
      <c r="F21" s="135">
        <v>2</v>
      </c>
      <c r="G21" s="135">
        <v>2</v>
      </c>
      <c r="H21" s="135" t="s">
        <v>328</v>
      </c>
      <c r="I21" s="186" t="s">
        <v>328</v>
      </c>
      <c r="J21" s="186"/>
      <c r="K21" s="135" t="s">
        <v>328</v>
      </c>
      <c r="L21" s="135" t="s">
        <v>328</v>
      </c>
      <c r="M21" s="186" t="s">
        <v>328</v>
      </c>
      <c r="N21" s="186"/>
      <c r="O21" s="135" t="s">
        <v>328</v>
      </c>
      <c r="P21" s="135">
        <v>3</v>
      </c>
      <c r="Q21" s="135">
        <v>15</v>
      </c>
    </row>
    <row r="22" spans="1:17" ht="15" customHeight="1" x14ac:dyDescent="0.25">
      <c r="A22" s="185" t="s">
        <v>472</v>
      </c>
      <c r="B22" s="185"/>
      <c r="C22" s="135">
        <v>1</v>
      </c>
      <c r="D22" s="135">
        <v>4</v>
      </c>
      <c r="E22" s="135">
        <v>3</v>
      </c>
      <c r="F22" s="135">
        <v>2</v>
      </c>
      <c r="G22" s="135">
        <v>4</v>
      </c>
      <c r="H22" s="135" t="s">
        <v>328</v>
      </c>
      <c r="I22" s="186" t="s">
        <v>328</v>
      </c>
      <c r="J22" s="186"/>
      <c r="K22" s="135" t="s">
        <v>328</v>
      </c>
      <c r="L22" s="135" t="s">
        <v>328</v>
      </c>
      <c r="M22" s="186" t="s">
        <v>328</v>
      </c>
      <c r="N22" s="186"/>
      <c r="O22" s="135" t="s">
        <v>328</v>
      </c>
      <c r="P22" s="135">
        <v>3</v>
      </c>
      <c r="Q22" s="135">
        <v>17</v>
      </c>
    </row>
    <row r="23" spans="1:17" ht="15" customHeight="1" x14ac:dyDescent="0.25">
      <c r="A23" s="185" t="s">
        <v>331</v>
      </c>
      <c r="B23" s="185"/>
      <c r="C23" s="135">
        <v>2</v>
      </c>
      <c r="D23" s="135">
        <v>4</v>
      </c>
      <c r="E23" s="135">
        <v>2</v>
      </c>
      <c r="F23" s="135" t="s">
        <v>328</v>
      </c>
      <c r="G23" s="135" t="s">
        <v>328</v>
      </c>
      <c r="H23" s="135" t="s">
        <v>328</v>
      </c>
      <c r="I23" s="186" t="s">
        <v>328</v>
      </c>
      <c r="J23" s="186"/>
      <c r="K23" s="135" t="s">
        <v>328</v>
      </c>
      <c r="L23" s="135" t="s">
        <v>328</v>
      </c>
      <c r="M23" s="186" t="s">
        <v>328</v>
      </c>
      <c r="N23" s="186"/>
      <c r="O23" s="135" t="s">
        <v>328</v>
      </c>
      <c r="P23" s="135" t="s">
        <v>328</v>
      </c>
      <c r="Q23" s="135">
        <v>8</v>
      </c>
    </row>
    <row r="24" spans="1:17" ht="15" customHeight="1" x14ac:dyDescent="0.25">
      <c r="A24" s="185" t="s">
        <v>332</v>
      </c>
      <c r="B24" s="185"/>
      <c r="C24" s="135" t="s">
        <v>328</v>
      </c>
      <c r="D24" s="135" t="s">
        <v>328</v>
      </c>
      <c r="E24" s="135" t="s">
        <v>328</v>
      </c>
      <c r="F24" s="135">
        <v>2</v>
      </c>
      <c r="G24" s="135">
        <v>1</v>
      </c>
      <c r="H24" s="135" t="s">
        <v>328</v>
      </c>
      <c r="I24" s="186" t="s">
        <v>328</v>
      </c>
      <c r="J24" s="186"/>
      <c r="K24" s="135" t="s">
        <v>328</v>
      </c>
      <c r="L24" s="135">
        <v>2</v>
      </c>
      <c r="M24" s="186" t="s">
        <v>328</v>
      </c>
      <c r="N24" s="186"/>
      <c r="O24" s="135">
        <v>2</v>
      </c>
      <c r="P24" s="135" t="s">
        <v>328</v>
      </c>
      <c r="Q24" s="135">
        <v>7</v>
      </c>
    </row>
    <row r="25" spans="1:17" ht="15" customHeight="1" x14ac:dyDescent="0.25">
      <c r="A25" s="187" t="s">
        <v>95</v>
      </c>
      <c r="B25" s="187"/>
      <c r="C25" s="135">
        <v>9</v>
      </c>
      <c r="D25" s="135">
        <v>14</v>
      </c>
      <c r="E25" s="135">
        <v>7</v>
      </c>
      <c r="F25" s="135">
        <v>6</v>
      </c>
      <c r="G25" s="135">
        <v>7</v>
      </c>
      <c r="H25" s="135" t="s">
        <v>328</v>
      </c>
      <c r="I25" s="186" t="s">
        <v>328</v>
      </c>
      <c r="J25" s="186"/>
      <c r="K25" s="135" t="s">
        <v>328</v>
      </c>
      <c r="L25" s="135">
        <v>3</v>
      </c>
      <c r="M25" s="186" t="s">
        <v>328</v>
      </c>
      <c r="N25" s="186"/>
      <c r="O25" s="135">
        <v>4</v>
      </c>
      <c r="P25" s="135">
        <v>6</v>
      </c>
      <c r="Q25" s="135">
        <v>50</v>
      </c>
    </row>
    <row r="68" spans="1:14" x14ac:dyDescent="0.25">
      <c r="A68" s="136"/>
      <c r="B68" s="137" t="s">
        <v>449</v>
      </c>
      <c r="C68" s="137" t="s">
        <v>450</v>
      </c>
      <c r="D68" s="137" t="s">
        <v>451</v>
      </c>
      <c r="E68" s="137" t="s">
        <v>452</v>
      </c>
      <c r="F68" s="137" t="s">
        <v>453</v>
      </c>
      <c r="G68" s="137" t="s">
        <v>454</v>
      </c>
      <c r="H68" s="137" t="s">
        <v>455</v>
      </c>
      <c r="I68" s="137" t="s">
        <v>456</v>
      </c>
      <c r="J68" s="137" t="s">
        <v>457</v>
      </c>
      <c r="K68" s="137" t="s">
        <v>458</v>
      </c>
      <c r="L68" s="137" t="s">
        <v>459</v>
      </c>
      <c r="M68" s="137" t="s">
        <v>460</v>
      </c>
      <c r="N68" s="137"/>
    </row>
    <row r="69" spans="1:14" ht="14.4" x14ac:dyDescent="0.25">
      <c r="A69" s="138" t="s">
        <v>473</v>
      </c>
      <c r="B69" s="139">
        <v>4</v>
      </c>
      <c r="C69" s="139">
        <v>2</v>
      </c>
      <c r="D69" s="139">
        <v>1</v>
      </c>
      <c r="E69" s="139" t="s">
        <v>328</v>
      </c>
      <c r="F69" s="139" t="s">
        <v>328</v>
      </c>
      <c r="G69" s="139" t="s">
        <v>328</v>
      </c>
      <c r="H69" s="139" t="s">
        <v>328</v>
      </c>
      <c r="I69" s="139" t="s">
        <v>328</v>
      </c>
      <c r="J69" s="139">
        <v>1</v>
      </c>
      <c r="K69" s="139" t="s">
        <v>328</v>
      </c>
      <c r="L69" s="139">
        <v>2</v>
      </c>
      <c r="M69" s="139" t="s">
        <v>328</v>
      </c>
      <c r="N69" s="139">
        <v>10</v>
      </c>
    </row>
    <row r="70" spans="1:14" ht="14.4" x14ac:dyDescent="0.25">
      <c r="A70" s="138" t="s">
        <v>474</v>
      </c>
      <c r="B70" s="139">
        <v>2</v>
      </c>
      <c r="C70" s="139">
        <v>4</v>
      </c>
      <c r="D70" s="139">
        <v>2</v>
      </c>
      <c r="E70" s="139">
        <v>2</v>
      </c>
      <c r="F70" s="139">
        <v>2</v>
      </c>
      <c r="G70" s="139" t="s">
        <v>328</v>
      </c>
      <c r="H70" s="139" t="s">
        <v>328</v>
      </c>
      <c r="I70" s="139" t="s">
        <v>328</v>
      </c>
      <c r="J70" s="139" t="s">
        <v>328</v>
      </c>
      <c r="K70" s="139" t="s">
        <v>328</v>
      </c>
      <c r="L70" s="139" t="s">
        <v>328</v>
      </c>
      <c r="M70" s="139">
        <v>3</v>
      </c>
      <c r="N70" s="139">
        <v>15</v>
      </c>
    </row>
    <row r="71" spans="1:14" ht="14.4" x14ac:dyDescent="0.25">
      <c r="A71" s="138" t="s">
        <v>475</v>
      </c>
      <c r="B71" s="139">
        <v>1</v>
      </c>
      <c r="C71" s="139">
        <v>4</v>
      </c>
      <c r="D71" s="139">
        <v>3</v>
      </c>
      <c r="E71" s="139">
        <v>2</v>
      </c>
      <c r="F71" s="139">
        <v>4</v>
      </c>
      <c r="G71" s="139" t="s">
        <v>328</v>
      </c>
      <c r="H71" s="139" t="s">
        <v>328</v>
      </c>
      <c r="I71" s="139" t="s">
        <v>328</v>
      </c>
      <c r="J71" s="139" t="s">
        <v>328</v>
      </c>
      <c r="K71" s="139" t="s">
        <v>328</v>
      </c>
      <c r="L71" s="139" t="s">
        <v>328</v>
      </c>
      <c r="M71" s="139">
        <v>3</v>
      </c>
      <c r="N71" s="139">
        <v>17</v>
      </c>
    </row>
    <row r="72" spans="1:14" ht="14.4" x14ac:dyDescent="0.25">
      <c r="A72" s="138" t="s">
        <v>476</v>
      </c>
      <c r="B72" s="139">
        <v>2</v>
      </c>
      <c r="C72" s="139">
        <v>4</v>
      </c>
      <c r="D72" s="139">
        <v>2</v>
      </c>
      <c r="E72" s="139" t="s">
        <v>328</v>
      </c>
      <c r="F72" s="139" t="s">
        <v>328</v>
      </c>
      <c r="G72" s="139" t="s">
        <v>328</v>
      </c>
      <c r="H72" s="139" t="s">
        <v>328</v>
      </c>
      <c r="I72" s="139" t="s">
        <v>328</v>
      </c>
      <c r="J72" s="139" t="s">
        <v>328</v>
      </c>
      <c r="K72" s="139" t="s">
        <v>328</v>
      </c>
      <c r="L72" s="139" t="s">
        <v>328</v>
      </c>
      <c r="M72" s="139" t="s">
        <v>328</v>
      </c>
      <c r="N72" s="139">
        <v>8</v>
      </c>
    </row>
    <row r="73" spans="1:14" ht="14.4" x14ac:dyDescent="0.25">
      <c r="A73" s="138" t="s">
        <v>477</v>
      </c>
      <c r="B73" s="139" t="s">
        <v>328</v>
      </c>
      <c r="C73" s="139" t="s">
        <v>328</v>
      </c>
      <c r="D73" s="139" t="s">
        <v>328</v>
      </c>
      <c r="E73" s="139">
        <v>2</v>
      </c>
      <c r="F73" s="139">
        <v>1</v>
      </c>
      <c r="G73" s="139" t="s">
        <v>328</v>
      </c>
      <c r="H73" s="139" t="s">
        <v>328</v>
      </c>
      <c r="I73" s="139" t="s">
        <v>328</v>
      </c>
      <c r="J73" s="139">
        <v>2</v>
      </c>
      <c r="K73" s="139" t="s">
        <v>328</v>
      </c>
      <c r="L73" s="139">
        <v>2</v>
      </c>
      <c r="M73" s="139" t="s">
        <v>328</v>
      </c>
      <c r="N73" s="139">
        <v>7</v>
      </c>
    </row>
    <row r="74" spans="1:14" ht="14.4" x14ac:dyDescent="0.25">
      <c r="A74" s="140"/>
      <c r="B74" s="139">
        <v>9</v>
      </c>
      <c r="C74" s="139">
        <v>14</v>
      </c>
      <c r="D74" s="139">
        <v>8</v>
      </c>
      <c r="E74" s="139">
        <v>6</v>
      </c>
      <c r="F74" s="139">
        <v>7</v>
      </c>
      <c r="G74" s="139" t="s">
        <v>328</v>
      </c>
      <c r="H74" s="139" t="s">
        <v>328</v>
      </c>
      <c r="I74" s="139" t="s">
        <v>328</v>
      </c>
      <c r="J74" s="139">
        <v>3</v>
      </c>
      <c r="K74" s="139" t="s">
        <v>328</v>
      </c>
      <c r="L74" s="139">
        <v>4</v>
      </c>
      <c r="M74" s="139">
        <v>6</v>
      </c>
      <c r="N74" s="141">
        <v>57</v>
      </c>
    </row>
    <row r="76" spans="1:14" ht="14.4" x14ac:dyDescent="0.25">
      <c r="B76" s="139">
        <v>85</v>
      </c>
      <c r="C76" s="139">
        <v>73</v>
      </c>
      <c r="D76" s="139">
        <v>1</v>
      </c>
      <c r="E76" s="139" t="s">
        <v>328</v>
      </c>
      <c r="F76" s="139" t="s">
        <v>328</v>
      </c>
      <c r="G76" s="139" t="s">
        <v>328</v>
      </c>
      <c r="H76" s="139" t="s">
        <v>328</v>
      </c>
      <c r="I76" s="139" t="s">
        <v>328</v>
      </c>
      <c r="J76" s="139">
        <v>1</v>
      </c>
      <c r="K76" s="139" t="s">
        <v>328</v>
      </c>
      <c r="L76" s="139">
        <v>2</v>
      </c>
      <c r="M76" s="139" t="s">
        <v>328</v>
      </c>
      <c r="N76" s="139">
        <v>10</v>
      </c>
    </row>
    <row r="77" spans="1:14" ht="14.4" x14ac:dyDescent="0.25">
      <c r="B77" s="139">
        <v>85</v>
      </c>
      <c r="C77" s="139">
        <v>70</v>
      </c>
      <c r="D77" s="139">
        <v>2</v>
      </c>
      <c r="E77" s="139">
        <v>2</v>
      </c>
      <c r="F77" s="139">
        <v>2</v>
      </c>
      <c r="G77" s="139" t="s">
        <v>328</v>
      </c>
      <c r="H77" s="139" t="s">
        <v>328</v>
      </c>
      <c r="I77" s="139" t="s">
        <v>328</v>
      </c>
      <c r="J77" s="139" t="s">
        <v>328</v>
      </c>
      <c r="K77" s="139" t="s">
        <v>328</v>
      </c>
      <c r="L77" s="139" t="s">
        <v>328</v>
      </c>
      <c r="M77" s="139">
        <v>3</v>
      </c>
      <c r="N77" s="139">
        <v>15</v>
      </c>
    </row>
    <row r="78" spans="1:14" ht="14.4" x14ac:dyDescent="0.25">
      <c r="B78" s="139">
        <v>85</v>
      </c>
      <c r="C78" s="139">
        <v>84</v>
      </c>
      <c r="D78" s="139">
        <v>3</v>
      </c>
      <c r="E78" s="139">
        <v>2</v>
      </c>
      <c r="F78" s="139">
        <v>4</v>
      </c>
      <c r="G78" s="139" t="s">
        <v>328</v>
      </c>
      <c r="H78" s="139" t="s">
        <v>328</v>
      </c>
      <c r="I78" s="139" t="s">
        <v>328</v>
      </c>
      <c r="J78" s="139" t="s">
        <v>328</v>
      </c>
      <c r="K78" s="139" t="s">
        <v>328</v>
      </c>
      <c r="L78" s="139" t="s">
        <v>328</v>
      </c>
      <c r="M78" s="139">
        <v>3</v>
      </c>
      <c r="N78" s="139">
        <v>17</v>
      </c>
    </row>
    <row r="79" spans="1:14" ht="14.4" x14ac:dyDescent="0.25">
      <c r="B79" s="139">
        <v>85</v>
      </c>
      <c r="C79" s="139">
        <v>84</v>
      </c>
      <c r="D79" s="139">
        <v>2</v>
      </c>
      <c r="E79" s="139" t="s">
        <v>328</v>
      </c>
      <c r="F79" s="139" t="s">
        <v>328</v>
      </c>
      <c r="G79" s="139" t="s">
        <v>328</v>
      </c>
      <c r="H79" s="139" t="s">
        <v>328</v>
      </c>
      <c r="I79" s="139" t="s">
        <v>328</v>
      </c>
      <c r="J79" s="139" t="s">
        <v>328</v>
      </c>
      <c r="K79" s="139" t="s">
        <v>328</v>
      </c>
      <c r="L79" s="139" t="s">
        <v>328</v>
      </c>
      <c r="M79" s="139" t="s">
        <v>328</v>
      </c>
      <c r="N79" s="139">
        <v>8</v>
      </c>
    </row>
    <row r="80" spans="1:14" ht="14.4" x14ac:dyDescent="0.25">
      <c r="B80" s="139" t="s">
        <v>328</v>
      </c>
      <c r="C80" s="139" t="s">
        <v>328</v>
      </c>
      <c r="D80" s="139" t="s">
        <v>328</v>
      </c>
      <c r="E80" s="139">
        <v>2</v>
      </c>
      <c r="F80" s="139">
        <v>1</v>
      </c>
      <c r="G80" s="139" t="s">
        <v>328</v>
      </c>
      <c r="H80" s="139" t="s">
        <v>328</v>
      </c>
      <c r="I80" s="139" t="s">
        <v>328</v>
      </c>
      <c r="J80" s="139">
        <v>2</v>
      </c>
      <c r="K80" s="139" t="s">
        <v>328</v>
      </c>
      <c r="L80" s="139">
        <v>2</v>
      </c>
      <c r="M80" s="139" t="s">
        <v>328</v>
      </c>
      <c r="N80" s="139">
        <v>7</v>
      </c>
    </row>
    <row r="81" spans="2:14" ht="14.4" x14ac:dyDescent="0.25">
      <c r="B81" s="139">
        <v>9</v>
      </c>
      <c r="C81" s="139">
        <v>14</v>
      </c>
      <c r="D81" s="139">
        <v>8</v>
      </c>
      <c r="E81" s="139">
        <v>6</v>
      </c>
      <c r="F81" s="139">
        <v>7</v>
      </c>
      <c r="G81" s="139" t="s">
        <v>328</v>
      </c>
      <c r="H81" s="139" t="s">
        <v>328</v>
      </c>
      <c r="I81" s="139" t="s">
        <v>328</v>
      </c>
      <c r="J81" s="139">
        <v>3</v>
      </c>
      <c r="K81" s="139" t="s">
        <v>328</v>
      </c>
      <c r="L81" s="139">
        <v>4</v>
      </c>
      <c r="M81" s="139">
        <v>6</v>
      </c>
      <c r="N81" s="141">
        <v>57</v>
      </c>
    </row>
    <row r="84" spans="2:14" ht="14.4" x14ac:dyDescent="0.25">
      <c r="B84" s="142">
        <f t="shared" ref="B84:M84" si="0">IF(B69="-",0,B69)/B$74</f>
        <v>0.44444444444444442</v>
      </c>
      <c r="C84" s="142">
        <f t="shared" si="0"/>
        <v>0.14285714285714285</v>
      </c>
      <c r="D84" s="142">
        <f t="shared" si="0"/>
        <v>0.125</v>
      </c>
      <c r="E84" s="142">
        <f t="shared" si="0"/>
        <v>0</v>
      </c>
      <c r="F84" s="142">
        <f t="shared" si="0"/>
        <v>0</v>
      </c>
      <c r="G84" s="142" t="e">
        <f t="shared" si="0"/>
        <v>#VALUE!</v>
      </c>
      <c r="H84" s="142" t="e">
        <f t="shared" si="0"/>
        <v>#VALUE!</v>
      </c>
      <c r="I84" s="142" t="e">
        <f t="shared" si="0"/>
        <v>#VALUE!</v>
      </c>
      <c r="J84" s="142">
        <f t="shared" si="0"/>
        <v>0.33333333333333331</v>
      </c>
      <c r="K84" s="142" t="e">
        <f t="shared" si="0"/>
        <v>#VALUE!</v>
      </c>
      <c r="L84" s="142">
        <f t="shared" si="0"/>
        <v>0.5</v>
      </c>
      <c r="M84" s="142">
        <f t="shared" si="0"/>
        <v>0</v>
      </c>
      <c r="N84" s="139">
        <v>10</v>
      </c>
    </row>
    <row r="85" spans="2:14" ht="14.4" x14ac:dyDescent="0.25">
      <c r="B85" s="142">
        <f t="shared" ref="B85:M85" si="1">IF(B70="-",0,B70)/B$74</f>
        <v>0.22222222222222221</v>
      </c>
      <c r="C85" s="142">
        <f t="shared" si="1"/>
        <v>0.2857142857142857</v>
      </c>
      <c r="D85" s="142">
        <f t="shared" si="1"/>
        <v>0.25</v>
      </c>
      <c r="E85" s="142">
        <f t="shared" si="1"/>
        <v>0.33333333333333331</v>
      </c>
      <c r="F85" s="142">
        <f t="shared" si="1"/>
        <v>0.2857142857142857</v>
      </c>
      <c r="G85" s="142" t="e">
        <f t="shared" si="1"/>
        <v>#VALUE!</v>
      </c>
      <c r="H85" s="142" t="e">
        <f t="shared" si="1"/>
        <v>#VALUE!</v>
      </c>
      <c r="I85" s="142" t="e">
        <f t="shared" si="1"/>
        <v>#VALUE!</v>
      </c>
      <c r="J85" s="142">
        <f t="shared" si="1"/>
        <v>0</v>
      </c>
      <c r="K85" s="142" t="e">
        <f t="shared" si="1"/>
        <v>#VALUE!</v>
      </c>
      <c r="L85" s="142">
        <f t="shared" si="1"/>
        <v>0</v>
      </c>
      <c r="M85" s="142">
        <f t="shared" si="1"/>
        <v>0.5</v>
      </c>
      <c r="N85" s="139">
        <v>15</v>
      </c>
    </row>
    <row r="86" spans="2:14" ht="14.4" x14ac:dyDescent="0.25">
      <c r="B86" s="142">
        <f t="shared" ref="B86:M86" si="2">IF(B71="-",0,B71)/B$74</f>
        <v>0.1111111111111111</v>
      </c>
      <c r="C86" s="142">
        <f t="shared" si="2"/>
        <v>0.2857142857142857</v>
      </c>
      <c r="D86" s="142">
        <f t="shared" si="2"/>
        <v>0.375</v>
      </c>
      <c r="E86" s="142">
        <f t="shared" si="2"/>
        <v>0.33333333333333331</v>
      </c>
      <c r="F86" s="142">
        <f t="shared" si="2"/>
        <v>0.5714285714285714</v>
      </c>
      <c r="G86" s="142" t="e">
        <f t="shared" si="2"/>
        <v>#VALUE!</v>
      </c>
      <c r="H86" s="142" t="e">
        <f t="shared" si="2"/>
        <v>#VALUE!</v>
      </c>
      <c r="I86" s="142" t="e">
        <f t="shared" si="2"/>
        <v>#VALUE!</v>
      </c>
      <c r="J86" s="142">
        <f t="shared" si="2"/>
        <v>0</v>
      </c>
      <c r="K86" s="142" t="e">
        <f t="shared" si="2"/>
        <v>#VALUE!</v>
      </c>
      <c r="L86" s="142">
        <f t="shared" si="2"/>
        <v>0</v>
      </c>
      <c r="M86" s="142">
        <f t="shared" si="2"/>
        <v>0.5</v>
      </c>
      <c r="N86" s="139">
        <v>17</v>
      </c>
    </row>
    <row r="87" spans="2:14" ht="14.4" x14ac:dyDescent="0.25">
      <c r="B87" s="142">
        <f t="shared" ref="B87:M87" si="3">IF(B72="-",0,B72)/B$74</f>
        <v>0.22222222222222221</v>
      </c>
      <c r="C87" s="142">
        <f t="shared" si="3"/>
        <v>0.2857142857142857</v>
      </c>
      <c r="D87" s="142">
        <f t="shared" si="3"/>
        <v>0.25</v>
      </c>
      <c r="E87" s="142">
        <f t="shared" si="3"/>
        <v>0</v>
      </c>
      <c r="F87" s="142">
        <f t="shared" si="3"/>
        <v>0</v>
      </c>
      <c r="G87" s="142" t="e">
        <f t="shared" si="3"/>
        <v>#VALUE!</v>
      </c>
      <c r="H87" s="142" t="e">
        <f t="shared" si="3"/>
        <v>#VALUE!</v>
      </c>
      <c r="I87" s="142" t="e">
        <f t="shared" si="3"/>
        <v>#VALUE!</v>
      </c>
      <c r="J87" s="142">
        <f t="shared" si="3"/>
        <v>0</v>
      </c>
      <c r="K87" s="142" t="e">
        <f t="shared" si="3"/>
        <v>#VALUE!</v>
      </c>
      <c r="L87" s="142">
        <f t="shared" si="3"/>
        <v>0</v>
      </c>
      <c r="M87" s="142">
        <f t="shared" si="3"/>
        <v>0</v>
      </c>
      <c r="N87" s="139">
        <v>8</v>
      </c>
    </row>
    <row r="88" spans="2:14" ht="14.4" x14ac:dyDescent="0.25">
      <c r="B88" s="142">
        <f t="shared" ref="B88:M88" si="4">IF(B73="-",0,B73)/B$74</f>
        <v>0</v>
      </c>
      <c r="C88" s="142">
        <f t="shared" si="4"/>
        <v>0</v>
      </c>
      <c r="D88" s="142">
        <f t="shared" si="4"/>
        <v>0</v>
      </c>
      <c r="E88" s="142">
        <f t="shared" si="4"/>
        <v>0.33333333333333331</v>
      </c>
      <c r="F88" s="142">
        <f t="shared" si="4"/>
        <v>0.14285714285714285</v>
      </c>
      <c r="G88" s="142" t="e">
        <f t="shared" si="4"/>
        <v>#VALUE!</v>
      </c>
      <c r="H88" s="142" t="e">
        <f t="shared" si="4"/>
        <v>#VALUE!</v>
      </c>
      <c r="I88" s="142" t="e">
        <f t="shared" si="4"/>
        <v>#VALUE!</v>
      </c>
      <c r="J88" s="142">
        <f t="shared" si="4"/>
        <v>0.66666666666666663</v>
      </c>
      <c r="K88" s="142" t="e">
        <f t="shared" si="4"/>
        <v>#VALUE!</v>
      </c>
      <c r="L88" s="142">
        <f t="shared" si="4"/>
        <v>0.5</v>
      </c>
      <c r="M88" s="142">
        <f t="shared" si="4"/>
        <v>0</v>
      </c>
      <c r="N88" s="139">
        <v>7</v>
      </c>
    </row>
    <row r="89" spans="2:14" ht="14.4" x14ac:dyDescent="0.25">
      <c r="B89" s="142">
        <f t="shared" ref="B89:M89" si="5">B74/B$74</f>
        <v>1</v>
      </c>
      <c r="C89" s="142">
        <f t="shared" si="5"/>
        <v>1</v>
      </c>
      <c r="D89" s="142">
        <f t="shared" si="5"/>
        <v>1</v>
      </c>
      <c r="E89" s="142">
        <f t="shared" si="5"/>
        <v>1</v>
      </c>
      <c r="F89" s="142">
        <f t="shared" si="5"/>
        <v>1</v>
      </c>
      <c r="G89" s="142" t="e">
        <f t="shared" si="5"/>
        <v>#VALUE!</v>
      </c>
      <c r="H89" s="142" t="e">
        <f t="shared" si="5"/>
        <v>#VALUE!</v>
      </c>
      <c r="I89" s="142" t="e">
        <f t="shared" si="5"/>
        <v>#VALUE!</v>
      </c>
      <c r="J89" s="142">
        <f t="shared" si="5"/>
        <v>1</v>
      </c>
      <c r="K89" s="142" t="e">
        <f t="shared" si="5"/>
        <v>#VALUE!</v>
      </c>
      <c r="L89" s="142">
        <f t="shared" si="5"/>
        <v>1</v>
      </c>
      <c r="M89" s="142">
        <f t="shared" si="5"/>
        <v>1</v>
      </c>
      <c r="N89" s="141">
        <v>57</v>
      </c>
    </row>
    <row r="92" spans="2:14" ht="14.4" x14ac:dyDescent="0.25">
      <c r="B92" s="143">
        <f t="shared" ref="B92:M92" si="6">B84*B76</f>
        <v>37.777777777777779</v>
      </c>
      <c r="C92" s="143">
        <f t="shared" si="6"/>
        <v>10.428571428571429</v>
      </c>
      <c r="D92" s="143">
        <f t="shared" si="6"/>
        <v>0.125</v>
      </c>
      <c r="E92" s="143" t="e">
        <f t="shared" si="6"/>
        <v>#VALUE!</v>
      </c>
      <c r="F92" s="143" t="e">
        <f t="shared" si="6"/>
        <v>#VALUE!</v>
      </c>
      <c r="G92" s="143" t="e">
        <f t="shared" si="6"/>
        <v>#VALUE!</v>
      </c>
      <c r="H92" s="143" t="e">
        <f t="shared" si="6"/>
        <v>#VALUE!</v>
      </c>
      <c r="I92" s="143" t="e">
        <f t="shared" si="6"/>
        <v>#VALUE!</v>
      </c>
      <c r="J92" s="143">
        <f t="shared" si="6"/>
        <v>0.33333333333333331</v>
      </c>
      <c r="K92" s="143" t="e">
        <f t="shared" si="6"/>
        <v>#VALUE!</v>
      </c>
      <c r="L92" s="143">
        <f t="shared" si="6"/>
        <v>1</v>
      </c>
      <c r="M92" s="143" t="e">
        <f t="shared" si="6"/>
        <v>#VALUE!</v>
      </c>
      <c r="N92" s="143">
        <v>10</v>
      </c>
    </row>
    <row r="93" spans="2:14" ht="14.4" x14ac:dyDescent="0.25">
      <c r="B93" s="143">
        <f t="shared" ref="B93:M93" si="7">B85*B77</f>
        <v>18.888888888888889</v>
      </c>
      <c r="C93" s="143">
        <f t="shared" si="7"/>
        <v>20</v>
      </c>
      <c r="D93" s="143">
        <f t="shared" si="7"/>
        <v>0.5</v>
      </c>
      <c r="E93" s="143">
        <f t="shared" si="7"/>
        <v>0.66666666666666663</v>
      </c>
      <c r="F93" s="143">
        <f t="shared" si="7"/>
        <v>0.5714285714285714</v>
      </c>
      <c r="G93" s="143" t="e">
        <f t="shared" si="7"/>
        <v>#VALUE!</v>
      </c>
      <c r="H93" s="143" t="e">
        <f t="shared" si="7"/>
        <v>#VALUE!</v>
      </c>
      <c r="I93" s="143" t="e">
        <f t="shared" si="7"/>
        <v>#VALUE!</v>
      </c>
      <c r="J93" s="143" t="e">
        <f t="shared" si="7"/>
        <v>#VALUE!</v>
      </c>
      <c r="K93" s="143" t="e">
        <f t="shared" si="7"/>
        <v>#VALUE!</v>
      </c>
      <c r="L93" s="143" t="e">
        <f t="shared" si="7"/>
        <v>#VALUE!</v>
      </c>
      <c r="M93" s="143">
        <f t="shared" si="7"/>
        <v>1.5</v>
      </c>
      <c r="N93" s="143">
        <v>15</v>
      </c>
    </row>
    <row r="94" spans="2:14" ht="14.4" x14ac:dyDescent="0.25">
      <c r="B94" s="143">
        <f t="shared" ref="B94:M94" si="8">B86*B78</f>
        <v>9.4444444444444446</v>
      </c>
      <c r="C94" s="143">
        <f t="shared" si="8"/>
        <v>24</v>
      </c>
      <c r="D94" s="143">
        <f t="shared" si="8"/>
        <v>1.125</v>
      </c>
      <c r="E94" s="143">
        <f t="shared" si="8"/>
        <v>0.66666666666666663</v>
      </c>
      <c r="F94" s="143">
        <f t="shared" si="8"/>
        <v>2.2857142857142856</v>
      </c>
      <c r="G94" s="143" t="e">
        <f t="shared" si="8"/>
        <v>#VALUE!</v>
      </c>
      <c r="H94" s="143" t="e">
        <f t="shared" si="8"/>
        <v>#VALUE!</v>
      </c>
      <c r="I94" s="143" t="e">
        <f t="shared" si="8"/>
        <v>#VALUE!</v>
      </c>
      <c r="J94" s="143" t="e">
        <f t="shared" si="8"/>
        <v>#VALUE!</v>
      </c>
      <c r="K94" s="143" t="e">
        <f t="shared" si="8"/>
        <v>#VALUE!</v>
      </c>
      <c r="L94" s="143" t="e">
        <f t="shared" si="8"/>
        <v>#VALUE!</v>
      </c>
      <c r="M94" s="143">
        <f t="shared" si="8"/>
        <v>1.5</v>
      </c>
      <c r="N94" s="143">
        <v>17</v>
      </c>
    </row>
    <row r="95" spans="2:14" ht="14.4" x14ac:dyDescent="0.25">
      <c r="B95" s="143">
        <f t="shared" ref="B95:M95" si="9">B87*B79</f>
        <v>18.888888888888889</v>
      </c>
      <c r="C95" s="143">
        <f t="shared" si="9"/>
        <v>24</v>
      </c>
      <c r="D95" s="143">
        <f t="shared" si="9"/>
        <v>0.5</v>
      </c>
      <c r="E95" s="143" t="e">
        <f t="shared" si="9"/>
        <v>#VALUE!</v>
      </c>
      <c r="F95" s="143" t="e">
        <f t="shared" si="9"/>
        <v>#VALUE!</v>
      </c>
      <c r="G95" s="143" t="e">
        <f t="shared" si="9"/>
        <v>#VALUE!</v>
      </c>
      <c r="H95" s="143" t="e">
        <f t="shared" si="9"/>
        <v>#VALUE!</v>
      </c>
      <c r="I95" s="143" t="e">
        <f t="shared" si="9"/>
        <v>#VALUE!</v>
      </c>
      <c r="J95" s="143" t="e">
        <f t="shared" si="9"/>
        <v>#VALUE!</v>
      </c>
      <c r="K95" s="143" t="e">
        <f t="shared" si="9"/>
        <v>#VALUE!</v>
      </c>
      <c r="L95" s="143" t="e">
        <f t="shared" si="9"/>
        <v>#VALUE!</v>
      </c>
      <c r="M95" s="143" t="e">
        <f t="shared" si="9"/>
        <v>#VALUE!</v>
      </c>
      <c r="N95" s="143">
        <v>8</v>
      </c>
    </row>
    <row r="96" spans="2:14" ht="14.4" x14ac:dyDescent="0.25">
      <c r="B96" s="143">
        <f t="shared" ref="B96:M96" si="10">B88*IF(B80="-",0,B88)</f>
        <v>0</v>
      </c>
      <c r="C96" s="143">
        <f t="shared" si="10"/>
        <v>0</v>
      </c>
      <c r="D96" s="143">
        <f t="shared" si="10"/>
        <v>0</v>
      </c>
      <c r="E96" s="143">
        <f t="shared" si="10"/>
        <v>0.1111111111111111</v>
      </c>
      <c r="F96" s="143">
        <f t="shared" si="10"/>
        <v>2.0408163265306121E-2</v>
      </c>
      <c r="G96" s="143" t="e">
        <f t="shared" si="10"/>
        <v>#VALUE!</v>
      </c>
      <c r="H96" s="143" t="e">
        <f t="shared" si="10"/>
        <v>#VALUE!</v>
      </c>
      <c r="I96" s="143" t="e">
        <f t="shared" si="10"/>
        <v>#VALUE!</v>
      </c>
      <c r="J96" s="143">
        <f t="shared" si="10"/>
        <v>0.44444444444444442</v>
      </c>
      <c r="K96" s="143" t="e">
        <f t="shared" si="10"/>
        <v>#VALUE!</v>
      </c>
      <c r="L96" s="143">
        <f t="shared" si="10"/>
        <v>0.25</v>
      </c>
      <c r="M96" s="143">
        <f t="shared" si="10"/>
        <v>0</v>
      </c>
      <c r="N96" s="143">
        <v>7</v>
      </c>
    </row>
    <row r="97" spans="2:14" ht="14.4" x14ac:dyDescent="0.25">
      <c r="B97" s="143">
        <f t="shared" ref="B97:M97" si="11">SUM(B92:B96)</f>
        <v>85</v>
      </c>
      <c r="C97" s="143">
        <f t="shared" si="11"/>
        <v>78.428571428571431</v>
      </c>
      <c r="D97" s="143">
        <f t="shared" si="11"/>
        <v>2.25</v>
      </c>
      <c r="E97" s="143" t="e">
        <f t="shared" si="11"/>
        <v>#VALUE!</v>
      </c>
      <c r="F97" s="143" t="e">
        <f t="shared" si="11"/>
        <v>#VALUE!</v>
      </c>
      <c r="G97" s="143" t="e">
        <f t="shared" si="11"/>
        <v>#VALUE!</v>
      </c>
      <c r="H97" s="143" t="e">
        <f t="shared" si="11"/>
        <v>#VALUE!</v>
      </c>
      <c r="I97" s="143" t="e">
        <f t="shared" si="11"/>
        <v>#VALUE!</v>
      </c>
      <c r="J97" s="143" t="e">
        <f t="shared" si="11"/>
        <v>#VALUE!</v>
      </c>
      <c r="K97" s="143" t="e">
        <f t="shared" si="11"/>
        <v>#VALUE!</v>
      </c>
      <c r="L97" s="143" t="e">
        <f t="shared" si="11"/>
        <v>#VALUE!</v>
      </c>
      <c r="M97" s="143" t="e">
        <f t="shared" si="11"/>
        <v>#VALUE!</v>
      </c>
      <c r="N97" s="144">
        <v>57</v>
      </c>
    </row>
  </sheetData>
  <mergeCells count="31">
    <mergeCell ref="A5:A6"/>
    <mergeCell ref="B5:B6"/>
    <mergeCell ref="C5:N5"/>
    <mergeCell ref="O5:O6"/>
    <mergeCell ref="A11:B11"/>
    <mergeCell ref="C17:I17"/>
    <mergeCell ref="J17:M17"/>
    <mergeCell ref="N17:Q17"/>
    <mergeCell ref="A18:B19"/>
    <mergeCell ref="C18:P18"/>
    <mergeCell ref="Q18:Q19"/>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s>
  <pageMargins left="0.7" right="0.7" top="0.75" bottom="0.75" header="0.51180555555555496" footer="0.51180555555555496"/>
  <pageSetup paperSize="0" scale="0" firstPageNumber="0" orientation="portrait" usePrinterDefaults="0" horizontalDpi="0" verticalDpi="0" copie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Instructions</vt:lpstr>
      <vt:lpstr>TEST MARKS </vt:lpstr>
      <vt:lpstr>TEST -CO </vt:lpstr>
      <vt:lpstr>Assignment CO </vt:lpstr>
      <vt:lpstr>SEE-final exam CO</vt:lpstr>
      <vt:lpstr>TOTAL CO </vt:lpstr>
      <vt:lpstr>CO_EXIT_SURVEY</vt:lpstr>
      <vt:lpstr>C0_EXCEL_SHEET</vt:lpstr>
      <vt:lpstr>Sheet5</vt:lpstr>
      <vt:lpstr>CO_PO_MAPPING</vt:lpstr>
      <vt:lpstr>C-Sec</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VINS</dc:creator>
  <cp:lastModifiedBy>AKASH</cp:lastModifiedBy>
  <cp:revision>0</cp:revision>
  <cp:lastPrinted>2018-04-11T16:34:13Z</cp:lastPrinted>
  <dcterms:created xsi:type="dcterms:W3CDTF">2014-06-24T08:34:47Z</dcterms:created>
  <dcterms:modified xsi:type="dcterms:W3CDTF">2019-12-27T11:02:05Z</dcterms:modified>
  <dc:language>en-IN</dc:language>
</cp:coreProperties>
</file>