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olors1.xml" ContentType="application/vnd.ms-office.chartcolorstyle+xml"/>
  <Override PartName="/xl/charts/colors2.xml" ContentType="application/vnd.ms-office.chartcolorstyle+xml"/>
  <Override PartName="/xl/charts/colors3.xml" ContentType="application/vnd.ms-office.chartcolorstyle+xml"/>
  <Override PartName="/xl/charts/style1.xml" ContentType="application/vnd.ms-office.chartstyle+xml"/>
  <Override PartName="/xl/charts/style2.xml" ContentType="application/vnd.ms-office.chartstyle+xml"/>
  <Override PartName="/xl/charts/style3.xml" ContentType="application/vnd.ms-office.chartsty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30" firstSheet="7" activeTab="8"/>
  </bookViews>
  <sheets>
    <sheet name="TEST MARKS " sheetId="1" r:id="rId1"/>
    <sheet name="TEST -CO " sheetId="12" r:id="rId2"/>
    <sheet name="SEE-final exam CO" sheetId="16" r:id="rId3"/>
    <sheet name="TOTAL CO " sheetId="13" r:id="rId4"/>
    <sheet name="C-Sec" sheetId="2" state="hidden" r:id="rId5"/>
    <sheet name="Sheet1" sheetId="3" state="hidden" r:id="rId6"/>
    <sheet name="Sheet2" sheetId="4" state="hidden" r:id="rId7"/>
    <sheet name="CO ATTAINMENT" sheetId="20" r:id="rId8"/>
    <sheet name="CO-PO ATTAINMENT DIRECT ASSESM" sheetId="21" r:id="rId9"/>
  </sheets>
  <externalReferences>
    <externalReference r:id="rId10"/>
  </externalReferences>
  <calcPr calcId="144525"/>
</workbook>
</file>

<file path=xl/sharedStrings.xml><?xml version="1.0" encoding="utf-8"?>
<sst xmlns="http://schemas.openxmlformats.org/spreadsheetml/2006/main" count="1443" uniqueCount="525">
  <si>
    <t>Sapthagiri College of Engineering</t>
  </si>
  <si>
    <t>Department of Electronics and Communication Engineering</t>
  </si>
  <si>
    <t>DIGITAL ELECTRONICS LAB</t>
  </si>
  <si>
    <t>III Semester A and B Section Test marks for ODD Sem 2016-17</t>
  </si>
  <si>
    <t>Sl. No.</t>
  </si>
  <si>
    <t>Name of the student</t>
  </si>
  <si>
    <t>USN</t>
  </si>
  <si>
    <t>I INTERNALS</t>
  </si>
  <si>
    <t>Q1,2,3,4,5</t>
  </si>
  <si>
    <t>CO 1</t>
  </si>
  <si>
    <t>CO 2</t>
  </si>
  <si>
    <t>CO 3</t>
  </si>
  <si>
    <t>CO 4</t>
  </si>
  <si>
    <t>AMAN KUMAR(YB)</t>
  </si>
  <si>
    <t>1SG14EC009</t>
  </si>
  <si>
    <t>DEEPA RAM(YB)</t>
  </si>
  <si>
    <t>1SG14EC026</t>
  </si>
  <si>
    <t>HARSHITH K GOWDA(YB)</t>
  </si>
  <si>
    <t>1SG14EC037</t>
  </si>
  <si>
    <t>ABHIJITH N</t>
  </si>
  <si>
    <t>1SG15EC001</t>
  </si>
  <si>
    <t>ABHISHEK K</t>
  </si>
  <si>
    <t>1SG15EC002</t>
  </si>
  <si>
    <t>ABHISHEK N</t>
  </si>
  <si>
    <t>1SG15EC003</t>
  </si>
  <si>
    <t>ADITYA P THAKKER</t>
  </si>
  <si>
    <t>1SG15EC004</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</si>
  <si>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</si>
  <si>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</si>
  <si>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</si>
  <si>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</si>
  <si>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</si>
  <si>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</si>
  <si>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</si>
  <si>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</si>
  <si>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</si>
  <si>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</si>
  <si>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</si>
  <si>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</si>
  <si>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</si>
  <si>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</si>
  <si>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</si>
  <si>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</si>
  <si>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</si>
  <si>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</si>
  <si>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</si>
  <si>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</si>
  <si>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</si>
  <si>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</si>
  <si>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ASHWIN V</t>
  </si>
  <si>
    <t>1SG15EC017</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</si>
  <si>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</si>
  <si>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</si>
  <si>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</si>
  <si>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</si>
  <si>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</si>
  <si>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</si>
  <si>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</si>
  <si>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</si>
  <si>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</si>
  <si>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</si>
  <si>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</si>
  <si>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</si>
  <si>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</si>
  <si>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</si>
  <si>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CHANNA BASAVA</t>
  </si>
  <si>
    <t>1SG15EC025</t>
  </si>
  <si>
    <t>CHARITHA B M</t>
  </si>
  <si>
    <t>1SG15EC026</t>
  </si>
  <si>
    <t>CHIRAG S</t>
  </si>
  <si>
    <t>1SG15EC027</t>
  </si>
  <si>
    <t>CHITHRA K</t>
  </si>
  <si>
    <t>1SG15EC028</t>
  </si>
  <si>
    <t>DARSHAN C</t>
  </si>
  <si>
    <t>1SG15EC029</t>
  </si>
  <si>
    <t>DHARMKIRTI KUMAR</t>
  </si>
  <si>
    <t>1SG15EC030</t>
  </si>
  <si>
    <t>DILIP V</t>
  </si>
  <si>
    <t>1SG15EC031</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</si>
  <si>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</si>
  <si>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</si>
  <si>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</si>
  <si>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</si>
  <si>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</si>
  <si>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</si>
  <si>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</si>
  <si>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</si>
  <si>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</si>
  <si>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</si>
  <si>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</si>
  <si>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</si>
  <si>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</si>
  <si>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</si>
  <si>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</si>
  <si>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</si>
  <si>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SHEKHAR</t>
  </si>
  <si>
    <t>1SG15EC040</t>
  </si>
  <si>
    <t>HIMANSHU TIWARI</t>
  </si>
  <si>
    <t>1SG15EC041</t>
  </si>
  <si>
    <t>K AKSHAYA</t>
  </si>
  <si>
    <t>1SG15EC042</t>
  </si>
  <si>
    <t>KANAKA LAKSHMI A</t>
  </si>
  <si>
    <t>1SG15EC043</t>
  </si>
  <si>
    <t>KANNIKA HEGDE</t>
  </si>
  <si>
    <t>1SG15EC044</t>
  </si>
  <si>
    <t>KARTHIK K</t>
  </si>
  <si>
    <t>1SG15EC045</t>
  </si>
  <si>
    <t>KAVYASHREE G S</t>
  </si>
  <si>
    <t>1SG15EC046</t>
  </si>
  <si>
    <t>KIRAN R</t>
  </si>
  <si>
    <t>1SG15EC047</t>
  </si>
  <si>
    <t>KOSLENDER SINGH</t>
  </si>
  <si>
    <t>1SG15EC048</t>
  </si>
  <si>
    <t>KOUSALYA S</t>
  </si>
  <si>
    <t>1SG15EC050</t>
  </si>
  <si>
    <t>KOUSHALYA D</t>
  </si>
  <si>
    <t>1SG15EC051</t>
  </si>
  <si>
    <t>KUMARI NEHA</t>
  </si>
  <si>
    <t>1SG15EC052</t>
  </si>
  <si>
    <t>LAVANYA M L</t>
  </si>
  <si>
    <t>1SG15EC053</t>
  </si>
  <si>
    <t>LINGARAJU L</t>
  </si>
  <si>
    <t>1SG15EC054</t>
  </si>
  <si>
    <t>MANJUNATHA NAIK N</t>
  </si>
  <si>
    <t>1SG15EC056</t>
  </si>
  <si>
    <t>MANOJ G</t>
  </si>
  <si>
    <t>1SG15EC057</t>
  </si>
  <si>
    <t>ANUSHA V MURTHY</t>
  </si>
  <si>
    <t>1SG16EC402</t>
  </si>
  <si>
    <t>ANUSHA S</t>
  </si>
  <si>
    <t>1SG16EC401</t>
  </si>
  <si>
    <t>ASHWINI S</t>
  </si>
  <si>
    <t>1SG16EC404</t>
  </si>
  <si>
    <t>BHARATHI V</t>
  </si>
  <si>
    <t>1SG16EC407</t>
  </si>
  <si>
    <t>SHARATH P</t>
  </si>
  <si>
    <t>1SG16EC424</t>
  </si>
  <si>
    <t>BHANDESH</t>
  </si>
  <si>
    <t>1SG16EC405</t>
  </si>
  <si>
    <t>GANESH G</t>
  </si>
  <si>
    <t>1SG16EC411</t>
  </si>
  <si>
    <t>DIVYA P</t>
  </si>
  <si>
    <t>1SG16EC409</t>
  </si>
  <si>
    <t>DIVYASHREE M R</t>
  </si>
  <si>
    <t>1SG16EC410</t>
  </si>
  <si>
    <t>KAVYASHREE</t>
  </si>
  <si>
    <t>1SG16EC412</t>
  </si>
  <si>
    <t>SOMASHEKAR D K</t>
  </si>
  <si>
    <t>VINAY R</t>
  </si>
  <si>
    <t>1SG16EC426</t>
  </si>
  <si>
    <t>RAHUL SINGH</t>
  </si>
  <si>
    <t>1SG16EC419</t>
  </si>
  <si>
    <t>PAVAN RAJ</t>
  </si>
  <si>
    <t>1SG16EC414</t>
  </si>
  <si>
    <t>ARCHANA Y</t>
  </si>
  <si>
    <t>1SG16EC403</t>
  </si>
  <si>
    <t>ANUSHA R</t>
  </si>
  <si>
    <t>1SG16EC400</t>
  </si>
  <si>
    <t>BHANU PRIYA</t>
  </si>
  <si>
    <t>1SG16EC406</t>
  </si>
  <si>
    <t>VENKATESH S HALLI</t>
  </si>
  <si>
    <t>BHARATHI Y C</t>
  </si>
  <si>
    <t>1SG16EC408</t>
  </si>
  <si>
    <t>RANJITHA R (RE ADMISSION)</t>
  </si>
  <si>
    <t>1SG13EC088</t>
  </si>
  <si>
    <t>TALLA ADITYA(YB)</t>
  </si>
  <si>
    <t>1SG13EC116</t>
  </si>
  <si>
    <t>RAMYA S K JADAV</t>
  </si>
  <si>
    <t>1SG13EC131</t>
  </si>
  <si>
    <t>RAKESH K R (RE ADMISSION)</t>
  </si>
  <si>
    <t>1SG15EC420</t>
  </si>
  <si>
    <t>MANU RAJ SINGH</t>
  </si>
  <si>
    <t>1SG15EC058</t>
  </si>
  <si>
    <t>MEGHANA A S</t>
  </si>
  <si>
    <t>1SG15EC059</t>
  </si>
  <si>
    <t>MOHAMMED SHAHID</t>
  </si>
  <si>
    <t>1SG15EC060</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</si>
  <si>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</si>
  <si>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</si>
  <si>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</si>
  <si>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</si>
  <si>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</si>
  <si>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</si>
  <si>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</si>
  <si>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</si>
  <si>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</si>
  <si>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</si>
  <si>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</si>
  <si>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</si>
  <si>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</si>
  <si>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</si>
  <si>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</si>
  <si>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</si>
  <si>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</si>
  <si>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</si>
  <si>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</si>
  <si>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</si>
  <si>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</si>
  <si>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</si>
  <si>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</si>
  <si>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</si>
  <si>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</si>
  <si>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</si>
  <si>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</si>
  <si>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</si>
  <si>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PRAJWAL S</t>
  </si>
  <si>
    <t>1SG15EC077</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</si>
  <si>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</si>
  <si>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</si>
  <si>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</si>
  <si>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</si>
  <si>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</si>
  <si>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</si>
  <si>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</si>
  <si>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</si>
  <si>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</si>
  <si>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</si>
  <si>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</si>
  <si>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</si>
  <si>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</si>
  <si>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</si>
  <si>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</si>
  <si>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</si>
  <si>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</si>
  <si>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</si>
  <si>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</si>
  <si>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</si>
  <si>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RANJAN S</t>
  </si>
  <si>
    <t>1SG15EC088</t>
  </si>
  <si>
    <t>RANJITH GOWDA B</t>
  </si>
  <si>
    <t>1SG15EC089</t>
  </si>
  <si>
    <t>RAVI C</t>
  </si>
  <si>
    <t>1SG15EC090</t>
  </si>
  <si>
    <t>SAI SIDDHARTH M</t>
  </si>
  <si>
    <t>1SG15EC091</t>
  </si>
  <si>
    <t>SANDHYA V</t>
  </si>
  <si>
    <t>1SG15EC092</t>
  </si>
  <si>
    <t>SANDHYA Y G</t>
  </si>
  <si>
    <t>1SG15EC093</t>
  </si>
  <si>
    <t>SANJANA A S</t>
  </si>
  <si>
    <t>1SG15EC094</t>
  </si>
  <si>
    <t>SANJAY KUMAR B N</t>
  </si>
  <si>
    <t>1SG15EC095</t>
  </si>
  <si>
    <t>SHASHANK H S</t>
  </si>
  <si>
    <t>1SG15EC098</t>
  </si>
  <si>
    <t>SHASHANK SHEKHAR</t>
  </si>
  <si>
    <t>1SG15EC099</t>
  </si>
  <si>
    <t>SHASHIKANT KUMAR</t>
  </si>
  <si>
    <t>1SG15EC100</t>
  </si>
  <si>
    <t>SHRISH JHA</t>
  </si>
  <si>
    <t>1SG15EC101</t>
  </si>
  <si>
    <t>SHUBHAM KUMAR</t>
  </si>
  <si>
    <t>1SG15EC102</t>
  </si>
  <si>
    <t>SHUBHAM KUMAR(D)</t>
  </si>
  <si>
    <t>1SG15EC103</t>
  </si>
  <si>
    <t>SHUBHAM KUMAR MISHRA</t>
  </si>
  <si>
    <t>1SG15EC104</t>
  </si>
  <si>
    <t>SMITHA B BIRADAR</t>
  </si>
  <si>
    <t>1SG15EC105</t>
  </si>
  <si>
    <t>SUBHAM SHEKHAR PANDEY</t>
  </si>
  <si>
    <t>1SG15EC107</t>
  </si>
  <si>
    <t>SUKANYA KRISHNA POOJARI</t>
  </si>
  <si>
    <t>1SG15EC108</t>
  </si>
  <si>
    <t>SUMALATHA N</t>
  </si>
  <si>
    <t>1SG15EC110</t>
  </si>
  <si>
    <t>USHA KIRAN S</t>
  </si>
  <si>
    <t>1SG15EC111</t>
  </si>
  <si>
    <t>VAISHNAVI R SHETTY</t>
  </si>
  <si>
    <t>1SG15EC112</t>
  </si>
  <si>
    <t>VARSHINI N(D)</t>
  </si>
  <si>
    <t>1SG15EC113</t>
  </si>
  <si>
    <t>VEERESH M</t>
  </si>
  <si>
    <t>1SG15EC114</t>
  </si>
  <si>
    <t>VIKAS KASHYAP</t>
  </si>
  <si>
    <t>1SG15EC115</t>
  </si>
  <si>
    <t>VINAYAKA L S</t>
  </si>
  <si>
    <t>1SG15EC116</t>
  </si>
  <si>
    <t>POOJA J</t>
  </si>
  <si>
    <t>1SG16EC415</t>
  </si>
  <si>
    <t>PRASHANTH J</t>
  </si>
  <si>
    <t>1SG16EC417</t>
  </si>
  <si>
    <t>R PRASHANTH</t>
  </si>
  <si>
    <t>1SG16EC418</t>
  </si>
  <si>
    <t>RAMYA T K</t>
  </si>
  <si>
    <t>1SG16EC421</t>
  </si>
  <si>
    <t>RAJESHWARI R</t>
  </si>
  <si>
    <t>1SG16EC420</t>
  </si>
  <si>
    <t>SAMITHA M</t>
  </si>
  <si>
    <t>1SG16EC422</t>
  </si>
  <si>
    <t>SHIVA S</t>
  </si>
  <si>
    <t>1SG16EC425</t>
  </si>
  <si>
    <t>TOUFIQ KAGWDAKAR</t>
  </si>
  <si>
    <t>1SG16EC428</t>
  </si>
  <si>
    <t>UMA R</t>
  </si>
  <si>
    <t>1SG16EC429</t>
  </si>
  <si>
    <t>VARUN KUMAR S</t>
  </si>
  <si>
    <t>1SG16EC431</t>
  </si>
  <si>
    <t>VAIBHAVI G GUMASTE</t>
  </si>
  <si>
    <t>1SG16EC430</t>
  </si>
  <si>
    <t>MANJUNATH B</t>
  </si>
  <si>
    <t>1SG16EC413</t>
  </si>
  <si>
    <t>STEEVEN MENEGES</t>
  </si>
  <si>
    <t>1SG16EC427</t>
  </si>
  <si>
    <t>PRAJWAL R</t>
  </si>
  <si>
    <t>1SG16EC416</t>
  </si>
  <si>
    <t>Department of Electronics and communication Engineering</t>
  </si>
  <si>
    <t>ATTAINMENT (%)</t>
  </si>
  <si>
    <t>Y OR N</t>
  </si>
  <si>
    <t>I</t>
  </si>
  <si>
    <t>NO OF Y</t>
  </si>
  <si>
    <t>ATTAINMENT</t>
  </si>
  <si>
    <t>CO1</t>
  </si>
  <si>
    <t>CO2</t>
  </si>
  <si>
    <t>CO3</t>
  </si>
  <si>
    <t>CO4</t>
  </si>
  <si>
    <t>IA MARKS ATTAINMENT</t>
  </si>
  <si>
    <t>EXAM MARKS OBTAINED(same for all COs)</t>
  </si>
  <si>
    <t>MAX. MARKS</t>
  </si>
  <si>
    <t>NO. OF Y</t>
  </si>
  <si>
    <t>EXAM ATTAINMENT</t>
  </si>
  <si>
    <t>Equal weigtage to TEST, ASSIGNMENT &amp; EXAM MARKS</t>
  </si>
  <si>
    <t>TARGET: 70% ATTAINMENT</t>
  </si>
  <si>
    <t>AVERAGE</t>
  </si>
  <si>
    <t>ATTAINMENT of COs</t>
  </si>
  <si>
    <t>Acharya Institute of Technology</t>
  </si>
  <si>
    <t>Department of Computer Science and Engineering</t>
  </si>
  <si>
    <t>VI Semester C Section Test marks for Even Sem 2013-14</t>
  </si>
  <si>
    <t>II INTERNALS</t>
  </si>
  <si>
    <t>III INTERNALS</t>
  </si>
  <si>
    <t>PART A</t>
  </si>
  <si>
    <t>PART B</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</si>
  <si>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</si>
  <si>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</si>
  <si>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</si>
  <si>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</si>
  <si>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</si>
  <si>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</si>
  <si>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</si>
  <si>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</si>
  <si>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</si>
  <si>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</si>
  <si>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</si>
  <si>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</si>
  <si>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</si>
  <si>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</si>
  <si>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</si>
  <si>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</si>
  <si>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</si>
  <si>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</si>
  <si>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</si>
  <si>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</si>
  <si>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</si>
  <si>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</si>
  <si>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</si>
  <si>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</si>
  <si>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</si>
  <si>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</si>
  <si>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</si>
  <si>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</si>
  <si>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</si>
  <si>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</si>
  <si>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</si>
  <si>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</si>
  <si>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</si>
  <si>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</si>
  <si>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</si>
  <si>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</si>
  <si>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</si>
  <si>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</si>
  <si>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</si>
  <si>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</si>
  <si>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</si>
  <si>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</si>
  <si>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</si>
  <si>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</si>
  <si>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</si>
  <si>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</si>
  <si>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</si>
  <si>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</si>
  <si>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</si>
  <si>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</si>
  <si>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</si>
  <si>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</si>
  <si>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</si>
  <si>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</si>
  <si>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</si>
  <si>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</si>
  <si>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</si>
  <si>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</si>
  <si>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</si>
  <si>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</si>
  <si>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</si>
  <si>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</si>
  <si>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</si>
  <si>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</si>
  <si>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</si>
  <si>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</si>
  <si>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</si>
  <si>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</si>
  <si>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</si>
  <si>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</si>
  <si>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</si>
  <si>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</si>
  <si>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</si>
  <si>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</si>
  <si>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</si>
  <si>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</si>
  <si>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</si>
  <si>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</si>
  <si>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</si>
  <si>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</si>
  <si>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</si>
  <si>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</si>
  <si>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</si>
  <si>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</si>
  <si>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</si>
  <si>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</si>
  <si>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</si>
  <si>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</si>
  <si>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</si>
  <si>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</si>
  <si>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</si>
  <si>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</si>
  <si>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</si>
  <si>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</si>
  <si>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</si>
  <si>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</si>
  <si>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</si>
  <si>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</si>
  <si>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</si>
  <si>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</si>
  <si>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</si>
  <si>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</si>
  <si>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</si>
  <si>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</si>
  <si>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</si>
  <si>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</si>
  <si>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</si>
  <si>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</si>
  <si>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</si>
  <si>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</si>
  <si>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</si>
  <si>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</si>
  <si>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</si>
  <si>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</si>
  <si>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</si>
  <si>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</si>
  <si>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</si>
  <si>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</si>
  <si>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</si>
  <si>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</si>
  <si>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</si>
  <si>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</si>
  <si>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</si>
  <si>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</si>
  <si>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</si>
  <si>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</si>
  <si>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</si>
  <si>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</si>
  <si>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</si>
  <si>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</si>
  <si>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</si>
  <si>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</si>
  <si>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</si>
  <si>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</si>
  <si>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</si>
  <si>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</si>
  <si>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</si>
  <si>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</si>
  <si>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</si>
  <si>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</si>
  <si>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</si>
  <si>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</si>
  <si>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</si>
  <si>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</si>
  <si>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</si>
  <si>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t>
  </si>
  <si>
    <t>DEPARTMENT OF ELECTRONICS AND COMMUNICATION ENGINEERING</t>
  </si>
  <si>
    <t xml:space="preserve"> CO-PO ATTAINMENT (ODD SEM 2016-17)</t>
  </si>
  <si>
    <r>
      <rPr>
        <b/>
        <sz val="12"/>
        <color rgb="FF000000"/>
        <rFont val="Arial"/>
        <charset val="134"/>
      </rPr>
      <t xml:space="preserve">SEM &amp; SEC: </t>
    </r>
    <r>
      <rPr>
        <sz val="12"/>
        <color rgb="FF000000"/>
        <rFont val="Arial"/>
        <charset val="134"/>
      </rPr>
      <t>III A&amp; B SEC</t>
    </r>
  </si>
  <si>
    <r>
      <rPr>
        <b/>
        <sz val="12"/>
        <color rgb="FF000000"/>
        <rFont val="Arial"/>
        <charset val="134"/>
      </rPr>
      <t xml:space="preserve">Subject: </t>
    </r>
    <r>
      <rPr>
        <sz val="12"/>
        <color rgb="FF000000"/>
        <rFont val="Arial"/>
        <charset val="134"/>
      </rPr>
      <t>DE LAB</t>
    </r>
  </si>
  <si>
    <r>
      <rPr>
        <b/>
        <sz val="12"/>
        <color rgb="FF000000"/>
        <rFont val="Arial"/>
        <charset val="134"/>
      </rPr>
      <t xml:space="preserve">Subject Code: </t>
    </r>
    <r>
      <rPr>
        <sz val="12"/>
        <color rgb="FF000000"/>
        <rFont val="Arial"/>
        <charset val="134"/>
      </rPr>
      <t>15ECL38</t>
    </r>
  </si>
  <si>
    <r>
      <rPr>
        <b/>
        <sz val="12"/>
        <color rgb="FF000000"/>
        <rFont val="Arial"/>
        <charset val="134"/>
      </rPr>
      <t xml:space="preserve">NAME OF THE FACULTY: </t>
    </r>
    <r>
      <rPr>
        <sz val="12"/>
        <color rgb="FF000000"/>
        <rFont val="Arial"/>
        <charset val="134"/>
      </rPr>
      <t>Mrs Prathibha.P.</t>
    </r>
  </si>
  <si>
    <t>I  CO Attainment</t>
  </si>
  <si>
    <t>A: Direct assessment (80%)-Tests, Assignment, Examination</t>
  </si>
  <si>
    <t>B: Indirect assessment (20%)-Course end survey</t>
  </si>
  <si>
    <t>Mapping POs</t>
  </si>
  <si>
    <t>Direct Assessment (a)</t>
  </si>
  <si>
    <t>Indirect Assessment (b)</t>
  </si>
  <si>
    <t>Overall Attainment 0.8 (a) + 0.2(b)</t>
  </si>
  <si>
    <t>Target (%)</t>
  </si>
  <si>
    <t xml:space="preserve">Attainment </t>
  </si>
  <si>
    <t>1,3,9,10,12</t>
  </si>
  <si>
    <t>YES</t>
  </si>
  <si>
    <r>
      <rPr>
        <b/>
        <sz val="12"/>
        <color rgb="FF000000"/>
        <rFont val="Arial"/>
        <charset val="134"/>
      </rPr>
      <t>NAME OF THE FACULTY :</t>
    </r>
    <r>
      <rPr>
        <sz val="12"/>
        <color rgb="FF000000"/>
        <rFont val="Arial"/>
        <charset val="134"/>
      </rPr>
      <t>Mrs Prathibha.P.</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</si>
  <si>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</si>
  <si>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</si>
  <si>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</si>
  <si>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</si>
  <si>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Outcomes (POs)</t>
  </si>
  <si>
    <r>
      <rPr>
        <b/>
        <sz val="11"/>
        <color rgb="FF000000"/>
        <rFont val="Times New Roman"/>
        <charset val="134"/>
      </rPr>
      <t>Note:</t>
    </r>
    <r>
      <rPr>
        <sz val="11"/>
        <color rgb="FF000000"/>
        <rFont val="Times New Roman"/>
        <charset val="134"/>
      </rPr>
      <t xml:space="preserve">  1 = Slight   2 = Moderate    3 = Good      </t>
    </r>
  </si>
  <si>
    <t>Course outcomes</t>
  </si>
  <si>
    <t>PSO</t>
  </si>
  <si>
    <t>PO1</t>
  </si>
  <si>
    <t>PO2</t>
  </si>
  <si>
    <t>PO3</t>
  </si>
  <si>
    <t>PO4</t>
  </si>
  <si>
    <t>PO5</t>
  </si>
  <si>
    <t>PO6</t>
  </si>
  <si>
    <t>PO7</t>
  </si>
  <si>
    <t>PO8</t>
  </si>
  <si>
    <t>PO9</t>
  </si>
  <si>
    <t>PO10</t>
  </si>
  <si>
    <t>PO11</t>
  </si>
  <si>
    <t>PO12</t>
  </si>
  <si>
    <t>PSO1</t>
  </si>
  <si>
    <t>PSO2</t>
  </si>
  <si>
    <t>PSO3</t>
  </si>
  <si>
    <t>PSO4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</si>
  <si>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</si>
  <si>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</si>
  <si>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</si>
  <si>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CO1: Demonstrate the truth table of various expressions and combinational circuits
using logic gates.</t>
  </si>
  <si>
    <t>CO2:Construct and test flips-flops, counters and shift registers.</t>
  </si>
  <si>
    <t>CO3:Simulate full adder and up/down counters.</t>
  </si>
</sst>
</file>

<file path=xl/styles.xml><?xml version="1.0" encoding="utf-8"?>
<styleSheet xmlns="http://schemas.openxmlformats.org/spreadsheetml/2006/main">
  <numFmts count="6">
    <numFmt numFmtId="176" formatCode="0_ "/>
    <numFmt numFmtId="177" formatCode="_ * #,##0.00_ ;_ * \-#,##0.00_ ;_ * &quot;-&quot;??_ ;_ @_ "/>
    <numFmt numFmtId="178" formatCode="_ &quot;₹&quot;\ * #,##0_ ;_ &quot;₹&quot;\ * \-#,##0_ ;_ &quot;₹&quot;\ * &quot;-&quot;_ ;_ @_ "/>
    <numFmt numFmtId="179" formatCode="_ * #,##0_ ;_ * \-#,##0_ ;_ * &quot;-&quot;_ ;_ @_ "/>
    <numFmt numFmtId="180" formatCode="_ &quot;₹&quot;\ * #,##0.00_ ;_ &quot;₹&quot;\ * \-#,##0.00_ ;_ &quot;₹&quot;\ * &quot;-&quot;??_ ;_ @_ "/>
    <numFmt numFmtId="181" formatCode="0.0"/>
  </numFmts>
  <fonts count="65">
    <font>
      <sz val="10"/>
      <color indexed="8"/>
      <name val="Arial"/>
      <charset val="134"/>
    </font>
    <font>
      <sz val="16"/>
      <color rgb="FF000000"/>
      <name val="Arial"/>
      <charset val="134"/>
    </font>
    <font>
      <b/>
      <u/>
      <sz val="12"/>
      <color rgb="FF000000"/>
      <name val="Arial"/>
      <charset val="134"/>
    </font>
    <font>
      <b/>
      <sz val="12"/>
      <color rgb="FF000000"/>
      <name val="Arial"/>
      <charset val="134"/>
    </font>
    <font>
      <b/>
      <sz val="10"/>
      <color indexed="8"/>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2"/>
      <color rgb="FF000000"/>
      <name val="Times New Roman"/>
      <charset val="134"/>
    </font>
    <font>
      <sz val="11"/>
      <color indexed="8"/>
      <name val="Times New Roman"/>
      <charset val="134"/>
    </font>
    <font>
      <b/>
      <sz val="12"/>
      <color indexed="8"/>
      <name val="Arial"/>
      <charset val="134"/>
    </font>
    <font>
      <sz val="12"/>
      <color indexed="8"/>
      <name val="Arial"/>
      <charset val="134"/>
    </font>
    <font>
      <b/>
      <sz val="12"/>
      <color indexed="8"/>
      <name val="Calibri"/>
      <charset val="134"/>
    </font>
    <font>
      <b/>
      <sz val="11"/>
      <color indexed="8"/>
      <name val="Calibri"/>
      <charset val="134"/>
    </font>
    <font>
      <b/>
      <sz val="12"/>
      <color indexed="8"/>
      <name val="Times New Roman"/>
      <charset val="134"/>
    </font>
    <font>
      <sz val="12"/>
      <color indexed="8"/>
      <name val="Times New Roman"/>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sz val="12"/>
      <color indexed="8"/>
      <name val="Cambria"/>
      <charset val="134"/>
    </font>
    <font>
      <sz val="8"/>
      <color rgb="FF000000"/>
      <name val="Times New Roman"/>
      <charset val="134"/>
    </font>
    <font>
      <sz val="10"/>
      <color rgb="FF000000"/>
      <name val="Times New Roman"/>
      <charset val="134"/>
    </font>
    <font>
      <sz val="12"/>
      <color rgb="FF000000"/>
      <name val="Cambria"/>
      <charset val="134"/>
      <scheme val="major"/>
    </font>
    <font>
      <sz val="8"/>
      <color indexed="8"/>
      <name val="Times New Roman"/>
      <charset val="134"/>
    </font>
    <font>
      <sz val="10"/>
      <color indexed="8"/>
      <name val="Times New Roman"/>
      <charset val="134"/>
    </font>
    <font>
      <sz val="11"/>
      <color rgb="FF000000"/>
      <name val="Calibri"/>
      <charset val="134"/>
    </font>
    <font>
      <b/>
      <sz val="12"/>
      <color indexed="8"/>
      <name val="Cambria"/>
      <charset val="134"/>
    </font>
    <font>
      <sz val="10"/>
      <color rgb="FF000000"/>
      <name val="Calibri"/>
      <charset val="134"/>
    </font>
    <font>
      <i/>
      <sz val="11"/>
      <color rgb="FF7F7F7F"/>
      <name val="Calibri"/>
      <charset val="0"/>
      <scheme val="minor"/>
    </font>
    <font>
      <b/>
      <sz val="13"/>
      <color theme="3"/>
      <name val="Calibri"/>
      <charset val="134"/>
      <scheme val="minor"/>
    </font>
    <font>
      <sz val="11"/>
      <color theme="1"/>
      <name val="Calibri"/>
      <charset val="134"/>
      <scheme val="minor"/>
    </font>
    <font>
      <u/>
      <sz val="11"/>
      <color rgb="FF0000FF"/>
      <name val="Calibri"/>
      <charset val="0"/>
      <scheme val="minor"/>
    </font>
    <font>
      <sz val="11"/>
      <color rgb="FF3F3F76"/>
      <name val="Calibri"/>
      <charset val="0"/>
      <scheme val="minor"/>
    </font>
    <font>
      <b/>
      <sz val="11"/>
      <color theme="3"/>
      <name val="Calibri"/>
      <charset val="134"/>
      <scheme val="minor"/>
    </font>
    <font>
      <sz val="11"/>
      <color theme="0"/>
      <name val="Calibri"/>
      <charset val="0"/>
      <scheme val="minor"/>
    </font>
    <font>
      <sz val="11"/>
      <color theme="1"/>
      <name val="Calibri"/>
      <charset val="0"/>
      <scheme val="minor"/>
    </font>
    <font>
      <b/>
      <sz val="11"/>
      <color rgb="FFFFFFFF"/>
      <name val="Calibri"/>
      <charset val="0"/>
      <scheme val="minor"/>
    </font>
    <font>
      <b/>
      <sz val="15"/>
      <color theme="3"/>
      <name val="Calibri"/>
      <charset val="134"/>
      <scheme val="minor"/>
    </font>
    <font>
      <sz val="11"/>
      <color rgb="FF006100"/>
      <name val="Calibri"/>
      <charset val="0"/>
      <scheme val="minor"/>
    </font>
    <font>
      <sz val="11"/>
      <color rgb="FFFF0000"/>
      <name val="Calibri"/>
      <charset val="0"/>
      <scheme val="minor"/>
    </font>
    <font>
      <u/>
      <sz val="11"/>
      <color rgb="FF800080"/>
      <name val="Calibri"/>
      <charset val="0"/>
      <scheme val="minor"/>
    </font>
    <font>
      <sz val="11"/>
      <color rgb="FFFA7D00"/>
      <name val="Calibri"/>
      <charset val="0"/>
      <scheme val="minor"/>
    </font>
    <font>
      <b/>
      <sz val="11"/>
      <color rgb="FF3F3F3F"/>
      <name val="Calibri"/>
      <charset val="0"/>
      <scheme val="minor"/>
    </font>
    <font>
      <b/>
      <sz val="18"/>
      <color theme="3"/>
      <name val="Calibri"/>
      <charset val="134"/>
      <scheme val="minor"/>
    </font>
    <font>
      <sz val="11"/>
      <color rgb="FF9C0006"/>
      <name val="Calibri"/>
      <charset val="0"/>
      <scheme val="minor"/>
    </font>
    <font>
      <b/>
      <sz val="11"/>
      <color theme="1"/>
      <name val="Calibri"/>
      <charset val="0"/>
      <scheme val="minor"/>
    </font>
    <font>
      <b/>
      <sz val="11"/>
      <color rgb="FFFA7D00"/>
      <name val="Calibri"/>
      <charset val="0"/>
      <scheme val="minor"/>
    </font>
    <font>
      <sz val="11"/>
      <color rgb="FF9C6500"/>
      <name val="Calibri"/>
      <charset val="0"/>
      <scheme val="minor"/>
    </font>
    <font>
      <sz val="11"/>
      <color rgb="FF000000"/>
      <name val="Times New Roman"/>
      <charset val="134"/>
    </font>
  </fonts>
  <fills count="39">
    <fill>
      <patternFill patternType="none"/>
    </fill>
    <fill>
      <patternFill patternType="gray125"/>
    </fill>
    <fill>
      <patternFill patternType="solid">
        <fgColor rgb="FFF2F2F2"/>
        <bgColor indexed="64"/>
      </patternFill>
    </fill>
    <fill>
      <patternFill patternType="solid">
        <fgColor rgb="FF7030A0"/>
        <bgColor indexed="64"/>
      </patternFill>
    </fill>
    <fill>
      <patternFill patternType="solid">
        <fgColor rgb="FF92D050"/>
        <bgColor indexed="64"/>
      </patternFill>
    </fill>
    <fill>
      <patternFill patternType="solid">
        <fgColor rgb="FF00B0F0"/>
        <bgColor indexed="64"/>
      </patternFill>
    </fill>
    <fill>
      <patternFill patternType="solid">
        <fgColor theme="6"/>
        <bgColor indexed="64"/>
      </patternFill>
    </fill>
    <fill>
      <patternFill patternType="solid">
        <fgColor theme="5" tint="0.399975585192419"/>
        <bgColor indexed="64"/>
      </patternFill>
    </fill>
    <fill>
      <patternFill patternType="solid">
        <fgColor rgb="FF00B050"/>
        <bgColor indexed="64"/>
      </patternFill>
    </fill>
    <fill>
      <patternFill patternType="solid">
        <fgColor rgb="FFFFC000"/>
        <bgColor indexed="64"/>
      </patternFill>
    </fill>
    <fill>
      <patternFill patternType="solid">
        <fgColor theme="0"/>
        <bgColor indexed="64"/>
      </patternFill>
    </fill>
    <fill>
      <patternFill patternType="solid">
        <fgColor rgb="FFFFCC99"/>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9" tint="0.399975585192419"/>
        <bgColor indexed="64"/>
      </patternFill>
    </fill>
  </fills>
  <borders count="47">
    <border>
      <left/>
      <right/>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auto="1"/>
      </left>
      <right style="thin">
        <color auto="1"/>
      </right>
      <top/>
      <bottom/>
      <diagonal/>
    </border>
    <border>
      <left style="medium">
        <color rgb="FF000000"/>
      </left>
      <right style="medium">
        <color rgb="FF000000"/>
      </right>
      <top style="thick">
        <color rgb="FF000000"/>
      </top>
      <bottom style="medium">
        <color rgb="FF000000"/>
      </bottom>
      <diagonal/>
    </border>
    <border>
      <left style="thick">
        <color rgb="FF000000"/>
      </left>
      <right style="thick">
        <color rgb="FF000000"/>
      </right>
      <top style="medium">
        <color rgb="FFCCCCCC"/>
      </top>
      <bottom style="thick">
        <color rgb="FF000000"/>
      </bottom>
      <diagonal/>
    </border>
    <border>
      <left/>
      <right style="thin">
        <color auto="1"/>
      </right>
      <top style="thin">
        <color auto="1"/>
      </top>
      <bottom style="thin">
        <color auto="1"/>
      </bottom>
      <diagonal/>
    </border>
    <border>
      <left style="thick">
        <color rgb="FF000000"/>
      </left>
      <right style="thick">
        <color rgb="FF000000"/>
      </right>
      <top style="medium">
        <color rgb="FFCCCCCC"/>
      </top>
      <bottom style="medium">
        <color rgb="FF000000"/>
      </bottom>
      <diagonal/>
    </border>
    <border>
      <left style="medium">
        <color rgb="FF000000"/>
      </left>
      <right style="medium">
        <color rgb="FF000000"/>
      </right>
      <top style="medium">
        <color rgb="FFCCCCCC"/>
      </top>
      <bottom style="medium">
        <color rgb="FF000000"/>
      </bottom>
      <diagonal/>
    </border>
    <border>
      <left style="thick">
        <color rgb="FF000000"/>
      </left>
      <right style="medium">
        <color rgb="FF000000"/>
      </right>
      <top style="medium">
        <color rgb="FFCCCCCC"/>
      </top>
      <bottom style="thick">
        <color rgb="FF000000"/>
      </bottom>
      <diagonal/>
    </border>
    <border>
      <left style="thick">
        <color rgb="FF000000"/>
      </left>
      <right style="medium">
        <color rgb="FF000000"/>
      </right>
      <top style="thick">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top style="medium">
        <color rgb="FFCCCCCC"/>
      </top>
      <bottom style="thick">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3">
    <xf numFmtId="0" fontId="0" fillId="0" borderId="0"/>
    <xf numFmtId="0" fontId="51" fillId="15" borderId="0" applyNumberFormat="0" applyBorder="0" applyAlignment="0" applyProtection="0">
      <alignment vertical="center"/>
    </xf>
    <xf numFmtId="177" fontId="46" fillId="0" borderId="0" applyFont="0" applyFill="0" applyBorder="0" applyAlignment="0" applyProtection="0">
      <alignment vertical="center"/>
    </xf>
    <xf numFmtId="179" fontId="46" fillId="0" borderId="0" applyFont="0" applyFill="0" applyBorder="0" applyAlignment="0" applyProtection="0">
      <alignment vertical="center"/>
    </xf>
    <xf numFmtId="178" fontId="46" fillId="0" borderId="0" applyFont="0" applyFill="0" applyBorder="0" applyAlignment="0" applyProtection="0">
      <alignment vertical="center"/>
    </xf>
    <xf numFmtId="180" fontId="46" fillId="0" borderId="0" applyFont="0" applyFill="0" applyBorder="0" applyAlignment="0" applyProtection="0">
      <alignment vertical="center"/>
    </xf>
    <xf numFmtId="9" fontId="46" fillId="0" borderId="0" applyFont="0" applyFill="0" applyBorder="0" applyAlignment="0" applyProtection="0">
      <alignment vertical="center"/>
    </xf>
    <xf numFmtId="0" fontId="52" fillId="13" borderId="42" applyNumberFormat="0" applyAlignment="0" applyProtection="0">
      <alignment vertical="center"/>
    </xf>
    <xf numFmtId="0" fontId="45" fillId="0" borderId="39" applyNumberFormat="0" applyFill="0" applyAlignment="0" applyProtection="0">
      <alignment vertical="center"/>
    </xf>
    <xf numFmtId="0" fontId="46" fillId="16" borderId="43" applyNumberFormat="0" applyFont="0" applyAlignment="0" applyProtection="0">
      <alignment vertical="center"/>
    </xf>
    <xf numFmtId="0" fontId="47" fillId="0" borderId="0" applyNumberFormat="0" applyFill="0" applyBorder="0" applyAlignment="0" applyProtection="0">
      <alignment vertical="center"/>
    </xf>
    <xf numFmtId="0" fontId="50" fillId="19" borderId="0" applyNumberFormat="0" applyBorder="0" applyAlignment="0" applyProtection="0">
      <alignment vertical="center"/>
    </xf>
    <xf numFmtId="0" fontId="56" fillId="0" borderId="0" applyNumberFormat="0" applyFill="0" applyBorder="0" applyAlignment="0" applyProtection="0">
      <alignment vertical="center"/>
    </xf>
    <xf numFmtId="0" fontId="51" fillId="22" borderId="0" applyNumberFormat="0" applyBorder="0" applyAlignment="0" applyProtection="0">
      <alignment vertical="center"/>
    </xf>
    <xf numFmtId="0" fontId="55" fillId="0" borderId="0" applyNumberFormat="0" applyFill="0" applyBorder="0" applyAlignment="0" applyProtection="0">
      <alignment vertical="center"/>
    </xf>
    <xf numFmtId="0" fontId="51" fillId="24" borderId="0" applyNumberFormat="0" applyBorder="0" applyAlignment="0" applyProtection="0">
      <alignment vertical="center"/>
    </xf>
    <xf numFmtId="0" fontId="5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3" fillId="0" borderId="39" applyNumberFormat="0" applyFill="0" applyAlignment="0" applyProtection="0">
      <alignment vertical="center"/>
    </xf>
    <xf numFmtId="0" fontId="49" fillId="0" borderId="41" applyNumberFormat="0" applyFill="0" applyAlignment="0" applyProtection="0">
      <alignment vertical="center"/>
    </xf>
    <xf numFmtId="0" fontId="49" fillId="0" borderId="0" applyNumberFormat="0" applyFill="0" applyBorder="0" applyAlignment="0" applyProtection="0">
      <alignment vertical="center"/>
    </xf>
    <xf numFmtId="0" fontId="48" fillId="11" borderId="40" applyNumberFormat="0" applyAlignment="0" applyProtection="0">
      <alignment vertical="center"/>
    </xf>
    <xf numFmtId="0" fontId="0" fillId="0" borderId="0"/>
    <xf numFmtId="0" fontId="50" fillId="27" borderId="0" applyNumberFormat="0" applyBorder="0" applyAlignment="0" applyProtection="0">
      <alignment vertical="center"/>
    </xf>
    <xf numFmtId="0" fontId="54" fillId="18" borderId="0" applyNumberFormat="0" applyBorder="0" applyAlignment="0" applyProtection="0">
      <alignment vertical="center"/>
    </xf>
    <xf numFmtId="0" fontId="58" fillId="2" borderId="45" applyNumberFormat="0" applyAlignment="0" applyProtection="0">
      <alignment vertical="center"/>
    </xf>
    <xf numFmtId="0" fontId="51" fillId="29" borderId="0" applyNumberFormat="0" applyBorder="0" applyAlignment="0" applyProtection="0">
      <alignment vertical="center"/>
    </xf>
    <xf numFmtId="0" fontId="62" fillId="2" borderId="40" applyNumberFormat="0" applyAlignment="0" applyProtection="0">
      <alignment vertical="center"/>
    </xf>
    <xf numFmtId="0" fontId="57" fillId="0" borderId="44" applyNumberFormat="0" applyFill="0" applyAlignment="0" applyProtection="0">
      <alignment vertical="center"/>
    </xf>
    <xf numFmtId="0" fontId="61" fillId="0" borderId="46" applyNumberFormat="0" applyFill="0" applyAlignment="0" applyProtection="0">
      <alignment vertical="center"/>
    </xf>
    <xf numFmtId="0" fontId="60" fillId="26" borderId="0" applyNumberFormat="0" applyBorder="0" applyAlignment="0" applyProtection="0">
      <alignment vertical="center"/>
    </xf>
    <xf numFmtId="0" fontId="63" fillId="32" borderId="0" applyNumberFormat="0" applyBorder="0" applyAlignment="0" applyProtection="0">
      <alignment vertical="center"/>
    </xf>
    <xf numFmtId="0" fontId="50" fillId="23" borderId="0" applyNumberFormat="0" applyBorder="0" applyAlignment="0" applyProtection="0">
      <alignment vertical="center"/>
    </xf>
    <xf numFmtId="0" fontId="0" fillId="0" borderId="0"/>
    <xf numFmtId="0" fontId="51" fillId="25" borderId="0" applyNumberFormat="0" applyBorder="0" applyAlignment="0" applyProtection="0">
      <alignment vertical="center"/>
    </xf>
    <xf numFmtId="0" fontId="50" fillId="28" borderId="0" applyNumberFormat="0" applyBorder="0" applyAlignment="0" applyProtection="0">
      <alignment vertical="center"/>
    </xf>
    <xf numFmtId="0" fontId="50" fillId="31" borderId="0" applyNumberFormat="0" applyBorder="0" applyAlignment="0" applyProtection="0">
      <alignment vertical="center"/>
    </xf>
    <xf numFmtId="0" fontId="51" fillId="12" borderId="0" applyNumberFormat="0" applyBorder="0" applyAlignment="0" applyProtection="0">
      <alignment vertical="center"/>
    </xf>
    <xf numFmtId="0" fontId="0" fillId="0" borderId="0"/>
    <xf numFmtId="0" fontId="51" fillId="36" borderId="0" applyNumberFormat="0" applyBorder="0" applyAlignment="0" applyProtection="0">
      <alignment vertical="center"/>
    </xf>
    <xf numFmtId="0" fontId="50" fillId="7" borderId="0" applyNumberFormat="0" applyBorder="0" applyAlignment="0" applyProtection="0">
      <alignment vertical="center"/>
    </xf>
    <xf numFmtId="0" fontId="50" fillId="6" borderId="0" applyNumberFormat="0" applyBorder="0" applyAlignment="0" applyProtection="0">
      <alignment vertical="center"/>
    </xf>
    <xf numFmtId="0" fontId="51" fillId="17" borderId="0" applyNumberFormat="0" applyBorder="0" applyAlignment="0" applyProtection="0">
      <alignment vertical="center"/>
    </xf>
    <xf numFmtId="0" fontId="50" fillId="21" borderId="0" applyNumberFormat="0" applyBorder="0" applyAlignment="0" applyProtection="0">
      <alignment vertical="center"/>
    </xf>
    <xf numFmtId="0" fontId="51" fillId="30" borderId="0" applyNumberFormat="0" applyBorder="0" applyAlignment="0" applyProtection="0">
      <alignment vertical="center"/>
    </xf>
    <xf numFmtId="0" fontId="51" fillId="14" borderId="0" applyNumberFormat="0" applyBorder="0" applyAlignment="0" applyProtection="0">
      <alignment vertical="center"/>
    </xf>
    <xf numFmtId="0" fontId="50" fillId="20" borderId="0" applyNumberFormat="0" applyBorder="0" applyAlignment="0" applyProtection="0">
      <alignment vertical="center"/>
    </xf>
    <xf numFmtId="0" fontId="51" fillId="34" borderId="0" applyNumberFormat="0" applyBorder="0" applyAlignment="0" applyProtection="0">
      <alignment vertical="center"/>
    </xf>
    <xf numFmtId="0" fontId="50" fillId="33" borderId="0" applyNumberFormat="0" applyBorder="0" applyAlignment="0" applyProtection="0">
      <alignment vertical="center"/>
    </xf>
    <xf numFmtId="0" fontId="50" fillId="37" borderId="0" applyNumberFormat="0" applyBorder="0" applyAlignment="0" applyProtection="0">
      <alignment vertical="center"/>
    </xf>
    <xf numFmtId="0" fontId="51" fillId="35" borderId="0" applyNumberFormat="0" applyBorder="0" applyAlignment="0" applyProtection="0">
      <alignment vertical="center"/>
    </xf>
    <xf numFmtId="0" fontId="50" fillId="38" borderId="0" applyNumberFormat="0" applyBorder="0" applyAlignment="0" applyProtection="0">
      <alignment vertical="center"/>
    </xf>
    <xf numFmtId="0" fontId="0" fillId="0" borderId="0"/>
  </cellStyleXfs>
  <cellXfs count="224">
    <xf numFmtId="0" fontId="0" fillId="0" borderId="0" xfId="0" applyAlignment="1">
      <alignment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vertical="center"/>
    </xf>
    <xf numFmtId="0" fontId="4" fillId="0" borderId="0" xfId="0" applyFont="1" applyAlignment="1">
      <alignment wrapText="1"/>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left" vertical="center"/>
    </xf>
    <xf numFmtId="0" fontId="8" fillId="0" borderId="0" xfId="0" applyFont="1" applyAlignment="1">
      <alignment wrapText="1"/>
    </xf>
    <xf numFmtId="0" fontId="7" fillId="0" borderId="0" xfId="0" applyFont="1" applyAlignment="1">
      <alignment horizontal="center" vertical="center" wrapText="1"/>
    </xf>
    <xf numFmtId="0" fontId="9"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2" fillId="0" borderId="1" xfId="0" applyFont="1" applyBorder="1" applyAlignment="1">
      <alignment horizontal="center" vertical="center" wrapText="1"/>
    </xf>
    <xf numFmtId="1" fontId="13" fillId="0" borderId="4" xfId="0" applyNumberFormat="1" applyFont="1" applyBorder="1" applyAlignment="1">
      <alignment horizontal="center" vertical="center" wrapText="1"/>
    </xf>
    <xf numFmtId="1" fontId="15" fillId="0" borderId="4" xfId="0" applyNumberFormat="1" applyFont="1" applyBorder="1" applyAlignment="1">
      <alignment horizontal="center"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0" fillId="0" borderId="0" xfId="0" applyFont="1" applyAlignment="1">
      <alignment horizontal="left" vertical="top" wrapText="1"/>
    </xf>
    <xf numFmtId="0" fontId="0" fillId="0" borderId="0" xfId="0" applyAlignment="1">
      <alignment vertical="top" wrapText="1"/>
    </xf>
    <xf numFmtId="0" fontId="17" fillId="0" borderId="4" xfId="0" applyFont="1" applyBorder="1" applyAlignment="1">
      <alignment horizontal="left" vertical="center" wrapText="1"/>
    </xf>
    <xf numFmtId="0" fontId="18" fillId="0" borderId="4" xfId="0" applyFont="1" applyBorder="1" applyAlignment="1">
      <alignment horizontal="left" vertical="center" wrapText="1"/>
    </xf>
    <xf numFmtId="0" fontId="11" fillId="0" borderId="4" xfId="0" applyFont="1" applyBorder="1" applyAlignment="1">
      <alignment horizontal="left" vertical="center" wrapText="1"/>
    </xf>
    <xf numFmtId="0" fontId="19" fillId="0" borderId="0" xfId="0" applyFont="1" applyAlignment="1">
      <alignment wrapText="1"/>
    </xf>
    <xf numFmtId="0" fontId="20" fillId="0" borderId="0" xfId="0" applyFont="1" applyAlignment="1">
      <alignment wrapText="1"/>
    </xf>
    <xf numFmtId="176" fontId="11" fillId="0" borderId="4" xfId="0" applyNumberFormat="1" applyFont="1" applyBorder="1" applyAlignment="1">
      <alignment horizontal="center" vertical="center" wrapText="1"/>
    </xf>
    <xf numFmtId="0" fontId="16" fillId="0" borderId="4" xfId="0" applyFont="1" applyBorder="1" applyAlignment="1">
      <alignment horizontal="center" vertical="center" wrapText="1"/>
    </xf>
    <xf numFmtId="0" fontId="13" fillId="0" borderId="0" xfId="0" applyFont="1" applyBorder="1" applyAlignment="1">
      <alignment horizontal="center" vertical="center" wrapText="1"/>
    </xf>
    <xf numFmtId="0" fontId="10" fillId="2" borderId="9" xfId="0" applyFont="1" applyFill="1" applyBorder="1" applyAlignment="1">
      <alignment horizontal="center" vertical="center" wrapText="1"/>
    </xf>
    <xf numFmtId="0" fontId="0" fillId="0" borderId="0" xfId="0" applyBorder="1" applyAlignment="1">
      <alignment wrapText="1"/>
    </xf>
    <xf numFmtId="0" fontId="9"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0" fillId="0" borderId="4" xfId="0" applyBorder="1" applyAlignment="1">
      <alignment wrapText="1"/>
    </xf>
    <xf numFmtId="0" fontId="0" fillId="0" borderId="4" xfId="0" applyBorder="1" applyAlignment="1">
      <alignment horizontal="center" wrapText="1"/>
    </xf>
    <xf numFmtId="0" fontId="0" fillId="0" borderId="0" xfId="0" applyFont="1" applyAlignment="1">
      <alignment wrapText="1"/>
    </xf>
    <xf numFmtId="0" fontId="7" fillId="0" borderId="0" xfId="0" applyFont="1" applyAlignment="1">
      <alignment vertical="center"/>
    </xf>
    <xf numFmtId="0" fontId="21" fillId="0" borderId="4" xfId="0" applyFont="1" applyBorder="1" applyAlignment="1">
      <alignment horizontal="center" vertical="center"/>
    </xf>
    <xf numFmtId="0" fontId="21" fillId="0" borderId="4" xfId="0" applyFont="1" applyBorder="1" applyAlignment="1">
      <alignment horizontal="center" vertical="center" wrapText="1"/>
    </xf>
    <xf numFmtId="0" fontId="7" fillId="0" borderId="4" xfId="0" applyFont="1" applyBorder="1" applyAlignment="1">
      <alignment horizontal="center" vertical="center"/>
    </xf>
    <xf numFmtId="0" fontId="22" fillId="0" borderId="4" xfId="0" applyFont="1" applyBorder="1" applyAlignment="1">
      <alignment horizontal="center" vertical="center"/>
    </xf>
    <xf numFmtId="0" fontId="7" fillId="0" borderId="4" xfId="0" applyFont="1" applyBorder="1" applyAlignment="1">
      <alignment horizontal="center" vertical="center" wrapText="1"/>
    </xf>
    <xf numFmtId="0" fontId="1" fillId="0" borderId="0" xfId="0" applyFont="1" applyAlignment="1">
      <alignment vertical="center"/>
    </xf>
    <xf numFmtId="0" fontId="2" fillId="0" borderId="0" xfId="0" applyFont="1" applyAlignment="1">
      <alignment vertical="center"/>
    </xf>
    <xf numFmtId="0" fontId="7" fillId="0" borderId="0" xfId="0" applyFont="1" applyAlignment="1">
      <alignment vertical="center" wrapText="1"/>
    </xf>
    <xf numFmtId="0" fontId="0" fillId="0" borderId="0" xfId="0" applyAlignment="1"/>
    <xf numFmtId="0" fontId="23" fillId="0" borderId="12" xfId="0" applyFont="1" applyBorder="1" applyAlignment="1">
      <alignment vertical="top" wrapText="1"/>
    </xf>
    <xf numFmtId="0" fontId="23" fillId="0" borderId="12" xfId="0" applyFont="1" applyBorder="1" applyAlignment="1">
      <alignment horizontal="center" vertical="top" wrapText="1"/>
    </xf>
    <xf numFmtId="0" fontId="23" fillId="0" borderId="13" xfId="0" applyFont="1" applyBorder="1" applyAlignment="1">
      <alignment horizontal="center" vertical="top" wrapText="1"/>
    </xf>
    <xf numFmtId="0" fontId="23" fillId="0" borderId="14" xfId="0" applyFont="1" applyBorder="1" applyAlignment="1">
      <alignment horizontal="center" vertical="top" wrapText="1"/>
    </xf>
    <xf numFmtId="0" fontId="23" fillId="0" borderId="15" xfId="0" applyFont="1" applyBorder="1" applyAlignment="1">
      <alignment vertical="top" wrapText="1"/>
    </xf>
    <xf numFmtId="0" fontId="23" fillId="0" borderId="15" xfId="0" applyFont="1" applyBorder="1" applyAlignment="1">
      <alignment horizontal="center" vertical="top" wrapText="1"/>
    </xf>
    <xf numFmtId="0" fontId="23" fillId="0" borderId="16" xfId="0" applyFont="1" applyBorder="1" applyAlignment="1">
      <alignment vertical="top" wrapText="1"/>
    </xf>
    <xf numFmtId="0" fontId="24" fillId="0" borderId="16" xfId="0" applyFont="1" applyBorder="1" applyAlignment="1">
      <alignment vertical="top" wrapText="1"/>
    </xf>
    <xf numFmtId="0" fontId="23" fillId="0" borderId="13" xfId="0" applyFont="1" applyBorder="1" applyAlignment="1">
      <alignment vertical="top" wrapText="1"/>
    </xf>
    <xf numFmtId="0" fontId="23" fillId="0" borderId="17" xfId="0" applyFont="1" applyBorder="1" applyAlignment="1">
      <alignment vertical="top" wrapText="1"/>
    </xf>
    <xf numFmtId="0" fontId="22" fillId="2" borderId="18" xfId="0" applyFont="1" applyFill="1" applyBorder="1" applyAlignment="1">
      <alignment vertical="top" wrapText="1"/>
    </xf>
    <xf numFmtId="0" fontId="11" fillId="0" borderId="17" xfId="0" applyFont="1" applyBorder="1" applyAlignment="1">
      <alignment vertical="top" wrapText="1"/>
    </xf>
    <xf numFmtId="0" fontId="22" fillId="0" borderId="13" xfId="0" applyFont="1" applyBorder="1" applyAlignment="1">
      <alignment vertical="top" wrapText="1"/>
    </xf>
    <xf numFmtId="0" fontId="22" fillId="0" borderId="14" xfId="0" applyFont="1" applyBorder="1" applyAlignment="1">
      <alignment vertical="top" wrapText="1"/>
    </xf>
    <xf numFmtId="0" fontId="22" fillId="0" borderId="19" xfId="0" applyFont="1" applyBorder="1" applyAlignment="1">
      <alignment vertical="top" wrapText="1"/>
    </xf>
    <xf numFmtId="0" fontId="22" fillId="0" borderId="20" xfId="0" applyFont="1" applyBorder="1" applyAlignment="1">
      <alignment vertical="top" wrapText="1"/>
    </xf>
    <xf numFmtId="0" fontId="22" fillId="0" borderId="13" xfId="0" applyFont="1" applyBorder="1" applyAlignment="1">
      <alignment horizontal="center" vertical="top" wrapText="1"/>
    </xf>
    <xf numFmtId="0" fontId="22" fillId="0" borderId="14" xfId="0" applyFont="1" applyBorder="1" applyAlignment="1">
      <alignment horizontal="center" vertical="top" wrapText="1"/>
    </xf>
    <xf numFmtId="0" fontId="22" fillId="0" borderId="21" xfId="0" applyFont="1" applyBorder="1" applyAlignment="1">
      <alignment vertical="top" wrapText="1"/>
    </xf>
    <xf numFmtId="0" fontId="22" fillId="0" borderId="16" xfId="0" applyFont="1" applyBorder="1" applyAlignment="1">
      <alignment vertical="top" wrapText="1"/>
    </xf>
    <xf numFmtId="0" fontId="11" fillId="0" borderId="16" xfId="0" applyFont="1" applyBorder="1" applyAlignment="1">
      <alignment horizontal="center" vertical="top" wrapText="1"/>
    </xf>
    <xf numFmtId="0" fontId="22" fillId="0" borderId="17" xfId="0" applyFont="1" applyBorder="1" applyAlignment="1">
      <alignment vertical="top" wrapText="1"/>
    </xf>
    <xf numFmtId="0" fontId="22" fillId="0" borderId="13" xfId="0" applyFont="1" applyBorder="1" applyAlignment="1">
      <alignment horizontal="right" vertical="top" wrapText="1"/>
    </xf>
    <xf numFmtId="0" fontId="22" fillId="0" borderId="17" xfId="0" applyFont="1" applyBorder="1" applyAlignment="1">
      <alignment horizontal="right" vertical="top" wrapText="1"/>
    </xf>
    <xf numFmtId="0" fontId="23" fillId="0" borderId="17" xfId="0" applyFont="1" applyBorder="1" applyAlignment="1">
      <alignment horizontal="center" vertical="top" wrapText="1"/>
    </xf>
    <xf numFmtId="0" fontId="25" fillId="0" borderId="12" xfId="0" applyFont="1" applyBorder="1" applyAlignment="1">
      <alignment horizontal="center" vertical="top" wrapText="1"/>
    </xf>
    <xf numFmtId="0" fontId="25" fillId="0" borderId="20" xfId="0" applyFont="1" applyBorder="1" applyAlignment="1">
      <alignment vertical="top" wrapText="1"/>
    </xf>
    <xf numFmtId="0" fontId="25" fillId="0" borderId="15" xfId="0" applyFont="1" applyBorder="1" applyAlignment="1">
      <alignment horizontal="center" vertical="top" wrapText="1"/>
    </xf>
    <xf numFmtId="0" fontId="25" fillId="0" borderId="16" xfId="0" applyFont="1" applyBorder="1" applyAlignment="1">
      <alignment horizontal="center" vertical="top" wrapText="1"/>
    </xf>
    <xf numFmtId="0" fontId="22" fillId="2" borderId="13" xfId="0" applyFont="1" applyFill="1" applyBorder="1" applyAlignment="1">
      <alignment vertical="top" wrapText="1"/>
    </xf>
    <xf numFmtId="0" fontId="22" fillId="2" borderId="14" xfId="0" applyFont="1" applyFill="1" applyBorder="1" applyAlignment="1">
      <alignment vertical="top" wrapText="1"/>
    </xf>
    <xf numFmtId="0" fontId="22" fillId="2" borderId="17" xfId="0" applyFont="1" applyFill="1" applyBorder="1" applyAlignment="1">
      <alignment vertical="top" wrapText="1"/>
    </xf>
    <xf numFmtId="0" fontId="22" fillId="0" borderId="17" xfId="0" applyFont="1" applyBorder="1" applyAlignment="1">
      <alignment horizontal="center" vertical="top" wrapText="1"/>
    </xf>
    <xf numFmtId="0" fontId="11" fillId="0" borderId="13" xfId="0" applyFont="1" applyBorder="1" applyAlignment="1">
      <alignment horizontal="center" vertical="top" wrapText="1"/>
    </xf>
    <xf numFmtId="0" fontId="11" fillId="0" borderId="17" xfId="0" applyFont="1" applyBorder="1" applyAlignment="1">
      <alignment horizontal="center" vertical="top" wrapText="1"/>
    </xf>
    <xf numFmtId="0" fontId="22" fillId="0" borderId="12" xfId="0" applyFont="1" applyBorder="1" applyAlignment="1">
      <alignment horizontal="center" vertical="top" wrapText="1"/>
    </xf>
    <xf numFmtId="0" fontId="22" fillId="0" borderId="15" xfId="0" applyFont="1" applyBorder="1" applyAlignment="1">
      <alignment horizontal="center" vertical="top"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22" xfId="0" applyBorder="1" applyAlignment="1">
      <alignment horizontal="center" vertical="center" wrapText="1"/>
    </xf>
    <xf numFmtId="0" fontId="11" fillId="0" borderId="4" xfId="0" applyFont="1" applyBorder="1" applyAlignment="1">
      <alignment horizontal="center" vertical="top" wrapText="1"/>
    </xf>
    <xf numFmtId="0" fontId="0" fillId="0" borderId="0" xfId="0" applyAlignment="1">
      <alignment horizontal="center" vertical="center" wrapText="1"/>
    </xf>
    <xf numFmtId="2" fontId="11" fillId="0" borderId="4" xfId="0" applyNumberFormat="1" applyFont="1" applyBorder="1" applyAlignment="1">
      <alignment horizontal="center" vertical="top" wrapText="1"/>
    </xf>
    <xf numFmtId="181" fontId="11" fillId="0" borderId="4" xfId="0" applyNumberFormat="1" applyFont="1" applyBorder="1" applyAlignment="1">
      <alignment horizontal="center" vertical="top" wrapText="1"/>
    </xf>
    <xf numFmtId="0" fontId="22" fillId="0" borderId="4" xfId="0" applyFont="1" applyBorder="1" applyAlignment="1">
      <alignment horizontal="center" vertical="top" wrapText="1"/>
    </xf>
    <xf numFmtId="181" fontId="22" fillId="0" borderId="4" xfId="0" applyNumberFormat="1" applyFont="1" applyBorder="1" applyAlignment="1">
      <alignment horizontal="center" vertical="top" wrapText="1"/>
    </xf>
    <xf numFmtId="0" fontId="23" fillId="0" borderId="0" xfId="0" applyFont="1" applyAlignment="1">
      <alignment wrapText="1"/>
    </xf>
    <xf numFmtId="0" fontId="23" fillId="0" borderId="23" xfId="0" applyFont="1" applyBorder="1" applyAlignment="1">
      <alignment vertical="top" wrapText="1"/>
    </xf>
    <xf numFmtId="0" fontId="23" fillId="0" borderId="23" xfId="0" applyFont="1" applyBorder="1" applyAlignment="1">
      <alignment horizontal="center" vertical="top" wrapText="1"/>
    </xf>
    <xf numFmtId="0" fontId="23" fillId="0" borderId="19" xfId="0" applyFont="1" applyBorder="1" applyAlignment="1">
      <alignment horizontal="center" vertical="top" wrapText="1"/>
    </xf>
    <xf numFmtId="0" fontId="23" fillId="0" borderId="20" xfId="0" applyFont="1" applyBorder="1" applyAlignment="1">
      <alignment horizontal="center" vertical="top" wrapText="1"/>
    </xf>
    <xf numFmtId="0" fontId="23" fillId="0" borderId="24" xfId="0" applyFont="1" applyBorder="1" applyAlignment="1">
      <alignment horizontal="center" vertical="top" wrapText="1"/>
    </xf>
    <xf numFmtId="0" fontId="23" fillId="0" borderId="25" xfId="0" applyFont="1" applyBorder="1" applyAlignment="1">
      <alignment horizontal="center" vertical="top" wrapText="1"/>
    </xf>
    <xf numFmtId="0" fontId="23" fillId="0" borderId="21" xfId="0" applyFont="1" applyBorder="1" applyAlignment="1">
      <alignment horizontal="center" vertical="top" wrapText="1"/>
    </xf>
    <xf numFmtId="0" fontId="0" fillId="0" borderId="4" xfId="0" applyFont="1" applyBorder="1" applyAlignment="1">
      <alignment wrapText="1"/>
    </xf>
    <xf numFmtId="0" fontId="24" fillId="0" borderId="0" xfId="0" applyFont="1" applyAlignment="1">
      <alignment wrapText="1"/>
    </xf>
    <xf numFmtId="0" fontId="23" fillId="0" borderId="26" xfId="0" applyFont="1" applyBorder="1" applyAlignment="1">
      <alignment vertical="top" wrapText="1"/>
    </xf>
    <xf numFmtId="0" fontId="23" fillId="0" borderId="26" xfId="0" applyFont="1" applyBorder="1" applyAlignment="1">
      <alignment horizontal="center" vertical="top" wrapText="1"/>
    </xf>
    <xf numFmtId="0" fontId="25" fillId="0" borderId="23" xfId="0" applyFont="1" applyBorder="1" applyAlignment="1">
      <alignment horizontal="center" vertical="top" wrapText="1"/>
    </xf>
    <xf numFmtId="0" fontId="25" fillId="0" borderId="26" xfId="0" applyFont="1" applyBorder="1" applyAlignment="1">
      <alignment vertical="top" wrapText="1"/>
    </xf>
    <xf numFmtId="0" fontId="23" fillId="0" borderId="16" xfId="0" applyFont="1" applyBorder="1" applyAlignment="1">
      <alignment horizontal="center" vertical="top" wrapText="1"/>
    </xf>
    <xf numFmtId="0" fontId="26" fillId="0" borderId="0" xfId="0" applyFont="1" applyBorder="1" applyAlignment="1">
      <alignment wrapText="1"/>
    </xf>
    <xf numFmtId="0" fontId="26" fillId="0" borderId="0" xfId="0" applyFont="1" applyAlignment="1">
      <alignment horizontal="center" wrapText="1"/>
    </xf>
    <xf numFmtId="0" fontId="26" fillId="0" borderId="0" xfId="0" applyFont="1" applyAlignment="1">
      <alignment wrapText="1"/>
    </xf>
    <xf numFmtId="0" fontId="27" fillId="0" borderId="0" xfId="0" applyFont="1" applyAlignment="1">
      <alignment horizontal="center" wrapText="1"/>
    </xf>
    <xf numFmtId="0" fontId="28" fillId="0" borderId="0" xfId="0" applyFont="1" applyAlignment="1">
      <alignment horizontal="center" wrapText="1"/>
    </xf>
    <xf numFmtId="0" fontId="29" fillId="0" borderId="8" xfId="0" applyFont="1" applyBorder="1" applyAlignment="1">
      <alignment horizontal="center" wrapText="1"/>
    </xf>
    <xf numFmtId="0" fontId="30" fillId="0" borderId="1" xfId="0" applyFont="1" applyBorder="1" applyAlignment="1">
      <alignment horizontal="center" wrapText="1"/>
    </xf>
    <xf numFmtId="0" fontId="30" fillId="0" borderId="5" xfId="0" applyFont="1" applyBorder="1" applyAlignment="1">
      <alignment horizontal="center" vertical="center" wrapText="1"/>
    </xf>
    <xf numFmtId="0" fontId="30" fillId="0" borderId="6" xfId="0" applyFont="1" applyBorder="1" applyAlignment="1">
      <alignment horizontal="center" vertical="center" wrapText="1"/>
    </xf>
    <xf numFmtId="0" fontId="30" fillId="0" borderId="10" xfId="0" applyFont="1" applyBorder="1" applyAlignment="1">
      <alignment horizontal="center" vertical="center" wrapText="1"/>
    </xf>
    <xf numFmtId="0" fontId="30" fillId="0" borderId="27" xfId="0" applyFont="1" applyBorder="1" applyAlignment="1">
      <alignment horizontal="center" wrapText="1"/>
    </xf>
    <xf numFmtId="0" fontId="30" fillId="0" borderId="7"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11" xfId="0" applyFont="1" applyBorder="1" applyAlignment="1">
      <alignment horizontal="center" vertical="center" wrapText="1"/>
    </xf>
    <xf numFmtId="0" fontId="30" fillId="0" borderId="4" xfId="0" applyFont="1" applyBorder="1" applyAlignment="1">
      <alignment horizontal="center" wrapText="1"/>
    </xf>
    <xf numFmtId="0" fontId="30" fillId="0" borderId="22" xfId="0" applyFont="1" applyBorder="1" applyAlignment="1">
      <alignment horizontal="center" wrapText="1"/>
    </xf>
    <xf numFmtId="0" fontId="30" fillId="0" borderId="3" xfId="0" applyFont="1" applyBorder="1" applyAlignment="1">
      <alignment horizontal="center" wrapText="1"/>
    </xf>
    <xf numFmtId="0" fontId="31" fillId="0" borderId="4" xfId="0" applyFont="1" applyBorder="1" applyAlignment="1">
      <alignment horizontal="center" wrapText="1"/>
    </xf>
    <xf numFmtId="0" fontId="31" fillId="0" borderId="4" xfId="0" applyFont="1" applyBorder="1" applyAlignment="1">
      <alignment wrapText="1"/>
    </xf>
    <xf numFmtId="0" fontId="31" fillId="0" borderId="4" xfId="0" applyFont="1" applyBorder="1" applyAlignment="1">
      <alignment horizontal="center" vertical="center" wrapText="1"/>
    </xf>
    <xf numFmtId="0" fontId="26" fillId="0" borderId="0" xfId="0" applyFont="1" applyAlignment="1">
      <alignment horizontal="right" vertical="center" wrapText="1"/>
    </xf>
    <xf numFmtId="2" fontId="29" fillId="0" borderId="0" xfId="0" applyNumberFormat="1" applyFont="1" applyAlignment="1">
      <alignment horizontal="right" vertical="center" wrapText="1"/>
    </xf>
    <xf numFmtId="2" fontId="32" fillId="0" borderId="0" xfId="0" applyNumberFormat="1" applyFont="1" applyAlignment="1">
      <alignment horizontal="center" wrapText="1"/>
    </xf>
    <xf numFmtId="0" fontId="20" fillId="3" borderId="0" xfId="0" applyFont="1" applyFill="1" applyAlignment="1"/>
    <xf numFmtId="0" fontId="20" fillId="3" borderId="0" xfId="0" applyFont="1" applyFill="1" applyAlignment="1">
      <alignment wrapText="1"/>
    </xf>
    <xf numFmtId="0" fontId="0" fillId="3" borderId="0" xfId="0" applyFill="1" applyAlignment="1">
      <alignment wrapText="1"/>
    </xf>
    <xf numFmtId="0" fontId="26" fillId="0" borderId="4" xfId="0" applyFont="1" applyBorder="1" applyAlignment="1">
      <alignment horizontal="center" wrapText="1"/>
    </xf>
    <xf numFmtId="0" fontId="33" fillId="4" borderId="4" xfId="0" applyFont="1" applyFill="1" applyBorder="1" applyAlignment="1">
      <alignment horizontal="center" wrapText="1"/>
    </xf>
    <xf numFmtId="1" fontId="28" fillId="4" borderId="4" xfId="0" applyNumberFormat="1" applyFont="1" applyFill="1" applyBorder="1" applyAlignment="1">
      <alignment horizontal="center" wrapText="1"/>
    </xf>
    <xf numFmtId="0" fontId="33" fillId="5" borderId="4" xfId="0" applyFont="1" applyFill="1" applyBorder="1" applyAlignment="1">
      <alignment horizontal="center" wrapText="1"/>
    </xf>
    <xf numFmtId="1" fontId="29" fillId="5" borderId="4" xfId="0" applyNumberFormat="1" applyFont="1" applyFill="1" applyBorder="1" applyAlignment="1">
      <alignment horizontal="center" wrapText="1"/>
    </xf>
    <xf numFmtId="0" fontId="0" fillId="0" borderId="4" xfId="0" applyFont="1" applyBorder="1" applyAlignment="1">
      <alignment horizontal="center" wrapText="1"/>
    </xf>
    <xf numFmtId="176" fontId="34" fillId="0" borderId="4" xfId="0" applyNumberFormat="1" applyFont="1" applyBorder="1" applyAlignment="1">
      <alignment horizontal="center" wrapText="1"/>
    </xf>
    <xf numFmtId="0" fontId="19" fillId="0" borderId="4" xfId="0" applyFont="1" applyBorder="1" applyAlignment="1">
      <alignment horizontal="center" wrapText="1"/>
    </xf>
    <xf numFmtId="1" fontId="19" fillId="0" borderId="4" xfId="0" applyNumberFormat="1" applyFont="1" applyBorder="1" applyAlignment="1">
      <alignment horizontal="center" wrapText="1"/>
    </xf>
    <xf numFmtId="0" fontId="26" fillId="0" borderId="0" xfId="0" applyFont="1" applyFill="1" applyAlignment="1">
      <alignment horizontal="center" wrapText="1"/>
    </xf>
    <xf numFmtId="0" fontId="27" fillId="0" borderId="4" xfId="0" applyFont="1" applyBorder="1" applyAlignment="1">
      <alignment horizontal="center" wrapText="1"/>
    </xf>
    <xf numFmtId="0" fontId="28" fillId="0" borderId="4" xfId="0" applyFont="1" applyBorder="1" applyAlignment="1">
      <alignment horizontal="center" wrapText="1"/>
    </xf>
    <xf numFmtId="0" fontId="29" fillId="0" borderId="4" xfId="0" applyFont="1" applyBorder="1" applyAlignment="1">
      <alignment horizontal="center" wrapText="1"/>
    </xf>
    <xf numFmtId="0" fontId="30" fillId="0" borderId="4" xfId="0" applyFont="1" applyFill="1" applyBorder="1" applyAlignment="1">
      <alignment horizontal="center" wrapText="1"/>
    </xf>
    <xf numFmtId="0" fontId="30" fillId="0" borderId="4" xfId="0" applyFont="1" applyBorder="1" applyAlignment="1">
      <alignment horizontal="center" vertical="center" wrapText="1"/>
    </xf>
    <xf numFmtId="0" fontId="30" fillId="6" borderId="4" xfId="0" applyFont="1" applyFill="1" applyBorder="1" applyAlignment="1">
      <alignment horizontal="center" wrapText="1"/>
    </xf>
    <xf numFmtId="0" fontId="30" fillId="0" borderId="3" xfId="0" applyFont="1" applyFill="1" applyBorder="1" applyAlignment="1">
      <alignment horizontal="center" wrapText="1"/>
    </xf>
    <xf numFmtId="0" fontId="30" fillId="5" borderId="3" xfId="0" applyFont="1" applyFill="1" applyBorder="1" applyAlignment="1">
      <alignment horizontal="center" wrapText="1"/>
    </xf>
    <xf numFmtId="0" fontId="30" fillId="7" borderId="7" xfId="0" applyFont="1" applyFill="1" applyBorder="1" applyAlignment="1">
      <alignment horizontal="center" wrapText="1"/>
    </xf>
    <xf numFmtId="0" fontId="30" fillId="8" borderId="7" xfId="0" applyFont="1" applyFill="1" applyBorder="1" applyAlignment="1">
      <alignment horizontal="center" wrapText="1"/>
    </xf>
    <xf numFmtId="0" fontId="35" fillId="0" borderId="4" xfId="0" applyFont="1" applyBorder="1" applyAlignment="1">
      <alignment horizontal="center" wrapText="1"/>
    </xf>
    <xf numFmtId="0" fontId="36" fillId="0" borderId="28" xfId="0" applyFont="1" applyBorder="1" applyAlignment="1">
      <alignment vertical="top" wrapText="1"/>
    </xf>
    <xf numFmtId="0" fontId="37" fillId="0" borderId="28" xfId="0" applyFont="1" applyBorder="1" applyAlignment="1">
      <alignment vertical="top" wrapText="1"/>
    </xf>
    <xf numFmtId="0" fontId="35" fillId="0" borderId="4" xfId="0" applyFont="1" applyFill="1" applyBorder="1" applyAlignment="1">
      <alignment horizontal="center" vertical="center" wrapText="1"/>
    </xf>
    <xf numFmtId="0" fontId="36" fillId="0" borderId="29" xfId="0" applyFont="1" applyBorder="1" applyAlignment="1">
      <alignment vertical="top" wrapText="1"/>
    </xf>
    <xf numFmtId="0" fontId="37" fillId="0" borderId="29" xfId="0" applyFont="1" applyBorder="1" applyAlignment="1">
      <alignment vertical="top" wrapText="1"/>
    </xf>
    <xf numFmtId="0" fontId="36" fillId="0" borderId="29" xfId="0" applyFont="1" applyBorder="1" applyAlignment="1">
      <alignment wrapText="1"/>
    </xf>
    <xf numFmtId="0" fontId="38" fillId="0" borderId="0" xfId="0" applyFont="1" applyAlignment="1">
      <alignment horizontal="center" wrapText="1"/>
    </xf>
    <xf numFmtId="0" fontId="30" fillId="7" borderId="4" xfId="0" applyFont="1" applyFill="1" applyBorder="1" applyAlignment="1">
      <alignment horizontal="center" wrapText="1"/>
    </xf>
    <xf numFmtId="0" fontId="30" fillId="8" borderId="4" xfId="0" applyFont="1" applyFill="1" applyBorder="1" applyAlignment="1">
      <alignment horizontal="center" wrapText="1"/>
    </xf>
    <xf numFmtId="0" fontId="30" fillId="5" borderId="4" xfId="0" applyFont="1" applyFill="1" applyBorder="1" applyAlignment="1">
      <alignment horizontal="center" wrapText="1"/>
    </xf>
    <xf numFmtId="0" fontId="26" fillId="0" borderId="4" xfId="0" applyFont="1" applyBorder="1" applyAlignment="1">
      <alignment wrapText="1"/>
    </xf>
    <xf numFmtId="0" fontId="26" fillId="0" borderId="30" xfId="0" applyFont="1" applyBorder="1" applyAlignment="1">
      <alignment horizontal="center" wrapText="1"/>
    </xf>
    <xf numFmtId="0" fontId="36" fillId="0" borderId="31" xfId="0" applyFont="1" applyBorder="1" applyAlignment="1">
      <alignment vertical="top" wrapText="1"/>
    </xf>
    <xf numFmtId="0" fontId="36" fillId="0" borderId="32" xfId="0" applyFont="1" applyBorder="1" applyAlignment="1">
      <alignment vertical="top" wrapText="1"/>
    </xf>
    <xf numFmtId="0" fontId="37" fillId="0" borderId="33" xfId="0" applyFont="1" applyBorder="1" applyAlignment="1">
      <alignment vertical="top" wrapText="1"/>
    </xf>
    <xf numFmtId="0" fontId="39" fillId="0" borderId="34" xfId="0" applyFont="1" applyBorder="1" applyAlignment="1">
      <alignment vertical="top" wrapText="1"/>
    </xf>
    <xf numFmtId="0" fontId="37" fillId="0" borderId="35" xfId="0" applyFont="1" applyBorder="1" applyAlignment="1">
      <alignment vertical="top" wrapText="1"/>
    </xf>
    <xf numFmtId="0" fontId="36" fillId="0" borderId="33" xfId="0" applyFont="1" applyBorder="1" applyAlignment="1">
      <alignment vertical="top" wrapText="1"/>
    </xf>
    <xf numFmtId="0" fontId="40" fillId="0" borderId="29" xfId="0" applyFont="1" applyBorder="1" applyAlignment="1">
      <alignment vertical="top" wrapText="1"/>
    </xf>
    <xf numFmtId="0" fontId="36" fillId="0" borderId="33" xfId="0" applyFont="1" applyBorder="1" applyAlignment="1">
      <alignment wrapText="1"/>
    </xf>
    <xf numFmtId="0" fontId="37" fillId="0" borderId="29" xfId="0" applyFont="1" applyBorder="1" applyAlignment="1">
      <alignment wrapText="1"/>
    </xf>
    <xf numFmtId="0" fontId="39" fillId="0" borderId="33" xfId="0" applyFont="1" applyBorder="1" applyAlignment="1">
      <alignment vertical="top" wrapText="1"/>
    </xf>
    <xf numFmtId="0" fontId="40" fillId="0" borderId="29" xfId="0" applyFont="1" applyBorder="1" applyAlignment="1">
      <alignment wrapText="1"/>
    </xf>
    <xf numFmtId="0" fontId="37" fillId="0" borderId="36" xfId="0" applyFont="1" applyBorder="1" applyAlignment="1">
      <alignment vertical="top" wrapText="1"/>
    </xf>
    <xf numFmtId="0" fontId="38" fillId="0" borderId="4" xfId="0" applyFont="1" applyBorder="1" applyAlignment="1">
      <alignment horizontal="center" wrapText="1"/>
    </xf>
    <xf numFmtId="0" fontId="37" fillId="0" borderId="36" xfId="0" applyFont="1" applyBorder="1" applyAlignment="1">
      <alignment wrapText="1"/>
    </xf>
    <xf numFmtId="0" fontId="38" fillId="0" borderId="1" xfId="0" applyFont="1" applyBorder="1" applyAlignment="1">
      <alignment horizontal="center" wrapText="1"/>
    </xf>
    <xf numFmtId="1" fontId="28" fillId="0" borderId="0" xfId="0" applyNumberFormat="1" applyFont="1" applyAlignment="1">
      <alignment horizontal="center" wrapText="1"/>
    </xf>
    <xf numFmtId="1" fontId="28" fillId="5" borderId="0" xfId="0" applyNumberFormat="1" applyFont="1" applyFill="1" applyAlignment="1">
      <alignment horizontal="center" wrapText="1"/>
    </xf>
    <xf numFmtId="0" fontId="33" fillId="0" borderId="4" xfId="0" applyFont="1" applyBorder="1" applyAlignment="1">
      <alignment horizontal="center" vertical="center" wrapText="1"/>
    </xf>
    <xf numFmtId="0" fontId="30" fillId="9" borderId="4" xfId="0" applyFont="1" applyFill="1" applyBorder="1" applyAlignment="1">
      <alignment horizontal="center" wrapText="1"/>
    </xf>
    <xf numFmtId="0" fontId="30" fillId="0" borderId="22" xfId="0" applyFont="1" applyFill="1" applyBorder="1" applyAlignment="1">
      <alignment horizontal="center" wrapText="1"/>
    </xf>
    <xf numFmtId="0" fontId="41" fillId="0" borderId="37" xfId="0" applyFont="1" applyBorder="1" applyAlignment="1">
      <alignment horizontal="center" wrapText="1"/>
    </xf>
    <xf numFmtId="1" fontId="26" fillId="0" borderId="4" xfId="0" applyNumberFormat="1" applyFont="1" applyBorder="1" applyAlignment="1">
      <alignment horizontal="center" wrapText="1"/>
    </xf>
    <xf numFmtId="0" fontId="41" fillId="0" borderId="32" xfId="0" applyFont="1" applyBorder="1" applyAlignment="1">
      <alignment horizontal="center" wrapText="1"/>
    </xf>
    <xf numFmtId="0" fontId="41" fillId="0" borderId="38" xfId="0" applyFont="1" applyBorder="1" applyAlignment="1">
      <alignment horizontal="center" wrapText="1"/>
    </xf>
    <xf numFmtId="0" fontId="38" fillId="0" borderId="4" xfId="0" applyFont="1" applyFill="1" applyBorder="1" applyAlignment="1">
      <alignment horizontal="center" wrapText="1"/>
    </xf>
    <xf numFmtId="0" fontId="33" fillId="0" borderId="0" xfId="0" applyFont="1" applyAlignment="1">
      <alignment horizontal="center" wrapText="1"/>
    </xf>
    <xf numFmtId="9" fontId="28" fillId="0" borderId="0" xfId="0" applyNumberFormat="1" applyFont="1" applyAlignment="1">
      <alignment horizontal="center" wrapText="1"/>
    </xf>
    <xf numFmtId="0" fontId="33" fillId="4" borderId="0" xfId="0" applyFont="1" applyFill="1" applyAlignment="1">
      <alignment horizontal="center" wrapText="1"/>
    </xf>
    <xf numFmtId="1" fontId="28" fillId="4" borderId="0" xfId="0" applyNumberFormat="1" applyFont="1" applyFill="1" applyAlignment="1">
      <alignment horizontal="center" wrapText="1"/>
    </xf>
    <xf numFmtId="0" fontId="42" fillId="0" borderId="1" xfId="0" applyFont="1" applyBorder="1" applyAlignment="1">
      <alignment horizontal="center" wrapText="1"/>
    </xf>
    <xf numFmtId="0" fontId="42" fillId="0" borderId="1" xfId="0" applyFont="1" applyFill="1" applyBorder="1" applyAlignment="1">
      <alignment horizontal="center" wrapText="1"/>
    </xf>
    <xf numFmtId="0" fontId="42" fillId="0" borderId="5" xfId="0" applyFont="1" applyBorder="1" applyAlignment="1">
      <alignment horizontal="center" vertical="center" wrapText="1"/>
    </xf>
    <xf numFmtId="0" fontId="42" fillId="0" borderId="27" xfId="0" applyFont="1" applyBorder="1" applyAlignment="1">
      <alignment horizontal="center" wrapText="1"/>
    </xf>
    <xf numFmtId="0" fontId="42" fillId="0" borderId="27" xfId="0" applyFont="1" applyFill="1" applyBorder="1" applyAlignment="1">
      <alignment horizontal="center" wrapText="1"/>
    </xf>
    <xf numFmtId="0" fontId="42" fillId="0" borderId="7" xfId="0" applyFont="1" applyBorder="1" applyAlignment="1">
      <alignment horizontal="center" vertical="center" wrapText="1"/>
    </xf>
    <xf numFmtId="0" fontId="42" fillId="6" borderId="22" xfId="0" applyFont="1" applyFill="1" applyBorder="1" applyAlignment="1">
      <alignment horizontal="center" wrapText="1"/>
    </xf>
    <xf numFmtId="0" fontId="42" fillId="0" borderId="3" xfId="0" applyFont="1" applyBorder="1" applyAlignment="1">
      <alignment horizontal="center" wrapText="1"/>
    </xf>
    <xf numFmtId="0" fontId="42" fillId="0" borderId="3" xfId="0" applyFont="1" applyFill="1" applyBorder="1" applyAlignment="1">
      <alignment horizontal="center" wrapText="1"/>
    </xf>
    <xf numFmtId="0" fontId="42" fillId="5" borderId="4" xfId="0" applyFont="1" applyFill="1" applyBorder="1" applyAlignment="1">
      <alignment horizontal="center" wrapText="1"/>
    </xf>
    <xf numFmtId="0" fontId="42" fillId="8" borderId="22" xfId="0" applyFont="1" applyFill="1" applyBorder="1" applyAlignment="1">
      <alignment horizontal="center" wrapText="1"/>
    </xf>
    <xf numFmtId="0" fontId="42" fillId="9" borderId="22" xfId="0" applyFont="1" applyFill="1" applyBorder="1" applyAlignment="1">
      <alignment horizontal="center" wrapText="1"/>
    </xf>
    <xf numFmtId="0" fontId="42" fillId="0" borderId="4" xfId="0" applyFont="1" applyFill="1" applyBorder="1" applyAlignment="1">
      <alignment horizontal="center" wrapText="1"/>
    </xf>
    <xf numFmtId="0" fontId="42" fillId="10" borderId="4" xfId="0" applyFont="1" applyFill="1" applyBorder="1" applyAlignment="1">
      <alignment horizontal="center" wrapText="1"/>
    </xf>
    <xf numFmtId="0" fontId="43" fillId="0" borderId="0" xfId="0" applyFont="1" applyBorder="1" applyAlignment="1">
      <alignment wrapText="1"/>
    </xf>
    <xf numFmtId="0" fontId="43" fillId="0" borderId="0" xfId="0" applyFont="1" applyBorder="1" applyAlignment="1">
      <alignment vertical="top" wrapText="1"/>
    </xf>
  </cellXfs>
  <cellStyles count="53">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Normal 4" xfId="22"/>
    <cellStyle name="60% - Accent3" xfId="23" builtinId="40"/>
    <cellStyle name="Good" xfId="24" builtinId="26"/>
    <cellStyle name="Output" xfId="25" builtinId="21"/>
    <cellStyle name="20% - Accent1" xfId="26" builtinId="30"/>
    <cellStyle name="Calculation" xfId="27" builtinId="22"/>
    <cellStyle name="Linked Cell" xfId="28" builtinId="24"/>
    <cellStyle name="Total" xfId="29" builtinId="25"/>
    <cellStyle name="Bad" xfId="30" builtinId="27"/>
    <cellStyle name="Neutral" xfId="31" builtinId="28"/>
    <cellStyle name="Accent1" xfId="32" builtinId="29"/>
    <cellStyle name="Normal 2" xfId="33"/>
    <cellStyle name="20% - Accent5" xfId="34" builtinId="46"/>
    <cellStyle name="60% - Accent1" xfId="35" builtinId="32"/>
    <cellStyle name="Accent2" xfId="36" builtinId="33"/>
    <cellStyle name="20% - Accent2" xfId="37" builtinId="34"/>
    <cellStyle name="Normal 3" xfId="38"/>
    <cellStyle name="20% - Accent6" xfId="39" builtinId="50"/>
    <cellStyle name="60% - Accent2" xfId="40" builtinId="36"/>
    <cellStyle name="Accent3" xfId="41" builtinId="37"/>
    <cellStyle name="20% - Accent3" xfId="42" builtinId="38"/>
    <cellStyle name="Accent4" xfId="43" builtinId="41"/>
    <cellStyle name="20% - Accent4" xfId="44" builtinId="42"/>
    <cellStyle name="40% - Accent4" xfId="45" builtinId="43"/>
    <cellStyle name="Accent5" xfId="46" builtinId="45"/>
    <cellStyle name="40% - Accent5" xfId="47" builtinId="47"/>
    <cellStyle name="60% - Accent5" xfId="48" builtinId="48"/>
    <cellStyle name="Accent6" xfId="49" builtinId="49"/>
    <cellStyle name="40% - Accent6" xfId="50" builtinId="51"/>
    <cellStyle name="60% - Accent6" xfId="51" builtinId="52"/>
    <cellStyle name="Normal 3 2" xf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0"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p>
      </c:txPr>
    </c:title>
    <c:autoTitleDeleted val="0"/>
    <c:plotArea>
      <c:layout/>
      <c:barChart>
        <c:barDir val="col"/>
        <c:grouping val="clustered"/>
        <c:varyColors val="0"/>
        <c:ser>
          <c:idx val="0"/>
          <c:order val="0"/>
          <c:tx>
            <c:strRef>
              <c:f>'TEST -CO '!$J$168:$K$168</c:f>
              <c:strCache>
                <c:ptCount val="1"/>
                <c:pt idx="0">
                  <c:v>IA MARKS ATTAINMENT</c:v>
                </c:pt>
              </c:strCache>
            </c:strRef>
          </c:tx>
          <c:spPr>
            <a:solidFill>
              <a:schemeClr val="accent1"/>
            </a:solidFill>
            <a:ln>
              <a:noFill/>
            </a:ln>
            <a:effectLst/>
          </c:spPr>
          <c:invertIfNegative val="0"/>
          <c:dLbls>
            <c:delete val="1"/>
          </c:dLbls>
          <c:cat>
            <c:strRef>
              <c:f>'TEST -CO '!$L$167:$O$167</c:f>
              <c:strCache>
                <c:ptCount val="4"/>
                <c:pt idx="0">
                  <c:v>CO1</c:v>
                </c:pt>
                <c:pt idx="1">
                  <c:v>CO2</c:v>
                </c:pt>
                <c:pt idx="2">
                  <c:v>CO3</c:v>
                </c:pt>
                <c:pt idx="3">
                  <c:v>CO4</c:v>
                </c:pt>
              </c:strCache>
            </c:strRef>
          </c:cat>
          <c:val>
            <c:numRef>
              <c:f>'TEST -CO '!$L$168:$O$168</c:f>
              <c:numCache>
                <c:formatCode>0</c:formatCode>
                <c:ptCount val="4"/>
                <c:pt idx="0">
                  <c:v>99</c:v>
                </c:pt>
                <c:pt idx="1">
                  <c:v>99</c:v>
                </c:pt>
                <c:pt idx="2">
                  <c:v>99</c:v>
                </c:pt>
                <c:pt idx="3">
                  <c:v>99</c:v>
                </c:pt>
              </c:numCache>
            </c:numRef>
          </c:val>
        </c:ser>
        <c:dLbls>
          <c:showLegendKey val="0"/>
          <c:showVal val="0"/>
          <c:showCatName val="0"/>
          <c:showSerName val="0"/>
          <c:showPercent val="0"/>
          <c:showBubbleSize val="0"/>
        </c:dLbls>
        <c:gapWidth val="219"/>
        <c:overlap val="-27"/>
        <c:axId val="261871886"/>
        <c:axId val="592827552"/>
      </c:barChart>
      <c:catAx>
        <c:axId val="26187188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592827552"/>
        <c:crosses val="autoZero"/>
        <c:auto val="1"/>
        <c:lblAlgn val="ctr"/>
        <c:lblOffset val="100"/>
        <c:noMultiLvlLbl val="0"/>
      </c:catAx>
      <c:valAx>
        <c:axId val="59282755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26187188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0"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p>
      </c:txPr>
    </c:title>
    <c:autoTitleDeleted val="0"/>
    <c:plotArea>
      <c:layout>
        <c:manualLayout>
          <c:layoutTarget val="inner"/>
          <c:xMode val="edge"/>
          <c:yMode val="edge"/>
          <c:x val="0.140098934935137"/>
          <c:y val="0.232416646385982"/>
          <c:w val="0.855736711927717"/>
          <c:h val="0.451545388172305"/>
        </c:manualLayout>
      </c:layout>
      <c:barChart>
        <c:barDir val="col"/>
        <c:grouping val="clustered"/>
        <c:varyColors val="0"/>
        <c:ser>
          <c:idx val="0"/>
          <c:order val="0"/>
          <c:spPr>
            <a:solidFill>
              <a:schemeClr val="accent1"/>
            </a:solidFill>
            <a:ln>
              <a:noFill/>
            </a:ln>
            <a:effectLst/>
          </c:spPr>
          <c:invertIfNegative val="0"/>
          <c:dLbls>
            <c:delete val="1"/>
          </c:dLbls>
          <c:cat>
            <c:strRef>
              <c:f>'SEE-final exam CO'!$J$167:$O$167</c:f>
              <c:strCache>
                <c:ptCount val="6"/>
                <c:pt idx="0">
                  <c:v>EXAM ATTAINMENT</c:v>
                </c:pt>
                <c:pt idx="2">
                  <c:v>CO1</c:v>
                </c:pt>
                <c:pt idx="3">
                  <c:v>CO2</c:v>
                </c:pt>
                <c:pt idx="4">
                  <c:v>CO3</c:v>
                </c:pt>
                <c:pt idx="5">
                  <c:v>CO4</c:v>
                </c:pt>
              </c:strCache>
            </c:strRef>
          </c:cat>
          <c:val>
            <c:numRef>
              <c:f>'SEE-final exam CO'!$J$168:$O$168</c:f>
              <c:numCache>
                <c:formatCode>General</c:formatCode>
                <c:ptCount val="6"/>
                <c:pt idx="2" c:formatCode="0">
                  <c:v>97</c:v>
                </c:pt>
                <c:pt idx="3" c:formatCode="0">
                  <c:v>97</c:v>
                </c:pt>
                <c:pt idx="4" c:formatCode="0">
                  <c:v>97</c:v>
                </c:pt>
                <c:pt idx="5" c:formatCode="0">
                  <c:v>97</c:v>
                </c:pt>
              </c:numCache>
            </c:numRef>
          </c:val>
        </c:ser>
        <c:dLbls>
          <c:showLegendKey val="0"/>
          <c:showVal val="0"/>
          <c:showCatName val="0"/>
          <c:showSerName val="0"/>
          <c:showPercent val="0"/>
          <c:showBubbleSize val="0"/>
        </c:dLbls>
        <c:gapWidth val="219"/>
        <c:overlap val="-27"/>
        <c:axId val="784590492"/>
        <c:axId val="195782156"/>
      </c:barChart>
      <c:catAx>
        <c:axId val="784590492"/>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95782156"/>
        <c:crosses val="autoZero"/>
        <c:auto val="1"/>
        <c:lblAlgn val="ctr"/>
        <c:lblOffset val="100"/>
        <c:noMultiLvlLbl val="0"/>
      </c:catAx>
      <c:valAx>
        <c:axId val="1957821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7845904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0"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p>
      </c:txPr>
    </c:title>
    <c:autoTitleDeleted val="0"/>
    <c:plotArea>
      <c:layout/>
      <c:barChart>
        <c:barDir val="col"/>
        <c:grouping val="clustered"/>
        <c:varyColors val="0"/>
        <c:ser>
          <c:idx val="0"/>
          <c:order val="0"/>
          <c:tx>
            <c:strRef>
              <c:f>'TOTAL CO '!$D$12</c:f>
              <c:strCache>
                <c:ptCount val="1"/>
                <c:pt idx="0">
                  <c:v>ATTAINMENT of COs</c:v>
                </c:pt>
              </c:strCache>
            </c:strRef>
          </c:tx>
          <c:spPr>
            <a:solidFill>
              <a:schemeClr val="accent1"/>
            </a:solidFill>
            <a:ln>
              <a:noFill/>
            </a:ln>
            <a:effectLst/>
          </c:spPr>
          <c:invertIfNegative val="0"/>
          <c:dLbls>
            <c:delete val="1"/>
          </c:dLbls>
          <c:cat>
            <c:strRef>
              <c:f>'TOTAL CO '!$E$12:$H$12</c:f>
              <c:strCache>
                <c:ptCount val="4"/>
                <c:pt idx="0">
                  <c:v>CO1</c:v>
                </c:pt>
                <c:pt idx="1">
                  <c:v>CO2</c:v>
                </c:pt>
                <c:pt idx="2">
                  <c:v>CO3</c:v>
                </c:pt>
                <c:pt idx="3">
                  <c:v>CO4</c:v>
                </c:pt>
              </c:strCache>
            </c:strRef>
          </c:cat>
          <c:val>
            <c:numRef>
              <c:f>'TOTAL CO '!$E$13:$H$13</c:f>
              <c:numCache>
                <c:formatCode>General</c:formatCode>
                <c:ptCount val="4"/>
                <c:pt idx="0">
                  <c:v>98</c:v>
                </c:pt>
                <c:pt idx="1">
                  <c:v>98</c:v>
                </c:pt>
                <c:pt idx="2" c:formatCode="0">
                  <c:v>98</c:v>
                </c:pt>
                <c:pt idx="3" c:formatCode="0">
                  <c:v>98</c:v>
                </c:pt>
              </c:numCache>
            </c:numRef>
          </c:val>
        </c:ser>
        <c:dLbls>
          <c:showLegendKey val="0"/>
          <c:showVal val="0"/>
          <c:showCatName val="0"/>
          <c:showSerName val="0"/>
          <c:showPercent val="0"/>
          <c:showBubbleSize val="0"/>
        </c:dLbls>
        <c:gapWidth val="219"/>
        <c:overlap val="-27"/>
        <c:axId val="891602919"/>
        <c:axId val="926658848"/>
      </c:barChart>
      <c:catAx>
        <c:axId val="891602919"/>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926658848"/>
        <c:crosses val="autoZero"/>
        <c:auto val="1"/>
        <c:lblAlgn val="ctr"/>
        <c:lblOffset val="100"/>
        <c:noMultiLvlLbl val="0"/>
      </c:catAx>
      <c:valAx>
        <c:axId val="9266588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89160291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en-US"/>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548640</xdr:colOff>
      <xdr:row>170</xdr:row>
      <xdr:rowOff>182245</xdr:rowOff>
    </xdr:from>
    <xdr:to>
      <xdr:col>13</xdr:col>
      <xdr:colOff>548640</xdr:colOff>
      <xdr:row>184</xdr:row>
      <xdr:rowOff>125095</xdr:rowOff>
    </xdr:to>
    <xdr:graphicFrame>
      <xdr:nvGraphicFramePr>
        <xdr:cNvPr id="2" name="Chart 1"/>
        <xdr:cNvGraphicFramePr/>
      </xdr:nvGraphicFramePr>
      <xdr:xfrm>
        <a:off x="7069455" y="38691820"/>
        <a:ext cx="242062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9</xdr:col>
      <xdr:colOff>426085</xdr:colOff>
      <xdr:row>172</xdr:row>
      <xdr:rowOff>149860</xdr:rowOff>
    </xdr:from>
    <xdr:to>
      <xdr:col>15</xdr:col>
      <xdr:colOff>26035</xdr:colOff>
      <xdr:row>186</xdr:row>
      <xdr:rowOff>92710</xdr:rowOff>
    </xdr:to>
    <xdr:graphicFrame>
      <xdr:nvGraphicFramePr>
        <xdr:cNvPr id="3" name="Chart 2"/>
        <xdr:cNvGraphicFramePr/>
      </xdr:nvGraphicFramePr>
      <xdr:xfrm>
        <a:off x="8456295" y="38487985"/>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901700</xdr:colOff>
      <xdr:row>17</xdr:row>
      <xdr:rowOff>12700</xdr:rowOff>
    </xdr:from>
    <xdr:to>
      <xdr:col>6</xdr:col>
      <xdr:colOff>568325</xdr:colOff>
      <xdr:row>34</xdr:row>
      <xdr:rowOff>3175</xdr:rowOff>
    </xdr:to>
    <xdr:graphicFrame>
      <xdr:nvGraphicFramePr>
        <xdr:cNvPr id="2" name="Chart 1"/>
        <xdr:cNvGraphicFramePr/>
      </xdr:nvGraphicFramePr>
      <xdr:xfrm>
        <a:off x="2701925" y="3536950"/>
        <a:ext cx="39624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est\Downloads\updated%20ITC%20A%20sec%20CO%20ATT.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 val="TEST MARKS "/>
      <sheetName val="TEST -CO "/>
      <sheetName val="Assignment CO "/>
      <sheetName val="SEE-final exam CO"/>
      <sheetName val="TOTAL CO "/>
      <sheetName val="C-Sec"/>
      <sheetName val="Sheet1"/>
      <sheetName val="Sheet2"/>
    </sheetNames>
    <sheetDataSet>
      <sheetData sheetId="0"/>
      <sheetData sheetId="1"/>
      <sheetData sheetId="2"/>
      <sheetData sheetId="3"/>
      <sheetData sheetId="4">
        <row r="75">
          <cell r="L75" t="str">
            <v>CO1</v>
          </cell>
          <cell r="M75" t="str">
            <v>CO2</v>
          </cell>
          <cell r="N75" t="str">
            <v>CO3</v>
          </cell>
          <cell r="O75" t="str">
            <v>CO4</v>
          </cell>
        </row>
        <row r="76">
          <cell r="L76">
            <v>77</v>
          </cell>
          <cell r="M76">
            <v>77</v>
          </cell>
          <cell r="N76">
            <v>77</v>
          </cell>
          <cell r="O76">
            <v>77</v>
          </cell>
        </row>
      </sheetData>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H157"/>
  <sheetViews>
    <sheetView zoomScale="85" zoomScaleNormal="85" workbookViewId="0">
      <selection activeCell="C160" sqref="C160"/>
    </sheetView>
  </sheetViews>
  <sheetFormatPr defaultColWidth="17.1428571428571" defaultRowHeight="15.75" outlineLevelCol="7"/>
  <cols>
    <col min="1" max="1" width="7.71428571428571" style="121" customWidth="1"/>
    <col min="2" max="2" width="20.1428571428571" style="122" customWidth="1"/>
    <col min="3" max="3" width="19" style="155" customWidth="1"/>
    <col min="4" max="4" width="17.7142857142857" style="155" customWidth="1"/>
    <col min="5" max="5" width="24.1428571428571" style="155" customWidth="1"/>
    <col min="6" max="7" width="17.1428571428571" style="122"/>
    <col min="8" max="8" width="23.6952380952381" style="120" customWidth="1"/>
    <col min="9" max="16384" width="17.1428571428571" style="122"/>
  </cols>
  <sheetData>
    <row r="1" ht="30" spans="1:7">
      <c r="A1" s="156" t="s">
        <v>0</v>
      </c>
      <c r="B1" s="156"/>
      <c r="C1" s="156"/>
      <c r="D1" s="156"/>
      <c r="E1" s="156"/>
      <c r="F1" s="156"/>
      <c r="G1" s="156"/>
    </row>
    <row r="2" ht="20.25" spans="1:7">
      <c r="A2" s="157" t="s">
        <v>1</v>
      </c>
      <c r="B2" s="157"/>
      <c r="C2" s="157"/>
      <c r="D2" s="157"/>
      <c r="E2" s="157"/>
      <c r="F2" s="157"/>
      <c r="G2" s="157"/>
    </row>
    <row r="3" ht="33.75" customHeight="1" spans="1:7">
      <c r="A3" s="158" t="s">
        <v>2</v>
      </c>
      <c r="B3" s="158"/>
      <c r="C3" s="158"/>
      <c r="D3" s="158"/>
      <c r="E3" s="158"/>
      <c r="F3" s="158"/>
      <c r="G3" s="158"/>
    </row>
    <row r="4" ht="18" spans="1:7">
      <c r="A4" s="158" t="s">
        <v>3</v>
      </c>
      <c r="B4" s="158"/>
      <c r="C4" s="158"/>
      <c r="D4" s="158"/>
      <c r="E4" s="158"/>
      <c r="F4" s="158"/>
      <c r="G4" s="158"/>
    </row>
    <row r="5" customHeight="1" spans="1:7">
      <c r="A5" s="208" t="s">
        <v>4</v>
      </c>
      <c r="B5" s="208" t="s">
        <v>5</v>
      </c>
      <c r="C5" s="209" t="s">
        <v>6</v>
      </c>
      <c r="D5" s="210" t="s">
        <v>7</v>
      </c>
      <c r="E5" s="210" t="s">
        <v>7</v>
      </c>
      <c r="F5" s="210" t="s">
        <v>7</v>
      </c>
      <c r="G5" s="210" t="s">
        <v>7</v>
      </c>
    </row>
    <row r="6" customHeight="1" spans="1:7">
      <c r="A6" s="211"/>
      <c r="B6" s="211"/>
      <c r="C6" s="212"/>
      <c r="D6" s="213"/>
      <c r="E6" s="213"/>
      <c r="F6" s="213"/>
      <c r="G6" s="213"/>
    </row>
    <row r="7" customHeight="1" spans="1:7">
      <c r="A7" s="211"/>
      <c r="B7" s="211"/>
      <c r="C7" s="212"/>
      <c r="D7" s="214" t="s">
        <v>8</v>
      </c>
      <c r="E7" s="214" t="s">
        <v>8</v>
      </c>
      <c r="F7" s="214" t="s">
        <v>8</v>
      </c>
      <c r="G7" s="214" t="s">
        <v>8</v>
      </c>
    </row>
    <row r="8" spans="1:7">
      <c r="A8" s="215"/>
      <c r="B8" s="215"/>
      <c r="C8" s="216"/>
      <c r="D8" s="217" t="s">
        <v>9</v>
      </c>
      <c r="E8" s="218" t="s">
        <v>10</v>
      </c>
      <c r="F8" s="219" t="s">
        <v>11</v>
      </c>
      <c r="G8" s="219" t="s">
        <v>12</v>
      </c>
    </row>
    <row r="9" spans="1:7">
      <c r="A9" s="215"/>
      <c r="B9" s="215"/>
      <c r="C9" s="216"/>
      <c r="D9" s="220">
        <v>25</v>
      </c>
      <c r="E9" s="220">
        <v>25</v>
      </c>
      <c r="F9" s="220">
        <v>25</v>
      </c>
      <c r="G9" s="220">
        <v>25</v>
      </c>
    </row>
    <row r="10" ht="16.5" spans="1:7">
      <c r="A10" s="215"/>
      <c r="B10" s="215"/>
      <c r="C10" s="216"/>
      <c r="D10" s="220"/>
      <c r="E10" s="221"/>
      <c r="F10" s="220"/>
      <c r="G10" s="220"/>
    </row>
    <row r="11" ht="16.5" customHeight="1" spans="1:8">
      <c r="A11" s="166">
        <v>1</v>
      </c>
      <c r="B11" s="167" t="s">
        <v>13</v>
      </c>
      <c r="C11" s="168" t="s">
        <v>14</v>
      </c>
      <c r="D11" s="199">
        <v>13</v>
      </c>
      <c r="E11" s="199">
        <v>13</v>
      </c>
      <c r="F11" s="199">
        <v>13</v>
      </c>
      <c r="G11" s="199">
        <v>13</v>
      </c>
      <c r="H11" s="222"/>
    </row>
    <row r="12" ht="16.5" spans="1:8">
      <c r="A12" s="166">
        <v>2</v>
      </c>
      <c r="B12" s="170" t="s">
        <v>15</v>
      </c>
      <c r="C12" s="171" t="s">
        <v>16</v>
      </c>
      <c r="D12" s="201">
        <v>14</v>
      </c>
      <c r="E12" s="201">
        <v>14</v>
      </c>
      <c r="F12" s="201">
        <v>14</v>
      </c>
      <c r="G12" s="201">
        <v>14</v>
      </c>
      <c r="H12" s="222"/>
    </row>
    <row r="13" ht="17.25" spans="1:8">
      <c r="A13" s="166">
        <v>3</v>
      </c>
      <c r="B13" s="170" t="s">
        <v>17</v>
      </c>
      <c r="C13" s="171" t="s">
        <v>18</v>
      </c>
      <c r="D13" s="201">
        <v>15</v>
      </c>
      <c r="E13" s="201">
        <v>15</v>
      </c>
      <c r="F13" s="201">
        <v>15</v>
      </c>
      <c r="G13" s="201">
        <v>15</v>
      </c>
      <c r="H13" s="222"/>
    </row>
    <row r="14" ht="17.25" spans="1:8">
      <c r="A14" s="166">
        <v>4</v>
      </c>
      <c r="B14" s="172" t="s">
        <v>19</v>
      </c>
      <c r="C14" s="171" t="s">
        <v>20</v>
      </c>
      <c r="D14" s="201">
        <v>19</v>
      </c>
      <c r="E14" s="201">
        <v>19</v>
      </c>
      <c r="F14" s="201">
        <v>19</v>
      </c>
      <c r="G14" s="201">
        <v>19</v>
      </c>
      <c r="H14" s="222"/>
    </row>
    <row r="15" ht="17.25" spans="1:8">
      <c r="A15" s="166">
        <v>5</v>
      </c>
      <c r="B15" s="172" t="s">
        <v>21</v>
      </c>
      <c r="C15" s="171" t="s">
        <v>22</v>
      </c>
      <c r="D15" s="201">
        <v>17</v>
      </c>
      <c r="E15" s="201">
        <v>17</v>
      </c>
      <c r="F15" s="201">
        <v>17</v>
      </c>
      <c r="G15" s="201">
        <v>17</v>
      </c>
      <c r="H15" s="222"/>
    </row>
    <row r="16" ht="17.25" spans="1:8">
      <c r="A16" s="166">
        <v>6</v>
      </c>
      <c r="B16" s="172" t="s">
        <v>23</v>
      </c>
      <c r="C16" s="171" t="s">
        <v>24</v>
      </c>
      <c r="D16" s="201">
        <v>13</v>
      </c>
      <c r="E16" s="201">
        <v>13</v>
      </c>
      <c r="F16" s="201">
        <v>13</v>
      </c>
      <c r="G16" s="201">
        <v>13</v>
      </c>
      <c r="H16" s="222"/>
    </row>
    <row r="17" ht="17.25" spans="1:8">
      <c r="A17" s="166">
        <v>7</v>
      </c>
      <c r="B17" s="172" t="s">
        <v>25</v>
      </c>
      <c r="C17" s="171" t="s">
        <v>26</v>
      </c>
      <c r="D17" s="201">
        <v>14</v>
      </c>
      <c r="E17" s="201">
        <v>14</v>
      </c>
      <c r="F17" s="201">
        <v>14</v>
      </c>
      <c r="G17" s="201">
        <v>14</v>
      </c>
      <c r="H17" s="222"/>
    </row>
    <row r="18" ht="17.25" spans="1:8">
      <c r="A18" s="166">
        <v>8</v>
      </c>
      <c r="B18" s="172" t="s">
        <v>27</v>
      </c>
      <c r="C18" s="171" t="s">
        <v>28</v>
      </c>
      <c r="D18" s="201">
        <v>17</v>
      </c>
      <c r="E18" s="201">
        <v>17</v>
      </c>
      <c r="F18" s="201">
        <v>17</v>
      </c>
      <c r="G18" s="201">
        <v>17</v>
      </c>
      <c r="H18" s="222"/>
    </row>
    <row r="19" ht="17.25" spans="1:8">
      <c r="A19" s="166">
        <v>9</v>
      </c>
      <c r="B19" s="172" t="s">
        <v>29</v>
      </c>
      <c r="C19" s="171" t="s">
        <v>30</v>
      </c>
      <c r="D19" s="201">
        <v>13</v>
      </c>
      <c r="E19" s="201">
        <v>13</v>
      </c>
      <c r="F19" s="201">
        <v>13</v>
      </c>
      <c r="G19" s="201">
        <v>13</v>
      </c>
      <c r="H19" s="222"/>
    </row>
    <row r="20" ht="17.25" spans="1:8">
      <c r="A20" s="166">
        <v>10</v>
      </c>
      <c r="B20" s="172" t="s">
        <v>31</v>
      </c>
      <c r="C20" s="171" t="s">
        <v>32</v>
      </c>
      <c r="D20" s="201">
        <v>19</v>
      </c>
      <c r="E20" s="201">
        <v>19</v>
      </c>
      <c r="F20" s="201">
        <v>19</v>
      </c>
      <c r="G20" s="201">
        <v>19</v>
      </c>
      <c r="H20" s="222"/>
    </row>
    <row r="21" ht="17.25" spans="1:8">
      <c r="A21" s="166">
        <v>11</v>
      </c>
      <c r="B21" s="172" t="s">
        <v>33</v>
      </c>
      <c r="C21" s="171" t="s">
        <v>34</v>
      </c>
      <c r="D21" s="201">
        <v>18</v>
      </c>
      <c r="E21" s="201">
        <v>18</v>
      </c>
      <c r="F21" s="201">
        <v>18</v>
      </c>
      <c r="G21" s="201">
        <v>18</v>
      </c>
      <c r="H21" s="222"/>
    </row>
    <row r="22" ht="17.25" spans="1:8">
      <c r="A22" s="166">
        <v>12</v>
      </c>
      <c r="B22" s="172" t="s">
        <v>35</v>
      </c>
      <c r="C22" s="171" t="s">
        <v>36</v>
      </c>
      <c r="D22" s="201">
        <v>12</v>
      </c>
      <c r="E22" s="201">
        <v>12</v>
      </c>
      <c r="F22" s="201">
        <v>12</v>
      </c>
      <c r="G22" s="201">
        <v>12</v>
      </c>
      <c r="H22" s="222"/>
    </row>
    <row r="23" ht="17.25" spans="1:8">
      <c r="A23" s="166">
        <v>13</v>
      </c>
      <c r="B23" s="172" t="s">
        <v>37</v>
      </c>
      <c r="C23" s="171" t="s">
        <v>38</v>
      </c>
      <c r="D23" s="201">
        <v>17</v>
      </c>
      <c r="E23" s="201">
        <v>17</v>
      </c>
      <c r="F23" s="201">
        <v>17</v>
      </c>
      <c r="G23" s="201">
        <v>17</v>
      </c>
      <c r="H23" s="222"/>
    </row>
    <row r="24" ht="17.25" spans="1:8">
      <c r="A24" s="166">
        <v>14</v>
      </c>
      <c r="B24" s="172" t="s">
        <v>39</v>
      </c>
      <c r="C24" s="171" t="s">
        <v>40</v>
      </c>
      <c r="D24" s="201">
        <v>18</v>
      </c>
      <c r="E24" s="201">
        <v>18</v>
      </c>
      <c r="F24" s="201">
        <v>18</v>
      </c>
      <c r="G24" s="201">
        <v>18</v>
      </c>
      <c r="H24" s="222"/>
    </row>
    <row r="25" ht="17.25" spans="1:8">
      <c r="A25" s="166">
        <v>15</v>
      </c>
      <c r="B25" s="172" t="s">
        <v>41</v>
      </c>
      <c r="C25" s="171" t="s">
        <v>42</v>
      </c>
      <c r="D25" s="201">
        <v>20</v>
      </c>
      <c r="E25" s="201">
        <v>20</v>
      </c>
      <c r="F25" s="201">
        <v>20</v>
      </c>
      <c r="G25" s="201">
        <v>20</v>
      </c>
      <c r="H25" s="222"/>
    </row>
    <row r="26" ht="17.25" spans="1:8">
      <c r="A26" s="166">
        <v>16</v>
      </c>
      <c r="B26" s="172" t="s">
        <v>43</v>
      </c>
      <c r="C26" s="171" t="s">
        <v>44</v>
      </c>
      <c r="D26" s="201">
        <v>15</v>
      </c>
      <c r="E26" s="201">
        <v>15</v>
      </c>
      <c r="F26" s="201">
        <v>15</v>
      </c>
      <c r="G26" s="201">
        <v>15</v>
      </c>
      <c r="H26" s="222"/>
    </row>
    <row r="27" ht="17.25" spans="1:8">
      <c r="A27" s="166">
        <v>17</v>
      </c>
      <c r="B27" s="172" t="s">
        <v>45</v>
      </c>
      <c r="C27" s="171" t="s">
        <v>46</v>
      </c>
      <c r="D27" s="201">
        <v>13</v>
      </c>
      <c r="E27" s="201">
        <v>13</v>
      </c>
      <c r="F27" s="201">
        <v>13</v>
      </c>
      <c r="G27" s="201">
        <v>13</v>
      </c>
      <c r="H27" s="222"/>
    </row>
    <row r="28" ht="17.25" spans="1:8">
      <c r="A28" s="166">
        <v>18</v>
      </c>
      <c r="B28" s="172" t="s">
        <v>47</v>
      </c>
      <c r="C28" s="171" t="s">
        <v>48</v>
      </c>
      <c r="D28" s="201">
        <v>14</v>
      </c>
      <c r="E28" s="201">
        <v>14</v>
      </c>
      <c r="F28" s="201">
        <v>14</v>
      </c>
      <c r="G28" s="201">
        <v>14</v>
      </c>
      <c r="H28" s="222"/>
    </row>
    <row r="29" ht="17.25" spans="1:8">
      <c r="A29" s="166">
        <v>19</v>
      </c>
      <c r="B29" s="172" t="s">
        <v>49</v>
      </c>
      <c r="C29" s="171" t="s">
        <v>50</v>
      </c>
      <c r="D29" s="201">
        <v>13</v>
      </c>
      <c r="E29" s="201">
        <v>13</v>
      </c>
      <c r="F29" s="201">
        <v>13</v>
      </c>
      <c r="G29" s="201">
        <v>13</v>
      </c>
      <c r="H29" s="222"/>
    </row>
    <row r="30" ht="17.25" spans="1:8">
      <c r="A30" s="166">
        <v>20</v>
      </c>
      <c r="B30" s="172" t="s">
        <v>51</v>
      </c>
      <c r="C30" s="171" t="s">
        <v>52</v>
      </c>
      <c r="D30" s="201">
        <v>15</v>
      </c>
      <c r="E30" s="201">
        <v>15</v>
      </c>
      <c r="F30" s="201">
        <v>15</v>
      </c>
      <c r="G30" s="201">
        <v>15</v>
      </c>
      <c r="H30" s="222"/>
    </row>
    <row r="31" ht="17.25" spans="1:8">
      <c r="A31" s="166">
        <v>21</v>
      </c>
      <c r="B31" s="172" t="s">
        <v>53</v>
      </c>
      <c r="C31" s="171" t="s">
        <v>54</v>
      </c>
      <c r="D31" s="201">
        <v>17</v>
      </c>
      <c r="E31" s="201">
        <v>17</v>
      </c>
      <c r="F31" s="201">
        <v>17</v>
      </c>
      <c r="G31" s="201">
        <v>17</v>
      </c>
      <c r="H31" s="222"/>
    </row>
    <row r="32" ht="17.25" spans="1:8">
      <c r="A32" s="166">
        <v>22</v>
      </c>
      <c r="B32" s="172" t="s">
        <v>55</v>
      </c>
      <c r="C32" s="171" t="s">
        <v>56</v>
      </c>
      <c r="D32" s="201">
        <v>18</v>
      </c>
      <c r="E32" s="201">
        <v>18</v>
      </c>
      <c r="F32" s="201">
        <v>18</v>
      </c>
      <c r="G32" s="201">
        <v>18</v>
      </c>
      <c r="H32" s="222"/>
    </row>
    <row r="33" ht="17.25" spans="1:8">
      <c r="A33" s="166">
        <v>23</v>
      </c>
      <c r="B33" s="172" t="s">
        <v>57</v>
      </c>
      <c r="C33" s="171" t="s">
        <v>58</v>
      </c>
      <c r="D33" s="201">
        <v>18</v>
      </c>
      <c r="E33" s="201">
        <v>18</v>
      </c>
      <c r="F33" s="201">
        <v>18</v>
      </c>
      <c r="G33" s="201">
        <v>18</v>
      </c>
      <c r="H33" s="222"/>
    </row>
    <row r="34" ht="17.25" spans="1:8">
      <c r="A34" s="166">
        <v>24</v>
      </c>
      <c r="B34" s="172" t="s">
        <v>59</v>
      </c>
      <c r="C34" s="171" t="s">
        <v>60</v>
      </c>
      <c r="D34" s="201">
        <v>16</v>
      </c>
      <c r="E34" s="201">
        <v>16</v>
      </c>
      <c r="F34" s="201">
        <v>16</v>
      </c>
      <c r="G34" s="201">
        <v>16</v>
      </c>
      <c r="H34" s="222"/>
    </row>
    <row r="35" ht="17.25" spans="1:8">
      <c r="A35" s="166">
        <v>25</v>
      </c>
      <c r="B35" s="172" t="s">
        <v>61</v>
      </c>
      <c r="C35" s="171" t="s">
        <v>62</v>
      </c>
      <c r="D35" s="201">
        <v>17</v>
      </c>
      <c r="E35" s="201">
        <v>17</v>
      </c>
      <c r="F35" s="201">
        <v>17</v>
      </c>
      <c r="G35" s="201">
        <v>17</v>
      </c>
      <c r="H35" s="222"/>
    </row>
    <row r="36" ht="17.25" spans="1:8">
      <c r="A36" s="166">
        <v>26</v>
      </c>
      <c r="B36" s="172" t="s">
        <v>63</v>
      </c>
      <c r="C36" s="171" t="s">
        <v>64</v>
      </c>
      <c r="D36" s="201">
        <v>17</v>
      </c>
      <c r="E36" s="201">
        <v>17</v>
      </c>
      <c r="F36" s="201">
        <v>17</v>
      </c>
      <c r="G36" s="201">
        <v>17</v>
      </c>
      <c r="H36" s="222"/>
    </row>
    <row r="37" ht="17.25" spans="1:8">
      <c r="A37" s="166">
        <v>27</v>
      </c>
      <c r="B37" s="172" t="s">
        <v>65</v>
      </c>
      <c r="C37" s="171" t="s">
        <v>66</v>
      </c>
      <c r="D37" s="201">
        <v>13</v>
      </c>
      <c r="E37" s="201">
        <v>13</v>
      </c>
      <c r="F37" s="201">
        <v>13</v>
      </c>
      <c r="G37" s="201">
        <v>13</v>
      </c>
      <c r="H37" s="222"/>
    </row>
    <row r="38" ht="17.25" spans="1:8">
      <c r="A38" s="166">
        <v>28</v>
      </c>
      <c r="B38" s="172" t="s">
        <v>67</v>
      </c>
      <c r="C38" s="171" t="s">
        <v>68</v>
      </c>
      <c r="D38" s="201">
        <v>18</v>
      </c>
      <c r="E38" s="201">
        <v>18</v>
      </c>
      <c r="F38" s="201">
        <v>18</v>
      </c>
      <c r="G38" s="201">
        <v>18</v>
      </c>
      <c r="H38" s="222"/>
    </row>
    <row r="39" ht="17.25" spans="1:8">
      <c r="A39" s="166">
        <v>29</v>
      </c>
      <c r="B39" s="172" t="s">
        <v>69</v>
      </c>
      <c r="C39" s="171" t="s">
        <v>70</v>
      </c>
      <c r="D39" s="201">
        <v>15</v>
      </c>
      <c r="E39" s="201">
        <v>15</v>
      </c>
      <c r="F39" s="201">
        <v>15</v>
      </c>
      <c r="G39" s="201">
        <v>15</v>
      </c>
      <c r="H39" s="222"/>
    </row>
    <row r="40" ht="17.25" spans="1:8">
      <c r="A40" s="166">
        <v>30</v>
      </c>
      <c r="B40" s="172" t="s">
        <v>71</v>
      </c>
      <c r="C40" s="171" t="s">
        <v>72</v>
      </c>
      <c r="D40" s="201">
        <v>19</v>
      </c>
      <c r="E40" s="201">
        <v>19</v>
      </c>
      <c r="F40" s="201">
        <v>19</v>
      </c>
      <c r="G40" s="201">
        <v>19</v>
      </c>
      <c r="H40" s="222"/>
    </row>
    <row r="41" ht="17.25" spans="1:8">
      <c r="A41" s="166">
        <v>31</v>
      </c>
      <c r="B41" s="172" t="s">
        <v>73</v>
      </c>
      <c r="C41" s="171" t="s">
        <v>74</v>
      </c>
      <c r="D41" s="201">
        <v>12</v>
      </c>
      <c r="E41" s="201">
        <v>12</v>
      </c>
      <c r="F41" s="201">
        <v>12</v>
      </c>
      <c r="G41" s="201">
        <v>12</v>
      </c>
      <c r="H41" s="222"/>
    </row>
    <row r="42" ht="17.25" spans="1:8">
      <c r="A42" s="166">
        <v>32</v>
      </c>
      <c r="B42" s="172" t="s">
        <v>75</v>
      </c>
      <c r="C42" s="171" t="s">
        <v>76</v>
      </c>
      <c r="D42" s="201">
        <v>15</v>
      </c>
      <c r="E42" s="201">
        <v>15</v>
      </c>
      <c r="F42" s="201">
        <v>15</v>
      </c>
      <c r="G42" s="201">
        <v>15</v>
      </c>
      <c r="H42" s="222"/>
    </row>
    <row r="43" ht="17.25" spans="1:8">
      <c r="A43" s="166">
        <v>33</v>
      </c>
      <c r="B43" s="172" t="s">
        <v>77</v>
      </c>
      <c r="C43" s="171" t="s">
        <v>78</v>
      </c>
      <c r="D43" s="201">
        <v>12</v>
      </c>
      <c r="E43" s="201">
        <v>12</v>
      </c>
      <c r="F43" s="201">
        <v>12</v>
      </c>
      <c r="G43" s="201">
        <v>12</v>
      </c>
      <c r="H43" s="222"/>
    </row>
    <row r="44" ht="17.25" spans="1:8">
      <c r="A44" s="166">
        <v>34</v>
      </c>
      <c r="B44" s="172" t="s">
        <v>79</v>
      </c>
      <c r="C44" s="171" t="s">
        <v>80</v>
      </c>
      <c r="D44" s="201">
        <v>17</v>
      </c>
      <c r="E44" s="201">
        <v>17</v>
      </c>
      <c r="F44" s="201">
        <v>17</v>
      </c>
      <c r="G44" s="201">
        <v>17</v>
      </c>
      <c r="H44" s="222"/>
    </row>
    <row r="45" ht="17.25" spans="1:8">
      <c r="A45" s="166">
        <v>35</v>
      </c>
      <c r="B45" s="172" t="s">
        <v>81</v>
      </c>
      <c r="C45" s="171" t="s">
        <v>82</v>
      </c>
      <c r="D45" s="201">
        <v>18</v>
      </c>
      <c r="E45" s="201">
        <v>18</v>
      </c>
      <c r="F45" s="201">
        <v>18</v>
      </c>
      <c r="G45" s="201">
        <v>18</v>
      </c>
      <c r="H45" s="222"/>
    </row>
    <row r="46" ht="17.25" spans="1:8">
      <c r="A46" s="166">
        <v>36</v>
      </c>
      <c r="B46" s="172" t="s">
        <v>83</v>
      </c>
      <c r="C46" s="171" t="s">
        <v>84</v>
      </c>
      <c r="D46" s="201">
        <v>17</v>
      </c>
      <c r="E46" s="201">
        <v>17</v>
      </c>
      <c r="F46" s="201">
        <v>17</v>
      </c>
      <c r="G46" s="201">
        <v>17</v>
      </c>
      <c r="H46" s="222"/>
    </row>
    <row r="47" ht="17.25" spans="1:8">
      <c r="A47" s="166">
        <v>37</v>
      </c>
      <c r="B47" s="172" t="s">
        <v>85</v>
      </c>
      <c r="C47" s="171" t="s">
        <v>86</v>
      </c>
      <c r="D47" s="201">
        <v>17</v>
      </c>
      <c r="E47" s="201">
        <v>17</v>
      </c>
      <c r="F47" s="201">
        <v>17</v>
      </c>
      <c r="G47" s="201">
        <v>17</v>
      </c>
      <c r="H47" s="222"/>
    </row>
    <row r="48" ht="17.25" spans="1:8">
      <c r="A48" s="166">
        <v>38</v>
      </c>
      <c r="B48" s="172" t="s">
        <v>87</v>
      </c>
      <c r="C48" s="171" t="s">
        <v>88</v>
      </c>
      <c r="D48" s="201">
        <v>16</v>
      </c>
      <c r="E48" s="201">
        <v>16</v>
      </c>
      <c r="F48" s="201">
        <v>16</v>
      </c>
      <c r="G48" s="201">
        <v>16</v>
      </c>
      <c r="H48" s="222"/>
    </row>
    <row r="49" ht="17.25" spans="1:8">
      <c r="A49" s="166">
        <v>39</v>
      </c>
      <c r="B49" s="172" t="s">
        <v>89</v>
      </c>
      <c r="C49" s="171" t="s">
        <v>90</v>
      </c>
      <c r="D49" s="201">
        <v>16</v>
      </c>
      <c r="E49" s="201">
        <v>16</v>
      </c>
      <c r="F49" s="201">
        <v>16</v>
      </c>
      <c r="G49" s="201">
        <v>16</v>
      </c>
      <c r="H49" s="222"/>
    </row>
    <row r="50" ht="17.25" spans="1:8">
      <c r="A50" s="166">
        <v>40</v>
      </c>
      <c r="B50" s="172" t="s">
        <v>91</v>
      </c>
      <c r="C50" s="171" t="s">
        <v>92</v>
      </c>
      <c r="D50" s="201">
        <v>19</v>
      </c>
      <c r="E50" s="201">
        <v>19</v>
      </c>
      <c r="F50" s="201">
        <v>19</v>
      </c>
      <c r="G50" s="201">
        <v>19</v>
      </c>
      <c r="H50" s="222"/>
    </row>
    <row r="51" ht="17.25" spans="1:8">
      <c r="A51" s="166">
        <v>41</v>
      </c>
      <c r="B51" s="172" t="s">
        <v>93</v>
      </c>
      <c r="C51" s="171" t="s">
        <v>94</v>
      </c>
      <c r="D51" s="201">
        <v>13</v>
      </c>
      <c r="E51" s="201">
        <v>13</v>
      </c>
      <c r="F51" s="201">
        <v>13</v>
      </c>
      <c r="G51" s="201">
        <v>13</v>
      </c>
      <c r="H51" s="222"/>
    </row>
    <row r="52" ht="17.25" spans="1:8">
      <c r="A52" s="166">
        <v>42</v>
      </c>
      <c r="B52" s="172" t="s">
        <v>95</v>
      </c>
      <c r="C52" s="171" t="s">
        <v>96</v>
      </c>
      <c r="D52" s="201">
        <v>12</v>
      </c>
      <c r="E52" s="201">
        <v>12</v>
      </c>
      <c r="F52" s="201">
        <v>12</v>
      </c>
      <c r="G52" s="201">
        <v>12</v>
      </c>
      <c r="H52" s="222"/>
    </row>
    <row r="53" ht="17.25" spans="1:8">
      <c r="A53" s="166">
        <v>43</v>
      </c>
      <c r="B53" s="172" t="s">
        <v>97</v>
      </c>
      <c r="C53" s="171" t="s">
        <v>98</v>
      </c>
      <c r="D53" s="201">
        <v>19</v>
      </c>
      <c r="E53" s="201">
        <v>19</v>
      </c>
      <c r="F53" s="201">
        <v>19</v>
      </c>
      <c r="G53" s="201">
        <v>19</v>
      </c>
      <c r="H53" s="222"/>
    </row>
    <row r="54" ht="17.25" spans="1:8">
      <c r="A54" s="166">
        <v>44</v>
      </c>
      <c r="B54" s="172" t="s">
        <v>99</v>
      </c>
      <c r="C54" s="171" t="s">
        <v>100</v>
      </c>
      <c r="D54" s="201">
        <v>15</v>
      </c>
      <c r="E54" s="201">
        <v>15</v>
      </c>
      <c r="F54" s="201">
        <v>15</v>
      </c>
      <c r="G54" s="201">
        <v>15</v>
      </c>
      <c r="H54" s="222"/>
    </row>
    <row r="55" ht="17.25" spans="1:8">
      <c r="A55" s="166">
        <v>45</v>
      </c>
      <c r="B55" s="172" t="s">
        <v>101</v>
      </c>
      <c r="C55" s="171" t="s">
        <v>102</v>
      </c>
      <c r="D55" s="201">
        <v>17</v>
      </c>
      <c r="E55" s="201">
        <v>17</v>
      </c>
      <c r="F55" s="201">
        <v>17</v>
      </c>
      <c r="G55" s="201">
        <v>17</v>
      </c>
      <c r="H55" s="222"/>
    </row>
    <row r="56" s="120" customFormat="1" ht="17.25" spans="1:8">
      <c r="A56" s="166">
        <v>46</v>
      </c>
      <c r="B56" s="172" t="s">
        <v>103</v>
      </c>
      <c r="C56" s="171" t="s">
        <v>104</v>
      </c>
      <c r="D56" s="201">
        <v>18</v>
      </c>
      <c r="E56" s="201">
        <v>18</v>
      </c>
      <c r="F56" s="201">
        <v>18</v>
      </c>
      <c r="G56" s="201">
        <v>18</v>
      </c>
      <c r="H56" s="222"/>
    </row>
    <row r="57" s="120" customFormat="1" ht="17.25" spans="1:8">
      <c r="A57" s="166">
        <v>47</v>
      </c>
      <c r="B57" s="172" t="s">
        <v>105</v>
      </c>
      <c r="C57" s="171" t="s">
        <v>106</v>
      </c>
      <c r="D57" s="201">
        <v>17</v>
      </c>
      <c r="E57" s="201">
        <v>17</v>
      </c>
      <c r="F57" s="201">
        <v>17</v>
      </c>
      <c r="G57" s="201">
        <v>17</v>
      </c>
      <c r="H57" s="222"/>
    </row>
    <row r="58" s="120" customFormat="1" ht="17.25" spans="1:8">
      <c r="A58" s="166">
        <v>48</v>
      </c>
      <c r="B58" s="172" t="s">
        <v>107</v>
      </c>
      <c r="C58" s="171" t="s">
        <v>108</v>
      </c>
      <c r="D58" s="201">
        <v>18</v>
      </c>
      <c r="E58" s="201">
        <v>18</v>
      </c>
      <c r="F58" s="201">
        <v>18</v>
      </c>
      <c r="G58" s="201">
        <v>18</v>
      </c>
      <c r="H58" s="222"/>
    </row>
    <row r="59" s="120" customFormat="1" ht="17.25" spans="1:8">
      <c r="A59" s="166">
        <v>49</v>
      </c>
      <c r="B59" s="172" t="s">
        <v>109</v>
      </c>
      <c r="C59" s="171" t="s">
        <v>110</v>
      </c>
      <c r="D59" s="201">
        <v>18</v>
      </c>
      <c r="E59" s="201">
        <v>18</v>
      </c>
      <c r="F59" s="201">
        <v>18</v>
      </c>
      <c r="G59" s="201">
        <v>18</v>
      </c>
      <c r="H59" s="222"/>
    </row>
    <row r="60" s="120" customFormat="1" ht="17.25" spans="1:8">
      <c r="A60" s="166">
        <v>50</v>
      </c>
      <c r="B60" s="172" t="s">
        <v>111</v>
      </c>
      <c r="C60" s="171" t="s">
        <v>112</v>
      </c>
      <c r="D60" s="201">
        <v>19</v>
      </c>
      <c r="E60" s="201">
        <v>19</v>
      </c>
      <c r="F60" s="201">
        <v>19</v>
      </c>
      <c r="G60" s="201">
        <v>19</v>
      </c>
      <c r="H60" s="222"/>
    </row>
    <row r="61" ht="17.25" spans="1:8">
      <c r="A61" s="166">
        <v>51</v>
      </c>
      <c r="B61" s="172" t="s">
        <v>113</v>
      </c>
      <c r="C61" s="171" t="s">
        <v>114</v>
      </c>
      <c r="D61" s="201">
        <v>15</v>
      </c>
      <c r="E61" s="201">
        <v>15</v>
      </c>
      <c r="F61" s="201">
        <v>15</v>
      </c>
      <c r="G61" s="201">
        <v>15</v>
      </c>
      <c r="H61" s="222"/>
    </row>
    <row r="62" ht="17.25" spans="1:8">
      <c r="A62" s="173">
        <v>52</v>
      </c>
      <c r="B62" s="172" t="s">
        <v>115</v>
      </c>
      <c r="C62" s="171" t="s">
        <v>116</v>
      </c>
      <c r="D62" s="201">
        <v>16</v>
      </c>
      <c r="E62" s="201">
        <v>16</v>
      </c>
      <c r="F62" s="201">
        <v>16</v>
      </c>
      <c r="G62" s="201">
        <v>16</v>
      </c>
      <c r="H62" s="222"/>
    </row>
    <row r="63" ht="17.25" spans="1:8">
      <c r="A63" s="173">
        <v>53</v>
      </c>
      <c r="B63" s="172" t="s">
        <v>117</v>
      </c>
      <c r="C63" s="171" t="s">
        <v>118</v>
      </c>
      <c r="D63" s="201">
        <v>16</v>
      </c>
      <c r="E63" s="201">
        <v>16</v>
      </c>
      <c r="F63" s="201">
        <v>16</v>
      </c>
      <c r="G63" s="201">
        <v>16</v>
      </c>
      <c r="H63" s="222"/>
    </row>
    <row r="64" ht="17.25" spans="1:8">
      <c r="A64" s="173">
        <v>54</v>
      </c>
      <c r="B64" s="172" t="s">
        <v>119</v>
      </c>
      <c r="C64" s="171" t="s">
        <v>120</v>
      </c>
      <c r="D64" s="201">
        <v>17</v>
      </c>
      <c r="E64" s="201">
        <v>17</v>
      </c>
      <c r="F64" s="201">
        <v>17</v>
      </c>
      <c r="G64" s="201">
        <v>17</v>
      </c>
      <c r="H64" s="222"/>
    </row>
    <row r="65" ht="17.25" spans="1:8">
      <c r="A65" s="173">
        <v>55</v>
      </c>
      <c r="B65" s="172" t="s">
        <v>121</v>
      </c>
      <c r="C65" s="171" t="s">
        <v>122</v>
      </c>
      <c r="D65" s="201">
        <v>17</v>
      </c>
      <c r="E65" s="201">
        <v>17</v>
      </c>
      <c r="F65" s="201">
        <v>17</v>
      </c>
      <c r="G65" s="201">
        <v>17</v>
      </c>
      <c r="H65" s="222"/>
    </row>
    <row r="66" ht="17.25" spans="1:8">
      <c r="A66" s="173">
        <v>56</v>
      </c>
      <c r="B66" s="172" t="s">
        <v>123</v>
      </c>
      <c r="C66" s="171" t="s">
        <v>124</v>
      </c>
      <c r="D66" s="201">
        <v>12</v>
      </c>
      <c r="E66" s="201">
        <v>12</v>
      </c>
      <c r="F66" s="201">
        <v>12</v>
      </c>
      <c r="G66" s="201">
        <v>12</v>
      </c>
      <c r="H66" s="222"/>
    </row>
    <row r="67" ht="17.25" spans="1:8">
      <c r="A67" s="173">
        <v>57</v>
      </c>
      <c r="B67" s="172" t="s">
        <v>125</v>
      </c>
      <c r="C67" s="171" t="s">
        <v>126</v>
      </c>
      <c r="D67" s="201">
        <v>18</v>
      </c>
      <c r="E67" s="201">
        <v>18</v>
      </c>
      <c r="F67" s="201">
        <v>18</v>
      </c>
      <c r="G67" s="201">
        <v>18</v>
      </c>
      <c r="H67" s="222"/>
    </row>
    <row r="68" ht="17.25" spans="1:8">
      <c r="A68" s="173">
        <v>58</v>
      </c>
      <c r="B68" s="170" t="s">
        <v>127</v>
      </c>
      <c r="C68" s="171" t="s">
        <v>128</v>
      </c>
      <c r="D68" s="201">
        <v>18</v>
      </c>
      <c r="E68" s="201">
        <v>18</v>
      </c>
      <c r="F68" s="201">
        <v>18</v>
      </c>
      <c r="G68" s="201">
        <v>18</v>
      </c>
      <c r="H68" s="222"/>
    </row>
    <row r="69" ht="17.25" spans="1:8">
      <c r="A69" s="173">
        <v>59</v>
      </c>
      <c r="B69" s="170" t="s">
        <v>129</v>
      </c>
      <c r="C69" s="171" t="s">
        <v>130</v>
      </c>
      <c r="D69" s="201">
        <v>16</v>
      </c>
      <c r="E69" s="201">
        <v>16</v>
      </c>
      <c r="F69" s="201">
        <v>16</v>
      </c>
      <c r="G69" s="201">
        <v>16</v>
      </c>
      <c r="H69" s="222"/>
    </row>
    <row r="70" ht="17.25" spans="1:8">
      <c r="A70" s="173">
        <v>60</v>
      </c>
      <c r="B70" s="170" t="s">
        <v>131</v>
      </c>
      <c r="C70" s="171" t="s">
        <v>132</v>
      </c>
      <c r="D70" s="199">
        <v>17</v>
      </c>
      <c r="E70" s="199">
        <v>17</v>
      </c>
      <c r="F70" s="199">
        <v>17</v>
      </c>
      <c r="G70" s="199">
        <v>17</v>
      </c>
      <c r="H70" s="223"/>
    </row>
    <row r="71" ht="17.25" spans="1:8">
      <c r="A71" s="173">
        <v>61</v>
      </c>
      <c r="B71" s="170" t="s">
        <v>133</v>
      </c>
      <c r="C71" s="171" t="s">
        <v>134</v>
      </c>
      <c r="D71" s="201">
        <v>14</v>
      </c>
      <c r="E71" s="201">
        <v>14</v>
      </c>
      <c r="F71" s="201">
        <v>14</v>
      </c>
      <c r="G71" s="201">
        <v>14</v>
      </c>
      <c r="H71" s="223"/>
    </row>
    <row r="72" ht="17.25" spans="1:8">
      <c r="A72" s="173">
        <v>62</v>
      </c>
      <c r="B72" s="170" t="s">
        <v>135</v>
      </c>
      <c r="C72" s="171" t="s">
        <v>136</v>
      </c>
      <c r="D72" s="201">
        <v>15</v>
      </c>
      <c r="E72" s="201">
        <v>15</v>
      </c>
      <c r="F72" s="201">
        <v>15</v>
      </c>
      <c r="G72" s="201">
        <v>15</v>
      </c>
      <c r="H72" s="223"/>
    </row>
    <row r="73" ht="17.25" spans="1:8">
      <c r="A73" s="173">
        <v>63</v>
      </c>
      <c r="B73" s="170" t="s">
        <v>137</v>
      </c>
      <c r="C73" s="171" t="s">
        <v>138</v>
      </c>
      <c r="D73" s="201">
        <v>16</v>
      </c>
      <c r="E73" s="201">
        <v>16</v>
      </c>
      <c r="F73" s="201">
        <v>16</v>
      </c>
      <c r="G73" s="201">
        <v>16</v>
      </c>
      <c r="H73" s="223"/>
    </row>
    <row r="74" ht="17.25" spans="1:8">
      <c r="A74" s="173">
        <v>64</v>
      </c>
      <c r="B74" s="170" t="s">
        <v>139</v>
      </c>
      <c r="C74" s="171" t="s">
        <v>140</v>
      </c>
      <c r="D74" s="201">
        <v>20</v>
      </c>
      <c r="E74" s="201">
        <v>20</v>
      </c>
      <c r="F74" s="201">
        <v>20</v>
      </c>
      <c r="G74" s="201">
        <v>20</v>
      </c>
      <c r="H74" s="223"/>
    </row>
    <row r="75" ht="17.25" spans="1:8">
      <c r="A75" s="173">
        <v>65</v>
      </c>
      <c r="B75" s="170" t="s">
        <v>141</v>
      </c>
      <c r="C75" s="171" t="s">
        <v>142</v>
      </c>
      <c r="D75" s="201">
        <v>15</v>
      </c>
      <c r="E75" s="201">
        <v>15</v>
      </c>
      <c r="F75" s="201">
        <v>15</v>
      </c>
      <c r="G75" s="201">
        <v>15</v>
      </c>
      <c r="H75" s="223"/>
    </row>
    <row r="76" ht="17.25" spans="1:8">
      <c r="A76" s="173">
        <v>66</v>
      </c>
      <c r="B76" s="170" t="s">
        <v>143</v>
      </c>
      <c r="C76" s="171" t="s">
        <v>144</v>
      </c>
      <c r="D76" s="201">
        <v>18</v>
      </c>
      <c r="E76" s="201">
        <v>18</v>
      </c>
      <c r="F76" s="201">
        <v>18</v>
      </c>
      <c r="G76" s="201">
        <v>18</v>
      </c>
      <c r="H76" s="223"/>
    </row>
    <row r="77" ht="17.25" spans="1:8">
      <c r="A77" s="173">
        <v>67</v>
      </c>
      <c r="B77" s="170" t="s">
        <v>145</v>
      </c>
      <c r="C77" s="171" t="s">
        <v>146</v>
      </c>
      <c r="D77" s="201">
        <v>19</v>
      </c>
      <c r="E77" s="201">
        <v>19</v>
      </c>
      <c r="F77" s="201">
        <v>19</v>
      </c>
      <c r="G77" s="201">
        <v>19</v>
      </c>
      <c r="H77" s="223"/>
    </row>
    <row r="78" ht="17.25" spans="1:8">
      <c r="A78" s="173">
        <v>68</v>
      </c>
      <c r="B78" s="170" t="s">
        <v>147</v>
      </c>
      <c r="C78" s="171" t="s">
        <v>128</v>
      </c>
      <c r="D78" s="201">
        <v>20</v>
      </c>
      <c r="E78" s="201">
        <v>20</v>
      </c>
      <c r="F78" s="201">
        <v>20</v>
      </c>
      <c r="G78" s="201">
        <v>20</v>
      </c>
      <c r="H78" s="223"/>
    </row>
    <row r="79" ht="17.25" spans="1:8">
      <c r="A79" s="173">
        <v>69</v>
      </c>
      <c r="B79" s="170" t="s">
        <v>148</v>
      </c>
      <c r="C79" s="171" t="s">
        <v>149</v>
      </c>
      <c r="D79" s="201">
        <v>17</v>
      </c>
      <c r="E79" s="201">
        <v>17</v>
      </c>
      <c r="F79" s="201">
        <v>17</v>
      </c>
      <c r="G79" s="201">
        <v>17</v>
      </c>
      <c r="H79" s="223"/>
    </row>
    <row r="80" ht="17.25" spans="1:8">
      <c r="A80" s="173">
        <v>70</v>
      </c>
      <c r="B80" s="170" t="s">
        <v>150</v>
      </c>
      <c r="C80" s="171" t="s">
        <v>151</v>
      </c>
      <c r="D80" s="201">
        <v>12</v>
      </c>
      <c r="E80" s="201">
        <v>12</v>
      </c>
      <c r="F80" s="201">
        <v>12</v>
      </c>
      <c r="G80" s="201">
        <v>12</v>
      </c>
      <c r="H80" s="223"/>
    </row>
    <row r="81" ht="17.25" spans="1:8">
      <c r="A81" s="173">
        <v>71</v>
      </c>
      <c r="B81" s="170" t="s">
        <v>152</v>
      </c>
      <c r="C81" s="171" t="s">
        <v>153</v>
      </c>
      <c r="D81" s="201">
        <v>13</v>
      </c>
      <c r="E81" s="201">
        <v>13</v>
      </c>
      <c r="F81" s="201">
        <v>13</v>
      </c>
      <c r="G81" s="201">
        <v>13</v>
      </c>
      <c r="H81" s="223"/>
    </row>
    <row r="82" ht="17.25" spans="1:8">
      <c r="A82" s="173">
        <v>73</v>
      </c>
      <c r="B82" s="170" t="s">
        <v>154</v>
      </c>
      <c r="C82" s="171" t="s">
        <v>155</v>
      </c>
      <c r="D82" s="201">
        <v>15</v>
      </c>
      <c r="E82" s="201">
        <v>15</v>
      </c>
      <c r="F82" s="201">
        <v>15</v>
      </c>
      <c r="G82" s="201">
        <v>15</v>
      </c>
      <c r="H82" s="222"/>
    </row>
    <row r="83" ht="17.25" spans="1:8">
      <c r="A83" s="173">
        <v>74</v>
      </c>
      <c r="B83" s="179" t="s">
        <v>156</v>
      </c>
      <c r="C83" s="171" t="s">
        <v>157</v>
      </c>
      <c r="D83" s="201">
        <v>17</v>
      </c>
      <c r="E83" s="201">
        <v>17</v>
      </c>
      <c r="F83" s="201">
        <v>17</v>
      </c>
      <c r="G83" s="201">
        <v>17</v>
      </c>
      <c r="H83" s="222"/>
    </row>
    <row r="84" ht="16.5" spans="1:8">
      <c r="A84" s="173">
        <v>75</v>
      </c>
      <c r="B84" s="180" t="s">
        <v>158</v>
      </c>
      <c r="C84" s="181" t="s">
        <v>159</v>
      </c>
      <c r="D84" s="201">
        <v>17</v>
      </c>
      <c r="E84" s="201">
        <v>17</v>
      </c>
      <c r="F84" s="201">
        <v>17</v>
      </c>
      <c r="G84" s="201">
        <v>17</v>
      </c>
      <c r="H84" s="222"/>
    </row>
    <row r="85" ht="16.5" spans="1:8">
      <c r="A85" s="173">
        <v>76</v>
      </c>
      <c r="B85" s="180" t="s">
        <v>160</v>
      </c>
      <c r="C85" s="181" t="s">
        <v>128</v>
      </c>
      <c r="D85" s="201">
        <v>14</v>
      </c>
      <c r="E85" s="201">
        <v>14</v>
      </c>
      <c r="F85" s="201">
        <v>14</v>
      </c>
      <c r="G85" s="201">
        <v>14</v>
      </c>
      <c r="H85" s="222"/>
    </row>
    <row r="86" ht="16.5" spans="1:8">
      <c r="A86" s="173">
        <v>77</v>
      </c>
      <c r="B86" s="180" t="s">
        <v>161</v>
      </c>
      <c r="C86" s="181" t="s">
        <v>162</v>
      </c>
      <c r="D86" s="201">
        <v>14</v>
      </c>
      <c r="E86" s="201">
        <v>14</v>
      </c>
      <c r="F86" s="201">
        <v>14</v>
      </c>
      <c r="G86" s="201">
        <v>14</v>
      </c>
      <c r="H86" s="222"/>
    </row>
    <row r="87" ht="24" spans="1:8">
      <c r="A87" s="173">
        <v>78</v>
      </c>
      <c r="B87" s="182" t="s">
        <v>163</v>
      </c>
      <c r="C87" s="183" t="s">
        <v>164</v>
      </c>
      <c r="D87" s="201">
        <v>14</v>
      </c>
      <c r="E87" s="201">
        <v>14</v>
      </c>
      <c r="F87" s="201">
        <v>14</v>
      </c>
      <c r="G87" s="201">
        <v>14</v>
      </c>
      <c r="H87" s="222"/>
    </row>
    <row r="88" ht="17.25" spans="1:8">
      <c r="A88" s="173">
        <v>79</v>
      </c>
      <c r="B88" s="184" t="s">
        <v>165</v>
      </c>
      <c r="C88" s="185" t="s">
        <v>166</v>
      </c>
      <c r="D88" s="201">
        <v>14</v>
      </c>
      <c r="E88" s="201">
        <v>14</v>
      </c>
      <c r="F88" s="201">
        <v>14</v>
      </c>
      <c r="G88" s="201">
        <v>14</v>
      </c>
      <c r="H88" s="222"/>
    </row>
    <row r="89" ht="17.25" spans="1:8">
      <c r="A89" s="173">
        <v>80</v>
      </c>
      <c r="B89" s="186" t="s">
        <v>167</v>
      </c>
      <c r="C89" s="187" t="s">
        <v>168</v>
      </c>
      <c r="D89" s="201">
        <v>14</v>
      </c>
      <c r="E89" s="201">
        <v>14</v>
      </c>
      <c r="F89" s="201">
        <v>14</v>
      </c>
      <c r="G89" s="201">
        <v>14</v>
      </c>
      <c r="H89" s="222"/>
    </row>
    <row r="90" ht="24" spans="1:8">
      <c r="A90" s="173">
        <v>82</v>
      </c>
      <c r="B90" s="188" t="s">
        <v>169</v>
      </c>
      <c r="C90" s="189" t="s">
        <v>170</v>
      </c>
      <c r="D90" s="201">
        <v>25</v>
      </c>
      <c r="E90" s="201">
        <v>17</v>
      </c>
      <c r="F90" s="201">
        <v>17</v>
      </c>
      <c r="G90" s="201">
        <v>17</v>
      </c>
      <c r="H90" s="222"/>
    </row>
    <row r="91" ht="17.25" spans="1:8">
      <c r="A91" s="173">
        <v>83</v>
      </c>
      <c r="B91" s="186" t="s">
        <v>171</v>
      </c>
      <c r="C91" s="171" t="s">
        <v>172</v>
      </c>
      <c r="D91" s="201">
        <v>13</v>
      </c>
      <c r="E91" s="201">
        <v>13</v>
      </c>
      <c r="F91" s="201">
        <v>13</v>
      </c>
      <c r="G91" s="201">
        <v>13</v>
      </c>
      <c r="H91" s="222"/>
    </row>
    <row r="92" ht="17.25" spans="1:8">
      <c r="A92" s="173">
        <v>84</v>
      </c>
      <c r="B92" s="186" t="s">
        <v>173</v>
      </c>
      <c r="C92" s="171" t="s">
        <v>174</v>
      </c>
      <c r="D92" s="201">
        <v>20</v>
      </c>
      <c r="E92" s="201">
        <v>20</v>
      </c>
      <c r="F92" s="201">
        <v>20</v>
      </c>
      <c r="G92" s="201">
        <v>20</v>
      </c>
      <c r="H92" s="222"/>
    </row>
    <row r="93" ht="17.25" spans="1:8">
      <c r="A93" s="173">
        <v>85</v>
      </c>
      <c r="B93" s="186" t="s">
        <v>175</v>
      </c>
      <c r="C93" s="171" t="s">
        <v>176</v>
      </c>
      <c r="D93" s="201">
        <v>13</v>
      </c>
      <c r="E93" s="201">
        <v>13</v>
      </c>
      <c r="F93" s="201">
        <v>13</v>
      </c>
      <c r="G93" s="201">
        <v>13</v>
      </c>
      <c r="H93" s="222"/>
    </row>
    <row r="94" ht="17.25" spans="1:8">
      <c r="A94" s="173">
        <v>86</v>
      </c>
      <c r="B94" s="186" t="s">
        <v>177</v>
      </c>
      <c r="C94" s="171" t="s">
        <v>178</v>
      </c>
      <c r="D94" s="201">
        <v>18</v>
      </c>
      <c r="E94" s="201">
        <v>18</v>
      </c>
      <c r="F94" s="201">
        <v>18</v>
      </c>
      <c r="G94" s="201">
        <v>18</v>
      </c>
      <c r="H94" s="222"/>
    </row>
    <row r="95" ht="17.25" spans="1:8">
      <c r="A95" s="173">
        <v>87</v>
      </c>
      <c r="B95" s="186" t="s">
        <v>179</v>
      </c>
      <c r="C95" s="171" t="s">
        <v>180</v>
      </c>
      <c r="D95" s="201">
        <v>19</v>
      </c>
      <c r="E95" s="201">
        <v>19</v>
      </c>
      <c r="F95" s="201">
        <v>19</v>
      </c>
      <c r="G95" s="201">
        <v>19</v>
      </c>
      <c r="H95" s="222"/>
    </row>
    <row r="96" ht="17.25" spans="1:8">
      <c r="A96" s="173">
        <v>88</v>
      </c>
      <c r="B96" s="186" t="s">
        <v>181</v>
      </c>
      <c r="C96" s="171" t="s">
        <v>182</v>
      </c>
      <c r="D96" s="201">
        <v>20</v>
      </c>
      <c r="E96" s="201">
        <v>20</v>
      </c>
      <c r="F96" s="201">
        <v>20</v>
      </c>
      <c r="G96" s="201">
        <v>20</v>
      </c>
      <c r="H96" s="222"/>
    </row>
    <row r="97" ht="17.25" spans="1:8">
      <c r="A97" s="173">
        <v>89</v>
      </c>
      <c r="B97" s="186" t="s">
        <v>183</v>
      </c>
      <c r="C97" s="171" t="s">
        <v>184</v>
      </c>
      <c r="D97" s="201">
        <v>20</v>
      </c>
      <c r="E97" s="201">
        <v>20</v>
      </c>
      <c r="F97" s="201">
        <v>20</v>
      </c>
      <c r="G97" s="201">
        <v>20</v>
      </c>
      <c r="H97" s="222"/>
    </row>
    <row r="98" ht="17.25" spans="1:8">
      <c r="A98" s="173">
        <v>90</v>
      </c>
      <c r="B98" s="186" t="s">
        <v>185</v>
      </c>
      <c r="C98" s="171" t="s">
        <v>186</v>
      </c>
      <c r="D98" s="201">
        <v>19</v>
      </c>
      <c r="E98" s="201">
        <v>19</v>
      </c>
      <c r="F98" s="201">
        <v>19</v>
      </c>
      <c r="G98" s="201">
        <v>19</v>
      </c>
      <c r="H98" s="222"/>
    </row>
    <row r="99" ht="17.25" spans="1:8">
      <c r="A99" s="173">
        <v>91</v>
      </c>
      <c r="B99" s="186" t="s">
        <v>187</v>
      </c>
      <c r="C99" s="171" t="s">
        <v>188</v>
      </c>
      <c r="D99" s="201">
        <v>18</v>
      </c>
      <c r="E99" s="201">
        <v>18</v>
      </c>
      <c r="F99" s="201">
        <v>18</v>
      </c>
      <c r="G99" s="201">
        <v>18</v>
      </c>
      <c r="H99" s="222"/>
    </row>
    <row r="100" ht="17.25" spans="1:8">
      <c r="A100" s="173">
        <v>92</v>
      </c>
      <c r="B100" s="186" t="s">
        <v>189</v>
      </c>
      <c r="C100" s="171" t="s">
        <v>190</v>
      </c>
      <c r="D100" s="201">
        <v>19</v>
      </c>
      <c r="E100" s="201">
        <v>19</v>
      </c>
      <c r="F100" s="201">
        <v>19</v>
      </c>
      <c r="G100" s="201">
        <v>19</v>
      </c>
      <c r="H100" s="222"/>
    </row>
    <row r="101" ht="17.25" spans="1:8">
      <c r="A101" s="173">
        <v>93</v>
      </c>
      <c r="B101" s="186" t="s">
        <v>191</v>
      </c>
      <c r="C101" s="171" t="s">
        <v>192</v>
      </c>
      <c r="D101" s="201">
        <v>19</v>
      </c>
      <c r="E101" s="201">
        <v>19</v>
      </c>
      <c r="F101" s="201">
        <v>19</v>
      </c>
      <c r="G101" s="201">
        <v>19</v>
      </c>
      <c r="H101" s="222"/>
    </row>
    <row r="102" ht="17.25" spans="1:8">
      <c r="A102" s="173">
        <v>94</v>
      </c>
      <c r="B102" s="186" t="s">
        <v>193</v>
      </c>
      <c r="C102" s="171" t="s">
        <v>194</v>
      </c>
      <c r="D102" s="201">
        <v>15</v>
      </c>
      <c r="E102" s="201">
        <v>15</v>
      </c>
      <c r="F102" s="201">
        <v>15</v>
      </c>
      <c r="G102" s="201">
        <v>15</v>
      </c>
      <c r="H102" s="222"/>
    </row>
    <row r="103" ht="17.25" spans="1:8">
      <c r="A103" s="173">
        <v>95</v>
      </c>
      <c r="B103" s="186" t="s">
        <v>195</v>
      </c>
      <c r="C103" s="171" t="s">
        <v>196</v>
      </c>
      <c r="D103" s="201">
        <v>19</v>
      </c>
      <c r="E103" s="201">
        <v>19</v>
      </c>
      <c r="F103" s="201">
        <v>19</v>
      </c>
      <c r="G103" s="201">
        <v>19</v>
      </c>
      <c r="H103" s="222"/>
    </row>
    <row r="104" ht="17.25" spans="1:8">
      <c r="A104" s="173">
        <v>96</v>
      </c>
      <c r="B104" s="186" t="s">
        <v>197</v>
      </c>
      <c r="C104" s="171" t="s">
        <v>198</v>
      </c>
      <c r="D104" s="201">
        <v>18</v>
      </c>
      <c r="E104" s="201">
        <v>18</v>
      </c>
      <c r="F104" s="201">
        <v>18</v>
      </c>
      <c r="G104" s="201">
        <v>18</v>
      </c>
      <c r="H104" s="222"/>
    </row>
    <row r="105" ht="17.25" spans="1:8">
      <c r="A105" s="173">
        <v>97</v>
      </c>
      <c r="B105" s="186" t="s">
        <v>199</v>
      </c>
      <c r="C105" s="171" t="s">
        <v>200</v>
      </c>
      <c r="D105" s="201">
        <v>17</v>
      </c>
      <c r="E105" s="201">
        <v>17</v>
      </c>
      <c r="F105" s="201">
        <v>17</v>
      </c>
      <c r="G105" s="201">
        <v>17</v>
      </c>
      <c r="H105" s="222"/>
    </row>
    <row r="106" ht="17.25" spans="1:8">
      <c r="A106" s="173">
        <v>98</v>
      </c>
      <c r="B106" s="186" t="s">
        <v>201</v>
      </c>
      <c r="C106" s="171" t="s">
        <v>202</v>
      </c>
      <c r="D106" s="201">
        <v>20</v>
      </c>
      <c r="E106" s="201">
        <v>20</v>
      </c>
      <c r="F106" s="201">
        <v>20</v>
      </c>
      <c r="G106" s="201">
        <v>20</v>
      </c>
      <c r="H106" s="222"/>
    </row>
    <row r="107" ht="17.25" spans="1:8">
      <c r="A107" s="173">
        <v>99</v>
      </c>
      <c r="B107" s="186" t="s">
        <v>203</v>
      </c>
      <c r="C107" s="171" t="s">
        <v>204</v>
      </c>
      <c r="D107" s="201">
        <v>17</v>
      </c>
      <c r="E107" s="201">
        <v>17</v>
      </c>
      <c r="F107" s="201">
        <v>17</v>
      </c>
      <c r="G107" s="201">
        <v>17</v>
      </c>
      <c r="H107" s="222"/>
    </row>
    <row r="108" ht="17.25" spans="1:8">
      <c r="A108" s="173">
        <v>100</v>
      </c>
      <c r="B108" s="186" t="s">
        <v>205</v>
      </c>
      <c r="C108" s="171" t="s">
        <v>206</v>
      </c>
      <c r="D108" s="201">
        <v>16</v>
      </c>
      <c r="E108" s="201">
        <v>16</v>
      </c>
      <c r="F108" s="201">
        <v>16</v>
      </c>
      <c r="G108" s="201">
        <v>16</v>
      </c>
      <c r="H108" s="222"/>
    </row>
    <row r="109" ht="17.25" spans="1:8">
      <c r="A109" s="173">
        <v>101</v>
      </c>
      <c r="B109" s="186" t="s">
        <v>207</v>
      </c>
      <c r="C109" s="171" t="s">
        <v>208</v>
      </c>
      <c r="D109" s="201">
        <v>20</v>
      </c>
      <c r="E109" s="201">
        <v>20</v>
      </c>
      <c r="F109" s="201">
        <v>20</v>
      </c>
      <c r="G109" s="201">
        <v>20</v>
      </c>
      <c r="H109" s="222"/>
    </row>
    <row r="110" ht="17.25" spans="1:8">
      <c r="A110" s="173">
        <v>102</v>
      </c>
      <c r="B110" s="186" t="s">
        <v>209</v>
      </c>
      <c r="C110" s="171" t="s">
        <v>210</v>
      </c>
      <c r="D110" s="201">
        <v>15</v>
      </c>
      <c r="E110" s="201">
        <v>15</v>
      </c>
      <c r="F110" s="201">
        <v>15</v>
      </c>
      <c r="G110" s="201">
        <v>15</v>
      </c>
      <c r="H110" s="222"/>
    </row>
    <row r="111" ht="24" spans="1:8">
      <c r="A111" s="173">
        <v>103</v>
      </c>
      <c r="B111" s="186" t="s">
        <v>211</v>
      </c>
      <c r="C111" s="171" t="s">
        <v>212</v>
      </c>
      <c r="D111" s="201">
        <v>20</v>
      </c>
      <c r="E111" s="201">
        <v>20</v>
      </c>
      <c r="F111" s="201">
        <v>20</v>
      </c>
      <c r="G111" s="201">
        <v>20</v>
      </c>
      <c r="H111" s="222"/>
    </row>
    <row r="112" ht="17.25" spans="1:8">
      <c r="A112" s="173">
        <v>104</v>
      </c>
      <c r="B112" s="186" t="s">
        <v>213</v>
      </c>
      <c r="C112" s="171" t="s">
        <v>214</v>
      </c>
      <c r="D112" s="201">
        <v>19</v>
      </c>
      <c r="E112" s="201">
        <v>19</v>
      </c>
      <c r="F112" s="201">
        <v>19</v>
      </c>
      <c r="G112" s="201">
        <v>19</v>
      </c>
      <c r="H112" s="222"/>
    </row>
    <row r="113" ht="17.25" spans="1:8">
      <c r="A113" s="173">
        <v>105</v>
      </c>
      <c r="B113" s="186" t="s">
        <v>215</v>
      </c>
      <c r="C113" s="171" t="s">
        <v>216</v>
      </c>
      <c r="D113" s="201">
        <v>18</v>
      </c>
      <c r="E113" s="201">
        <v>18</v>
      </c>
      <c r="F113" s="201">
        <v>18</v>
      </c>
      <c r="G113" s="201">
        <v>18</v>
      </c>
      <c r="H113" s="222"/>
    </row>
    <row r="114" ht="17.25" spans="1:8">
      <c r="A114" s="173">
        <v>106</v>
      </c>
      <c r="B114" s="186" t="s">
        <v>217</v>
      </c>
      <c r="C114" s="171" t="s">
        <v>218</v>
      </c>
      <c r="D114" s="201">
        <v>19</v>
      </c>
      <c r="E114" s="201">
        <v>19</v>
      </c>
      <c r="F114" s="201">
        <v>19</v>
      </c>
      <c r="G114" s="201">
        <v>19</v>
      </c>
      <c r="H114" s="222"/>
    </row>
    <row r="115" ht="17.25" spans="1:8">
      <c r="A115" s="173">
        <v>107</v>
      </c>
      <c r="B115" s="186" t="s">
        <v>219</v>
      </c>
      <c r="C115" s="171" t="s">
        <v>220</v>
      </c>
      <c r="D115" s="201">
        <v>18</v>
      </c>
      <c r="E115" s="201">
        <v>18</v>
      </c>
      <c r="F115" s="201">
        <v>18</v>
      </c>
      <c r="G115" s="201">
        <v>18</v>
      </c>
      <c r="H115" s="222"/>
    </row>
    <row r="116" ht="17.25" spans="1:8">
      <c r="A116" s="173">
        <v>108</v>
      </c>
      <c r="B116" s="186" t="s">
        <v>221</v>
      </c>
      <c r="C116" s="171" t="s">
        <v>222</v>
      </c>
      <c r="D116" s="201">
        <v>20</v>
      </c>
      <c r="E116" s="201">
        <v>20</v>
      </c>
      <c r="F116" s="201">
        <v>20</v>
      </c>
      <c r="G116" s="201">
        <v>20</v>
      </c>
      <c r="H116" s="222"/>
    </row>
    <row r="117" ht="17.25" spans="1:8">
      <c r="A117" s="173">
        <v>109</v>
      </c>
      <c r="B117" s="186" t="s">
        <v>223</v>
      </c>
      <c r="C117" s="171" t="s">
        <v>224</v>
      </c>
      <c r="D117" s="201">
        <v>20</v>
      </c>
      <c r="E117" s="201">
        <v>20</v>
      </c>
      <c r="F117" s="201">
        <v>20</v>
      </c>
      <c r="G117" s="201">
        <v>20</v>
      </c>
      <c r="H117" s="222"/>
    </row>
    <row r="118" ht="17.25" spans="1:8">
      <c r="A118" s="173">
        <v>110</v>
      </c>
      <c r="B118" s="186" t="s">
        <v>225</v>
      </c>
      <c r="C118" s="171" t="s">
        <v>226</v>
      </c>
      <c r="D118" s="201">
        <v>19</v>
      </c>
      <c r="E118" s="201">
        <v>19</v>
      </c>
      <c r="F118" s="201">
        <v>19</v>
      </c>
      <c r="G118" s="201">
        <v>19</v>
      </c>
      <c r="H118" s="222"/>
    </row>
    <row r="119" ht="17.25" spans="1:8">
      <c r="A119" s="173">
        <v>111</v>
      </c>
      <c r="B119" s="186" t="s">
        <v>227</v>
      </c>
      <c r="C119" s="171" t="s">
        <v>228</v>
      </c>
      <c r="D119" s="201">
        <v>18</v>
      </c>
      <c r="E119" s="201">
        <v>18</v>
      </c>
      <c r="F119" s="201">
        <v>18</v>
      </c>
      <c r="G119" s="201">
        <v>18</v>
      </c>
      <c r="H119" s="222"/>
    </row>
    <row r="120" ht="17.25" spans="1:8">
      <c r="A120" s="173">
        <v>112</v>
      </c>
      <c r="B120" s="186" t="s">
        <v>229</v>
      </c>
      <c r="C120" s="171" t="s">
        <v>230</v>
      </c>
      <c r="D120" s="201">
        <v>17</v>
      </c>
      <c r="E120" s="201">
        <v>17</v>
      </c>
      <c r="F120" s="201">
        <v>17</v>
      </c>
      <c r="G120" s="201">
        <v>17</v>
      </c>
      <c r="H120" s="222"/>
    </row>
    <row r="121" ht="17.25" spans="1:8">
      <c r="A121" s="173">
        <v>113</v>
      </c>
      <c r="B121" s="186" t="s">
        <v>231</v>
      </c>
      <c r="C121" s="171" t="s">
        <v>232</v>
      </c>
      <c r="D121" s="201">
        <v>18</v>
      </c>
      <c r="E121" s="201">
        <v>18</v>
      </c>
      <c r="F121" s="201">
        <v>18</v>
      </c>
      <c r="G121" s="201">
        <v>18</v>
      </c>
      <c r="H121" s="222"/>
    </row>
    <row r="122" ht="17.25" spans="1:8">
      <c r="A122" s="173">
        <v>114</v>
      </c>
      <c r="B122" s="186" t="s">
        <v>233</v>
      </c>
      <c r="C122" s="171" t="s">
        <v>234</v>
      </c>
      <c r="D122" s="201">
        <v>17</v>
      </c>
      <c r="E122" s="201">
        <v>17</v>
      </c>
      <c r="F122" s="201">
        <v>17</v>
      </c>
      <c r="G122" s="201">
        <v>17</v>
      </c>
      <c r="H122" s="222"/>
    </row>
    <row r="123" ht="17.25" spans="1:8">
      <c r="A123" s="173">
        <v>115</v>
      </c>
      <c r="B123" s="186" t="s">
        <v>235</v>
      </c>
      <c r="C123" s="171" t="s">
        <v>236</v>
      </c>
      <c r="D123" s="201">
        <v>17</v>
      </c>
      <c r="E123" s="201">
        <v>17</v>
      </c>
      <c r="F123" s="201">
        <v>17</v>
      </c>
      <c r="G123" s="201">
        <v>17</v>
      </c>
      <c r="H123" s="222"/>
    </row>
    <row r="124" ht="17.25" spans="1:8">
      <c r="A124" s="173">
        <v>116</v>
      </c>
      <c r="B124" s="186" t="s">
        <v>237</v>
      </c>
      <c r="C124" s="171" t="s">
        <v>238</v>
      </c>
      <c r="D124" s="201">
        <v>16</v>
      </c>
      <c r="E124" s="201">
        <v>16</v>
      </c>
      <c r="F124" s="201">
        <v>16</v>
      </c>
      <c r="G124" s="201">
        <v>16</v>
      </c>
      <c r="H124" s="222"/>
    </row>
    <row r="125" ht="17.25" spans="1:8">
      <c r="A125" s="173">
        <v>117</v>
      </c>
      <c r="B125" s="186" t="s">
        <v>239</v>
      </c>
      <c r="C125" s="171" t="s">
        <v>240</v>
      </c>
      <c r="D125" s="201">
        <v>18</v>
      </c>
      <c r="E125" s="201">
        <v>18</v>
      </c>
      <c r="F125" s="201">
        <v>18</v>
      </c>
      <c r="G125" s="201">
        <v>18</v>
      </c>
      <c r="H125" s="222"/>
    </row>
    <row r="126" ht="17.25" spans="1:8">
      <c r="A126" s="173">
        <v>118</v>
      </c>
      <c r="B126" s="186" t="s">
        <v>241</v>
      </c>
      <c r="C126" s="171" t="s">
        <v>242</v>
      </c>
      <c r="D126" s="202">
        <v>13</v>
      </c>
      <c r="E126" s="202">
        <v>13</v>
      </c>
      <c r="F126" s="202">
        <v>13</v>
      </c>
      <c r="G126" s="202">
        <v>13</v>
      </c>
      <c r="H126" s="222"/>
    </row>
    <row r="127" ht="17.25" spans="1:8">
      <c r="A127" s="173">
        <v>119</v>
      </c>
      <c r="B127" s="186" t="s">
        <v>243</v>
      </c>
      <c r="C127" s="190" t="s">
        <v>244</v>
      </c>
      <c r="D127" s="203">
        <v>15</v>
      </c>
      <c r="E127" s="203">
        <v>15</v>
      </c>
      <c r="F127" s="203">
        <v>15</v>
      </c>
      <c r="G127" s="203">
        <v>15</v>
      </c>
      <c r="H127" s="222"/>
    </row>
    <row r="128" ht="17.25" spans="1:8">
      <c r="A128" s="173">
        <v>120</v>
      </c>
      <c r="B128" s="186" t="s">
        <v>245</v>
      </c>
      <c r="C128" s="190" t="s">
        <v>246</v>
      </c>
      <c r="D128" s="203">
        <v>17</v>
      </c>
      <c r="E128" s="203">
        <v>17</v>
      </c>
      <c r="F128" s="203">
        <v>17</v>
      </c>
      <c r="G128" s="203">
        <v>17</v>
      </c>
      <c r="H128" s="222"/>
    </row>
    <row r="129" ht="17.25" spans="1:8">
      <c r="A129" s="173">
        <v>121</v>
      </c>
      <c r="B129" s="186" t="s">
        <v>247</v>
      </c>
      <c r="C129" s="190" t="s">
        <v>248</v>
      </c>
      <c r="D129" s="203">
        <v>15</v>
      </c>
      <c r="E129" s="203">
        <v>15</v>
      </c>
      <c r="F129" s="203">
        <v>15</v>
      </c>
      <c r="G129" s="203">
        <v>15</v>
      </c>
      <c r="H129" s="222"/>
    </row>
    <row r="130" ht="17.25" spans="1:8">
      <c r="A130" s="173">
        <v>122</v>
      </c>
      <c r="B130" s="186" t="s">
        <v>249</v>
      </c>
      <c r="C130" s="190" t="s">
        <v>250</v>
      </c>
      <c r="D130" s="203">
        <v>15</v>
      </c>
      <c r="E130" s="203">
        <v>15</v>
      </c>
      <c r="F130" s="203">
        <v>15</v>
      </c>
      <c r="G130" s="203">
        <v>15</v>
      </c>
      <c r="H130" s="222"/>
    </row>
    <row r="131" ht="17.25" spans="1:8">
      <c r="A131" s="173">
        <v>123</v>
      </c>
      <c r="B131" s="186" t="s">
        <v>251</v>
      </c>
      <c r="C131" s="190" t="s">
        <v>252</v>
      </c>
      <c r="D131" s="203">
        <v>19</v>
      </c>
      <c r="E131" s="203">
        <v>19</v>
      </c>
      <c r="F131" s="203">
        <v>19</v>
      </c>
      <c r="G131" s="203">
        <v>19</v>
      </c>
      <c r="H131" s="222"/>
    </row>
    <row r="132" ht="17.25" spans="1:8">
      <c r="A132" s="173">
        <v>124</v>
      </c>
      <c r="B132" s="186" t="s">
        <v>253</v>
      </c>
      <c r="C132" s="190" t="s">
        <v>254</v>
      </c>
      <c r="D132" s="203">
        <v>15</v>
      </c>
      <c r="E132" s="203">
        <v>15</v>
      </c>
      <c r="F132" s="203">
        <v>15</v>
      </c>
      <c r="G132" s="203">
        <v>15</v>
      </c>
      <c r="H132" s="222"/>
    </row>
    <row r="133" ht="24" spans="1:8">
      <c r="A133" s="173">
        <v>125</v>
      </c>
      <c r="B133" s="186" t="s">
        <v>255</v>
      </c>
      <c r="C133" s="190" t="s">
        <v>256</v>
      </c>
      <c r="D133" s="203">
        <v>18</v>
      </c>
      <c r="E133" s="203">
        <v>18</v>
      </c>
      <c r="F133" s="203">
        <v>18</v>
      </c>
      <c r="G133" s="203">
        <v>18</v>
      </c>
      <c r="H133" s="223"/>
    </row>
    <row r="134" ht="17.25" spans="1:8">
      <c r="A134" s="173">
        <v>126</v>
      </c>
      <c r="B134" s="186" t="s">
        <v>257</v>
      </c>
      <c r="C134" s="190" t="s">
        <v>258</v>
      </c>
      <c r="D134" s="203">
        <v>18</v>
      </c>
      <c r="E134" s="203">
        <v>18</v>
      </c>
      <c r="F134" s="203">
        <v>18</v>
      </c>
      <c r="G134" s="203">
        <v>18</v>
      </c>
      <c r="H134" s="223"/>
    </row>
    <row r="135" ht="24" spans="1:8">
      <c r="A135" s="173">
        <v>127</v>
      </c>
      <c r="B135" s="186" t="s">
        <v>259</v>
      </c>
      <c r="C135" s="190" t="s">
        <v>260</v>
      </c>
      <c r="D135" s="203">
        <v>18</v>
      </c>
      <c r="E135" s="203">
        <v>18</v>
      </c>
      <c r="F135" s="203">
        <v>18</v>
      </c>
      <c r="G135" s="203">
        <v>18</v>
      </c>
      <c r="H135" s="223"/>
    </row>
    <row r="136" ht="24" spans="1:8">
      <c r="A136" s="173">
        <v>128</v>
      </c>
      <c r="B136" s="186" t="s">
        <v>261</v>
      </c>
      <c r="C136" s="190" t="s">
        <v>262</v>
      </c>
      <c r="D136" s="203">
        <v>19</v>
      </c>
      <c r="E136" s="203">
        <v>19</v>
      </c>
      <c r="F136" s="203">
        <v>19</v>
      </c>
      <c r="G136" s="203">
        <v>19</v>
      </c>
      <c r="H136" s="223"/>
    </row>
    <row r="137" ht="17.25" spans="1:8">
      <c r="A137" s="173">
        <v>129</v>
      </c>
      <c r="B137" s="186" t="s">
        <v>263</v>
      </c>
      <c r="C137" s="190" t="s">
        <v>264</v>
      </c>
      <c r="D137" s="203">
        <v>18</v>
      </c>
      <c r="E137" s="203">
        <v>18</v>
      </c>
      <c r="F137" s="203">
        <v>18</v>
      </c>
      <c r="G137" s="203">
        <v>18</v>
      </c>
      <c r="H137" s="223"/>
    </row>
    <row r="138" ht="17.25" spans="1:8">
      <c r="A138" s="173">
        <v>130</v>
      </c>
      <c r="B138" s="186" t="s">
        <v>265</v>
      </c>
      <c r="C138" s="190" t="s">
        <v>266</v>
      </c>
      <c r="D138" s="203">
        <v>12</v>
      </c>
      <c r="E138" s="203">
        <v>12</v>
      </c>
      <c r="F138" s="203">
        <v>12</v>
      </c>
      <c r="G138" s="203">
        <v>12</v>
      </c>
      <c r="H138" s="223"/>
    </row>
    <row r="139" ht="17.25" spans="1:8">
      <c r="A139" s="173">
        <v>131</v>
      </c>
      <c r="B139" s="186" t="s">
        <v>267</v>
      </c>
      <c r="C139" s="190" t="s">
        <v>268</v>
      </c>
      <c r="D139" s="203">
        <v>13</v>
      </c>
      <c r="E139" s="203">
        <v>13</v>
      </c>
      <c r="F139" s="203">
        <v>13</v>
      </c>
      <c r="G139" s="203">
        <v>13</v>
      </c>
      <c r="H139" s="223"/>
    </row>
    <row r="140" ht="17.25" spans="1:8">
      <c r="A140" s="173">
        <v>132</v>
      </c>
      <c r="B140" s="186" t="s">
        <v>269</v>
      </c>
      <c r="C140" s="190" t="s">
        <v>270</v>
      </c>
      <c r="D140" s="203">
        <v>15</v>
      </c>
      <c r="E140" s="203">
        <v>15</v>
      </c>
      <c r="F140" s="203">
        <v>15</v>
      </c>
      <c r="G140" s="203">
        <v>15</v>
      </c>
      <c r="H140" s="223"/>
    </row>
    <row r="141" ht="17.25" spans="1:8">
      <c r="A141" s="173">
        <v>133</v>
      </c>
      <c r="B141" s="186" t="s">
        <v>271</v>
      </c>
      <c r="C141" s="190" t="s">
        <v>272</v>
      </c>
      <c r="D141" s="203">
        <v>20</v>
      </c>
      <c r="E141" s="203">
        <v>20</v>
      </c>
      <c r="F141" s="203">
        <v>20</v>
      </c>
      <c r="G141" s="203">
        <v>20</v>
      </c>
      <c r="H141" s="223"/>
    </row>
    <row r="142" ht="17.25" spans="1:8">
      <c r="A142" s="173">
        <v>134</v>
      </c>
      <c r="B142" s="186" t="s">
        <v>273</v>
      </c>
      <c r="C142" s="190" t="s">
        <v>274</v>
      </c>
      <c r="D142" s="203">
        <v>19</v>
      </c>
      <c r="E142" s="203">
        <v>19</v>
      </c>
      <c r="F142" s="203">
        <v>19</v>
      </c>
      <c r="G142" s="203">
        <v>19</v>
      </c>
      <c r="H142" s="223"/>
    </row>
    <row r="143" ht="17.25" spans="1:8">
      <c r="A143" s="173">
        <v>135</v>
      </c>
      <c r="B143" s="186" t="s">
        <v>275</v>
      </c>
      <c r="C143" s="190" t="s">
        <v>276</v>
      </c>
      <c r="D143" s="203">
        <v>15</v>
      </c>
      <c r="E143" s="203">
        <v>15</v>
      </c>
      <c r="F143" s="203">
        <v>15</v>
      </c>
      <c r="G143" s="203">
        <v>15</v>
      </c>
      <c r="H143" s="223"/>
    </row>
    <row r="144" ht="17.25" spans="1:8">
      <c r="A144" s="173">
        <v>136</v>
      </c>
      <c r="B144" s="184" t="s">
        <v>277</v>
      </c>
      <c r="C144" s="192" t="s">
        <v>278</v>
      </c>
      <c r="D144" s="203">
        <v>16</v>
      </c>
      <c r="E144" s="203">
        <v>16</v>
      </c>
      <c r="F144" s="203">
        <v>16</v>
      </c>
      <c r="G144" s="203">
        <v>16</v>
      </c>
      <c r="H144" s="223"/>
    </row>
    <row r="145" ht="17.25" spans="1:8">
      <c r="A145" s="173">
        <v>137</v>
      </c>
      <c r="B145" s="184" t="s">
        <v>279</v>
      </c>
      <c r="C145" s="192" t="s">
        <v>280</v>
      </c>
      <c r="D145" s="203">
        <v>13</v>
      </c>
      <c r="E145" s="203">
        <v>13</v>
      </c>
      <c r="F145" s="203">
        <v>13</v>
      </c>
      <c r="G145" s="203">
        <v>13</v>
      </c>
      <c r="H145" s="223"/>
    </row>
    <row r="146" ht="17.25" spans="1:8">
      <c r="A146" s="173">
        <v>138</v>
      </c>
      <c r="B146" s="184" t="s">
        <v>281</v>
      </c>
      <c r="C146" s="190" t="s">
        <v>282</v>
      </c>
      <c r="D146" s="203">
        <v>18</v>
      </c>
      <c r="E146" s="203">
        <v>18</v>
      </c>
      <c r="F146" s="203">
        <v>18</v>
      </c>
      <c r="G146" s="203">
        <v>18</v>
      </c>
      <c r="H146" s="223"/>
    </row>
    <row r="147" ht="17.25" spans="1:8">
      <c r="A147" s="173">
        <v>139</v>
      </c>
      <c r="B147" s="184" t="s">
        <v>283</v>
      </c>
      <c r="C147" s="190" t="s">
        <v>284</v>
      </c>
      <c r="D147" s="203">
        <v>16</v>
      </c>
      <c r="E147" s="203">
        <v>16</v>
      </c>
      <c r="F147" s="203">
        <v>16</v>
      </c>
      <c r="G147" s="203">
        <v>16</v>
      </c>
      <c r="H147" s="223"/>
    </row>
    <row r="148" ht="17.25" spans="1:8">
      <c r="A148" s="173">
        <v>140</v>
      </c>
      <c r="B148" s="184" t="s">
        <v>285</v>
      </c>
      <c r="C148" s="190" t="s">
        <v>286</v>
      </c>
      <c r="D148" s="203">
        <v>19</v>
      </c>
      <c r="E148" s="203">
        <v>19</v>
      </c>
      <c r="F148" s="203">
        <v>19</v>
      </c>
      <c r="G148" s="203">
        <v>19</v>
      </c>
      <c r="H148" s="222"/>
    </row>
    <row r="149" ht="17.25" spans="1:8">
      <c r="A149" s="173">
        <v>141</v>
      </c>
      <c r="B149" s="184" t="s">
        <v>287</v>
      </c>
      <c r="C149" s="190" t="s">
        <v>288</v>
      </c>
      <c r="D149" s="203">
        <v>12</v>
      </c>
      <c r="E149" s="203">
        <v>12</v>
      </c>
      <c r="F149" s="203">
        <v>12</v>
      </c>
      <c r="G149" s="203">
        <v>12</v>
      </c>
      <c r="H149" s="223"/>
    </row>
    <row r="150" ht="17.25" spans="1:7">
      <c r="A150" s="173">
        <v>142</v>
      </c>
      <c r="B150" s="184" t="s">
        <v>289</v>
      </c>
      <c r="C150" s="190" t="s">
        <v>290</v>
      </c>
      <c r="D150" s="203">
        <v>19</v>
      </c>
      <c r="E150" s="203">
        <v>19</v>
      </c>
      <c r="F150" s="203">
        <v>19</v>
      </c>
      <c r="G150" s="203">
        <v>19</v>
      </c>
    </row>
    <row r="151" ht="17.25" spans="1:7">
      <c r="A151" s="173">
        <v>143</v>
      </c>
      <c r="B151" s="184" t="s">
        <v>291</v>
      </c>
      <c r="C151" s="190" t="s">
        <v>292</v>
      </c>
      <c r="D151" s="203">
        <v>19</v>
      </c>
      <c r="E151" s="203">
        <v>19</v>
      </c>
      <c r="F151" s="203">
        <v>19</v>
      </c>
      <c r="G151" s="203">
        <v>19</v>
      </c>
    </row>
    <row r="152" ht="17.25" spans="1:7">
      <c r="A152" s="173">
        <v>144</v>
      </c>
      <c r="B152" s="184" t="s">
        <v>293</v>
      </c>
      <c r="C152" s="190" t="s">
        <v>294</v>
      </c>
      <c r="D152" s="203">
        <v>18</v>
      </c>
      <c r="E152" s="203">
        <v>18</v>
      </c>
      <c r="F152" s="203">
        <v>18</v>
      </c>
      <c r="G152" s="203">
        <v>18</v>
      </c>
    </row>
    <row r="153" ht="17.25" spans="1:7">
      <c r="A153" s="173">
        <v>145</v>
      </c>
      <c r="B153" s="184" t="s">
        <v>295</v>
      </c>
      <c r="C153" s="190" t="s">
        <v>296</v>
      </c>
      <c r="D153" s="203">
        <v>18</v>
      </c>
      <c r="E153" s="203">
        <v>18</v>
      </c>
      <c r="F153" s="203">
        <v>18</v>
      </c>
      <c r="G153" s="203">
        <v>18</v>
      </c>
    </row>
    <row r="154" ht="17.25" spans="1:7">
      <c r="A154" s="173">
        <v>146</v>
      </c>
      <c r="B154" s="184" t="s">
        <v>297</v>
      </c>
      <c r="C154" s="190" t="s">
        <v>298</v>
      </c>
      <c r="D154" s="203">
        <v>17</v>
      </c>
      <c r="E154" s="203">
        <v>17</v>
      </c>
      <c r="F154" s="203">
        <v>17</v>
      </c>
      <c r="G154" s="203">
        <v>17</v>
      </c>
    </row>
    <row r="155" ht="17.25" spans="1:7">
      <c r="A155" s="173">
        <v>147</v>
      </c>
      <c r="B155" s="184" t="s">
        <v>299</v>
      </c>
      <c r="C155" s="190" t="s">
        <v>300</v>
      </c>
      <c r="D155" s="203">
        <v>18</v>
      </c>
      <c r="E155" s="203">
        <v>18</v>
      </c>
      <c r="F155" s="203">
        <v>18</v>
      </c>
      <c r="G155" s="203">
        <v>18</v>
      </c>
    </row>
    <row r="156" ht="17.25" spans="1:7">
      <c r="A156" s="173">
        <v>148</v>
      </c>
      <c r="B156" s="184" t="s">
        <v>301</v>
      </c>
      <c r="C156" s="190" t="s">
        <v>302</v>
      </c>
      <c r="D156" s="203">
        <v>16</v>
      </c>
      <c r="E156" s="203">
        <v>16</v>
      </c>
      <c r="F156" s="203">
        <v>16</v>
      </c>
      <c r="G156" s="203">
        <v>16</v>
      </c>
    </row>
    <row r="157" ht="17.25" spans="1:7">
      <c r="A157" s="173">
        <v>149</v>
      </c>
      <c r="B157" s="184" t="s">
        <v>303</v>
      </c>
      <c r="C157" s="190" t="s">
        <v>304</v>
      </c>
      <c r="D157" s="203">
        <v>16</v>
      </c>
      <c r="E157" s="203">
        <v>16</v>
      </c>
      <c r="F157" s="203">
        <v>16</v>
      </c>
      <c r="G157" s="203">
        <v>16</v>
      </c>
    </row>
  </sheetData>
  <mergeCells count="11">
    <mergeCell ref="A1:G1"/>
    <mergeCell ref="A2:G2"/>
    <mergeCell ref="A3:G3"/>
    <mergeCell ref="A4:G4"/>
    <mergeCell ref="A5:A8"/>
    <mergeCell ref="B5:B8"/>
    <mergeCell ref="C5:C8"/>
    <mergeCell ref="D5:D6"/>
    <mergeCell ref="E5:E6"/>
    <mergeCell ref="F5:F6"/>
    <mergeCell ref="G5:G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170"/>
  <sheetViews>
    <sheetView zoomScale="85" zoomScaleNormal="85" workbookViewId="0">
      <selection activeCell="D173" sqref="D173"/>
    </sheetView>
  </sheetViews>
  <sheetFormatPr defaultColWidth="17.1428571428571" defaultRowHeight="15.75"/>
  <cols>
    <col min="1" max="1" width="7.71428571428571" style="121" customWidth="1"/>
    <col min="2" max="2" width="21.3428571428571" style="122" customWidth="1"/>
    <col min="3" max="3" width="14.2857142857143" style="155" customWidth="1"/>
    <col min="4" max="15" width="9.07619047619048" style="122" customWidth="1"/>
    <col min="16" max="16384" width="17.1428571428571" style="122"/>
  </cols>
  <sheetData>
    <row r="1" ht="30" spans="1:15">
      <c r="A1" s="156" t="s">
        <v>0</v>
      </c>
      <c r="B1" s="156"/>
      <c r="C1" s="156"/>
      <c r="D1" s="156"/>
      <c r="E1" s="156"/>
      <c r="F1" s="156"/>
      <c r="G1" s="156"/>
      <c r="H1" s="156"/>
      <c r="I1" s="156"/>
      <c r="J1" s="156"/>
      <c r="K1" s="156"/>
      <c r="L1" s="156"/>
      <c r="M1" s="156"/>
      <c r="N1" s="156"/>
      <c r="O1" s="156"/>
    </row>
    <row r="2" ht="20.25" spans="1:15">
      <c r="A2" s="157" t="s">
        <v>305</v>
      </c>
      <c r="B2" s="157"/>
      <c r="C2" s="157"/>
      <c r="D2" s="157"/>
      <c r="E2" s="157"/>
      <c r="F2" s="157"/>
      <c r="G2" s="157"/>
      <c r="H2" s="157"/>
      <c r="I2" s="157"/>
      <c r="J2" s="157"/>
      <c r="K2" s="157"/>
      <c r="L2" s="157"/>
      <c r="M2" s="157"/>
      <c r="N2" s="157"/>
      <c r="O2" s="157"/>
    </row>
    <row r="3" ht="33.75" customHeight="1" spans="1:15">
      <c r="A3" s="157" t="s">
        <v>2</v>
      </c>
      <c r="B3" s="157"/>
      <c r="C3" s="157"/>
      <c r="D3" s="157"/>
      <c r="E3" s="157"/>
      <c r="F3" s="157"/>
      <c r="G3" s="157"/>
      <c r="H3" s="157"/>
      <c r="I3" s="157"/>
      <c r="J3" s="157"/>
      <c r="K3" s="157"/>
      <c r="L3" s="157"/>
      <c r="M3" s="157"/>
      <c r="N3" s="157"/>
      <c r="O3" s="157"/>
    </row>
    <row r="4" ht="18" spans="1:15">
      <c r="A4" s="158" t="s">
        <v>3</v>
      </c>
      <c r="B4" s="158"/>
      <c r="C4" s="158"/>
      <c r="D4" s="158"/>
      <c r="E4" s="158"/>
      <c r="F4" s="158"/>
      <c r="G4" s="158"/>
      <c r="H4" s="158"/>
      <c r="I4" s="158"/>
      <c r="J4" s="158"/>
      <c r="K4" s="158"/>
      <c r="L4" s="158"/>
      <c r="M4" s="158"/>
      <c r="N4" s="158"/>
      <c r="O4" s="158"/>
    </row>
    <row r="5" customHeight="1" spans="1:15">
      <c r="A5" s="134" t="s">
        <v>4</v>
      </c>
      <c r="B5" s="134" t="s">
        <v>5</v>
      </c>
      <c r="C5" s="159" t="s">
        <v>6</v>
      </c>
      <c r="D5" s="160"/>
      <c r="E5" s="160"/>
      <c r="F5" s="160"/>
      <c r="G5" s="160"/>
      <c r="H5" s="196" t="s">
        <v>306</v>
      </c>
      <c r="I5" s="196"/>
      <c r="J5" s="196"/>
      <c r="K5" s="196"/>
      <c r="L5" s="146" t="s">
        <v>307</v>
      </c>
      <c r="M5" s="146"/>
      <c r="N5" s="146"/>
      <c r="O5" s="146"/>
    </row>
    <row r="6" customHeight="1" spans="1:15">
      <c r="A6" s="134"/>
      <c r="B6" s="134"/>
      <c r="C6" s="159"/>
      <c r="D6" s="160"/>
      <c r="E6" s="160"/>
      <c r="F6" s="160"/>
      <c r="G6" s="160"/>
      <c r="H6" s="196"/>
      <c r="I6" s="196"/>
      <c r="J6" s="196"/>
      <c r="K6" s="196"/>
      <c r="L6" s="146"/>
      <c r="M6" s="146"/>
      <c r="N6" s="146"/>
      <c r="O6" s="146"/>
    </row>
    <row r="7" customHeight="1" spans="1:15">
      <c r="A7" s="134"/>
      <c r="B7" s="134"/>
      <c r="C7" s="159"/>
      <c r="D7" s="161" t="s">
        <v>308</v>
      </c>
      <c r="E7" s="161" t="s">
        <v>308</v>
      </c>
      <c r="F7" s="161" t="s">
        <v>308</v>
      </c>
      <c r="G7" s="161" t="s">
        <v>308</v>
      </c>
      <c r="H7" s="161" t="s">
        <v>308</v>
      </c>
      <c r="I7" s="161" t="s">
        <v>308</v>
      </c>
      <c r="J7" s="161" t="s">
        <v>308</v>
      </c>
      <c r="K7" s="161" t="s">
        <v>308</v>
      </c>
      <c r="L7" s="161" t="s">
        <v>308</v>
      </c>
      <c r="M7" s="161" t="s">
        <v>308</v>
      </c>
      <c r="N7" s="161" t="s">
        <v>308</v>
      </c>
      <c r="O7" s="161" t="s">
        <v>308</v>
      </c>
    </row>
    <row r="8" spans="1:15">
      <c r="A8" s="134"/>
      <c r="B8" s="134"/>
      <c r="C8" s="159"/>
      <c r="D8" s="176" t="s">
        <v>9</v>
      </c>
      <c r="E8" s="175" t="s">
        <v>10</v>
      </c>
      <c r="F8" s="197" t="s">
        <v>11</v>
      </c>
      <c r="G8" s="197" t="s">
        <v>12</v>
      </c>
      <c r="H8" s="176" t="s">
        <v>9</v>
      </c>
      <c r="I8" s="175" t="s">
        <v>10</v>
      </c>
      <c r="J8" s="197" t="s">
        <v>11</v>
      </c>
      <c r="K8" s="197" t="s">
        <v>12</v>
      </c>
      <c r="L8" s="176" t="s">
        <v>9</v>
      </c>
      <c r="M8" s="175" t="s">
        <v>10</v>
      </c>
      <c r="N8" s="197" t="s">
        <v>11</v>
      </c>
      <c r="O8" s="197" t="s">
        <v>12</v>
      </c>
    </row>
    <row r="9" spans="1:12">
      <c r="A9" s="136"/>
      <c r="B9" s="136"/>
      <c r="C9" s="162"/>
      <c r="D9" s="159">
        <v>20</v>
      </c>
      <c r="E9" s="159">
        <v>20</v>
      </c>
      <c r="F9" s="198">
        <v>20</v>
      </c>
      <c r="G9" s="198">
        <v>20</v>
      </c>
      <c r="H9" s="146"/>
      <c r="I9" s="146"/>
      <c r="J9" s="146"/>
      <c r="K9" s="146"/>
      <c r="L9" s="121"/>
    </row>
    <row r="10" ht="16.5" spans="1:12">
      <c r="A10" s="136"/>
      <c r="B10" s="136"/>
      <c r="C10" s="162"/>
      <c r="D10" s="159"/>
      <c r="E10" s="159"/>
      <c r="F10" s="198"/>
      <c r="G10" s="198"/>
      <c r="H10" s="146"/>
      <c r="I10" s="146"/>
      <c r="J10" s="146"/>
      <c r="K10" s="146"/>
      <c r="L10" s="121"/>
    </row>
    <row r="11" ht="17.25" spans="1:15">
      <c r="A11" s="166">
        <v>1</v>
      </c>
      <c r="B11" s="167" t="s">
        <v>13</v>
      </c>
      <c r="C11" s="168" t="s">
        <v>14</v>
      </c>
      <c r="D11" s="199">
        <v>13</v>
      </c>
      <c r="E11" s="199">
        <v>13</v>
      </c>
      <c r="F11" s="199">
        <v>13</v>
      </c>
      <c r="G11" s="199">
        <v>13</v>
      </c>
      <c r="H11" s="200">
        <f>D11/0.2</f>
        <v>65</v>
      </c>
      <c r="I11" s="200">
        <f>(E11)/0.2</f>
        <v>65</v>
      </c>
      <c r="J11" s="146">
        <f>(F11)/0.2</f>
        <v>65</v>
      </c>
      <c r="K11" s="146">
        <f t="shared" ref="K11:K74" si="0">(G11)/0.2</f>
        <v>65</v>
      </c>
      <c r="L11" s="178" t="str">
        <f>IF(H11&lt;45,"N","Y")</f>
        <v>Y</v>
      </c>
      <c r="M11" s="146" t="str">
        <f>IF(I11&lt;45,"N","Y")</f>
        <v>Y</v>
      </c>
      <c r="N11" s="146" t="str">
        <f>IF(J11&lt;45,"N","Y")</f>
        <v>Y</v>
      </c>
      <c r="O11" s="146" t="str">
        <f t="shared" ref="O11:O74" si="1">IF(K11&lt;45,"N","Y")</f>
        <v>Y</v>
      </c>
    </row>
    <row r="12" ht="16.5" spans="1:15">
      <c r="A12" s="166">
        <v>2</v>
      </c>
      <c r="B12" s="170" t="s">
        <v>15</v>
      </c>
      <c r="C12" s="171" t="s">
        <v>16</v>
      </c>
      <c r="D12" s="201">
        <v>14</v>
      </c>
      <c r="E12" s="201">
        <v>14</v>
      </c>
      <c r="F12" s="201">
        <v>14</v>
      </c>
      <c r="G12" s="201">
        <v>14</v>
      </c>
      <c r="H12" s="200">
        <f t="shared" ref="H12:H75" si="2">D12/0.2</f>
        <v>70</v>
      </c>
      <c r="I12" s="200">
        <f t="shared" ref="I12:I75" si="3">(E12)/0.2</f>
        <v>70</v>
      </c>
      <c r="J12" s="146">
        <f t="shared" ref="J12:J75" si="4">(F12)/0.2</f>
        <v>70</v>
      </c>
      <c r="K12" s="146">
        <f t="shared" si="0"/>
        <v>70</v>
      </c>
      <c r="L12" s="178" t="str">
        <f t="shared" ref="L12:L75" si="5">IF(H12&lt;45,"N","Y")</f>
        <v>Y</v>
      </c>
      <c r="M12" s="146" t="str">
        <f t="shared" ref="M12:M75" si="6">IF(I12&lt;45,"N","Y")</f>
        <v>Y</v>
      </c>
      <c r="N12" s="146" t="str">
        <f t="shared" ref="N12:N75" si="7">IF(J12&lt;45,"N","Y")</f>
        <v>Y</v>
      </c>
      <c r="O12" s="146" t="str">
        <f t="shared" si="1"/>
        <v>Y</v>
      </c>
    </row>
    <row r="13" ht="17.25" spans="1:15">
      <c r="A13" s="166">
        <v>3</v>
      </c>
      <c r="B13" s="170" t="s">
        <v>17</v>
      </c>
      <c r="C13" s="171" t="s">
        <v>18</v>
      </c>
      <c r="D13" s="201">
        <v>15</v>
      </c>
      <c r="E13" s="201">
        <v>15</v>
      </c>
      <c r="F13" s="201">
        <v>15</v>
      </c>
      <c r="G13" s="201">
        <v>15</v>
      </c>
      <c r="H13" s="200">
        <f t="shared" si="2"/>
        <v>75</v>
      </c>
      <c r="I13" s="200">
        <f t="shared" si="3"/>
        <v>75</v>
      </c>
      <c r="J13" s="146">
        <f t="shared" si="4"/>
        <v>75</v>
      </c>
      <c r="K13" s="146">
        <f t="shared" si="0"/>
        <v>75</v>
      </c>
      <c r="L13" s="178" t="str">
        <f t="shared" si="5"/>
        <v>Y</v>
      </c>
      <c r="M13" s="146" t="str">
        <f t="shared" si="6"/>
        <v>Y</v>
      </c>
      <c r="N13" s="146" t="str">
        <f t="shared" si="7"/>
        <v>Y</v>
      </c>
      <c r="O13" s="146" t="str">
        <f t="shared" si="1"/>
        <v>Y</v>
      </c>
    </row>
    <row r="14" ht="17.25" spans="1:15">
      <c r="A14" s="166">
        <v>4</v>
      </c>
      <c r="B14" s="172" t="s">
        <v>19</v>
      </c>
      <c r="C14" s="171" t="s">
        <v>20</v>
      </c>
      <c r="D14" s="201">
        <v>19</v>
      </c>
      <c r="E14" s="201">
        <v>19</v>
      </c>
      <c r="F14" s="201">
        <v>19</v>
      </c>
      <c r="G14" s="201">
        <v>19</v>
      </c>
      <c r="H14" s="200">
        <f t="shared" si="2"/>
        <v>95</v>
      </c>
      <c r="I14" s="200">
        <f t="shared" si="3"/>
        <v>95</v>
      </c>
      <c r="J14" s="146">
        <f t="shared" si="4"/>
        <v>95</v>
      </c>
      <c r="K14" s="146">
        <f t="shared" si="0"/>
        <v>95</v>
      </c>
      <c r="L14" s="178" t="str">
        <f t="shared" si="5"/>
        <v>Y</v>
      </c>
      <c r="M14" s="146" t="str">
        <f t="shared" si="6"/>
        <v>Y</v>
      </c>
      <c r="N14" s="146" t="str">
        <f t="shared" si="7"/>
        <v>Y</v>
      </c>
      <c r="O14" s="146" t="str">
        <f t="shared" si="1"/>
        <v>Y</v>
      </c>
    </row>
    <row r="15" ht="17.25" spans="1:15">
      <c r="A15" s="166">
        <v>5</v>
      </c>
      <c r="B15" s="172" t="s">
        <v>21</v>
      </c>
      <c r="C15" s="171" t="s">
        <v>22</v>
      </c>
      <c r="D15" s="201">
        <v>17</v>
      </c>
      <c r="E15" s="201">
        <v>17</v>
      </c>
      <c r="F15" s="201">
        <v>17</v>
      </c>
      <c r="G15" s="201">
        <v>17</v>
      </c>
      <c r="H15" s="200">
        <f t="shared" si="2"/>
        <v>85</v>
      </c>
      <c r="I15" s="200">
        <f t="shared" si="3"/>
        <v>85</v>
      </c>
      <c r="J15" s="146">
        <f t="shared" si="4"/>
        <v>85</v>
      </c>
      <c r="K15" s="146">
        <f t="shared" si="0"/>
        <v>85</v>
      </c>
      <c r="L15" s="178" t="str">
        <f t="shared" si="5"/>
        <v>Y</v>
      </c>
      <c r="M15" s="146" t="str">
        <f t="shared" si="6"/>
        <v>Y</v>
      </c>
      <c r="N15" s="146" t="str">
        <f t="shared" si="7"/>
        <v>Y</v>
      </c>
      <c r="O15" s="146" t="str">
        <f t="shared" si="1"/>
        <v>Y</v>
      </c>
    </row>
    <row r="16" ht="17.25" spans="1:15">
      <c r="A16" s="166">
        <v>6</v>
      </c>
      <c r="B16" s="172" t="s">
        <v>23</v>
      </c>
      <c r="C16" s="171" t="s">
        <v>24</v>
      </c>
      <c r="D16" s="201">
        <v>13</v>
      </c>
      <c r="E16" s="201">
        <v>13</v>
      </c>
      <c r="F16" s="201">
        <v>13</v>
      </c>
      <c r="G16" s="201">
        <v>13</v>
      </c>
      <c r="H16" s="200">
        <f t="shared" si="2"/>
        <v>65</v>
      </c>
      <c r="I16" s="200">
        <f t="shared" si="3"/>
        <v>65</v>
      </c>
      <c r="J16" s="146">
        <f t="shared" si="4"/>
        <v>65</v>
      </c>
      <c r="K16" s="146">
        <f t="shared" si="0"/>
        <v>65</v>
      </c>
      <c r="L16" s="178" t="str">
        <f t="shared" si="5"/>
        <v>Y</v>
      </c>
      <c r="M16" s="146" t="str">
        <f t="shared" si="6"/>
        <v>Y</v>
      </c>
      <c r="N16" s="146" t="str">
        <f t="shared" si="7"/>
        <v>Y</v>
      </c>
      <c r="O16" s="146" t="str">
        <f t="shared" si="1"/>
        <v>Y</v>
      </c>
    </row>
    <row r="17" ht="17.25" spans="1:15">
      <c r="A17" s="166">
        <v>7</v>
      </c>
      <c r="B17" s="172" t="s">
        <v>25</v>
      </c>
      <c r="C17" s="171" t="s">
        <v>26</v>
      </c>
      <c r="D17" s="201">
        <v>14</v>
      </c>
      <c r="E17" s="201">
        <v>14</v>
      </c>
      <c r="F17" s="201">
        <v>14</v>
      </c>
      <c r="G17" s="201">
        <v>14</v>
      </c>
      <c r="H17" s="200">
        <f t="shared" si="2"/>
        <v>70</v>
      </c>
      <c r="I17" s="200">
        <f t="shared" si="3"/>
        <v>70</v>
      </c>
      <c r="J17" s="146">
        <f t="shared" si="4"/>
        <v>70</v>
      </c>
      <c r="K17" s="146">
        <f t="shared" si="0"/>
        <v>70</v>
      </c>
      <c r="L17" s="178" t="str">
        <f t="shared" si="5"/>
        <v>Y</v>
      </c>
      <c r="M17" s="146" t="str">
        <f t="shared" si="6"/>
        <v>Y</v>
      </c>
      <c r="N17" s="146" t="str">
        <f t="shared" si="7"/>
        <v>Y</v>
      </c>
      <c r="O17" s="146" t="str">
        <f t="shared" si="1"/>
        <v>Y</v>
      </c>
    </row>
    <row r="18" ht="17.25" spans="1:15">
      <c r="A18" s="166">
        <v>8</v>
      </c>
      <c r="B18" s="172" t="s">
        <v>27</v>
      </c>
      <c r="C18" s="171" t="s">
        <v>28</v>
      </c>
      <c r="D18" s="201">
        <v>17</v>
      </c>
      <c r="E18" s="201">
        <v>17</v>
      </c>
      <c r="F18" s="201">
        <v>17</v>
      </c>
      <c r="G18" s="201">
        <v>17</v>
      </c>
      <c r="H18" s="200">
        <f t="shared" si="2"/>
        <v>85</v>
      </c>
      <c r="I18" s="200">
        <f t="shared" si="3"/>
        <v>85</v>
      </c>
      <c r="J18" s="146">
        <f t="shared" si="4"/>
        <v>85</v>
      </c>
      <c r="K18" s="146">
        <f t="shared" si="0"/>
        <v>85</v>
      </c>
      <c r="L18" s="178" t="str">
        <f t="shared" si="5"/>
        <v>Y</v>
      </c>
      <c r="M18" s="146" t="str">
        <f t="shared" si="6"/>
        <v>Y</v>
      </c>
      <c r="N18" s="146" t="str">
        <f t="shared" si="7"/>
        <v>Y</v>
      </c>
      <c r="O18" s="146" t="str">
        <f t="shared" si="1"/>
        <v>Y</v>
      </c>
    </row>
    <row r="19" ht="17.25" spans="1:15">
      <c r="A19" s="166">
        <v>9</v>
      </c>
      <c r="B19" s="172" t="s">
        <v>29</v>
      </c>
      <c r="C19" s="171" t="s">
        <v>30</v>
      </c>
      <c r="D19" s="201">
        <v>13</v>
      </c>
      <c r="E19" s="201">
        <v>13</v>
      </c>
      <c r="F19" s="201">
        <v>13</v>
      </c>
      <c r="G19" s="201">
        <v>13</v>
      </c>
      <c r="H19" s="200">
        <f t="shared" si="2"/>
        <v>65</v>
      </c>
      <c r="I19" s="200">
        <f t="shared" si="3"/>
        <v>65</v>
      </c>
      <c r="J19" s="146">
        <f t="shared" si="4"/>
        <v>65</v>
      </c>
      <c r="K19" s="146">
        <f t="shared" si="0"/>
        <v>65</v>
      </c>
      <c r="L19" s="178" t="str">
        <f t="shared" si="5"/>
        <v>Y</v>
      </c>
      <c r="M19" s="146" t="str">
        <f t="shared" si="6"/>
        <v>Y</v>
      </c>
      <c r="N19" s="146" t="str">
        <f t="shared" si="7"/>
        <v>Y</v>
      </c>
      <c r="O19" s="146" t="str">
        <f t="shared" si="1"/>
        <v>Y</v>
      </c>
    </row>
    <row r="20" ht="17.25" spans="1:15">
      <c r="A20" s="166">
        <v>10</v>
      </c>
      <c r="B20" s="172" t="s">
        <v>31</v>
      </c>
      <c r="C20" s="171" t="s">
        <v>32</v>
      </c>
      <c r="D20" s="201">
        <v>19</v>
      </c>
      <c r="E20" s="201">
        <v>19</v>
      </c>
      <c r="F20" s="201">
        <v>19</v>
      </c>
      <c r="G20" s="201">
        <v>19</v>
      </c>
      <c r="H20" s="200">
        <f t="shared" si="2"/>
        <v>95</v>
      </c>
      <c r="I20" s="200">
        <f t="shared" si="3"/>
        <v>95</v>
      </c>
      <c r="J20" s="146">
        <f t="shared" si="4"/>
        <v>95</v>
      </c>
      <c r="K20" s="146">
        <f t="shared" si="0"/>
        <v>95</v>
      </c>
      <c r="L20" s="178" t="str">
        <f t="shared" si="5"/>
        <v>Y</v>
      </c>
      <c r="M20" s="146" t="str">
        <f t="shared" si="6"/>
        <v>Y</v>
      </c>
      <c r="N20" s="146" t="str">
        <f t="shared" si="7"/>
        <v>Y</v>
      </c>
      <c r="O20" s="146" t="str">
        <f t="shared" si="1"/>
        <v>Y</v>
      </c>
    </row>
    <row r="21" ht="17.25" spans="1:15">
      <c r="A21" s="166">
        <v>11</v>
      </c>
      <c r="B21" s="172" t="s">
        <v>33</v>
      </c>
      <c r="C21" s="171" t="s">
        <v>34</v>
      </c>
      <c r="D21" s="201">
        <v>18</v>
      </c>
      <c r="E21" s="201">
        <v>18</v>
      </c>
      <c r="F21" s="201">
        <v>18</v>
      </c>
      <c r="G21" s="201">
        <v>18</v>
      </c>
      <c r="H21" s="200">
        <f t="shared" si="2"/>
        <v>90</v>
      </c>
      <c r="I21" s="200">
        <f t="shared" si="3"/>
        <v>90</v>
      </c>
      <c r="J21" s="146">
        <f t="shared" si="4"/>
        <v>90</v>
      </c>
      <c r="K21" s="146">
        <f t="shared" si="0"/>
        <v>90</v>
      </c>
      <c r="L21" s="178" t="str">
        <f t="shared" si="5"/>
        <v>Y</v>
      </c>
      <c r="M21" s="146" t="str">
        <f t="shared" si="6"/>
        <v>Y</v>
      </c>
      <c r="N21" s="146" t="str">
        <f t="shared" si="7"/>
        <v>Y</v>
      </c>
      <c r="O21" s="146" t="str">
        <f t="shared" si="1"/>
        <v>Y</v>
      </c>
    </row>
    <row r="22" ht="17.25" spans="1:15">
      <c r="A22" s="166">
        <v>12</v>
      </c>
      <c r="B22" s="172" t="s">
        <v>35</v>
      </c>
      <c r="C22" s="171" t="s">
        <v>36</v>
      </c>
      <c r="D22" s="201">
        <v>12</v>
      </c>
      <c r="E22" s="201">
        <v>12</v>
      </c>
      <c r="F22" s="201">
        <v>12</v>
      </c>
      <c r="G22" s="201">
        <v>12</v>
      </c>
      <c r="H22" s="200">
        <f t="shared" si="2"/>
        <v>60</v>
      </c>
      <c r="I22" s="200">
        <f t="shared" si="3"/>
        <v>60</v>
      </c>
      <c r="J22" s="146">
        <f t="shared" si="4"/>
        <v>60</v>
      </c>
      <c r="K22" s="146">
        <f t="shared" si="0"/>
        <v>60</v>
      </c>
      <c r="L22" s="178" t="str">
        <f t="shared" si="5"/>
        <v>Y</v>
      </c>
      <c r="M22" s="146" t="str">
        <f t="shared" si="6"/>
        <v>Y</v>
      </c>
      <c r="N22" s="146" t="str">
        <f t="shared" si="7"/>
        <v>Y</v>
      </c>
      <c r="O22" s="146" t="str">
        <f t="shared" si="1"/>
        <v>Y</v>
      </c>
    </row>
    <row r="23" ht="17.25" spans="1:15">
      <c r="A23" s="166">
        <v>13</v>
      </c>
      <c r="B23" s="172" t="s">
        <v>37</v>
      </c>
      <c r="C23" s="171" t="s">
        <v>38</v>
      </c>
      <c r="D23" s="201">
        <v>17</v>
      </c>
      <c r="E23" s="201">
        <v>17</v>
      </c>
      <c r="F23" s="201">
        <v>17</v>
      </c>
      <c r="G23" s="201">
        <v>17</v>
      </c>
      <c r="H23" s="200">
        <f t="shared" si="2"/>
        <v>85</v>
      </c>
      <c r="I23" s="200">
        <f t="shared" si="3"/>
        <v>85</v>
      </c>
      <c r="J23" s="146">
        <f t="shared" si="4"/>
        <v>85</v>
      </c>
      <c r="K23" s="146">
        <f t="shared" si="0"/>
        <v>85</v>
      </c>
      <c r="L23" s="178" t="str">
        <f t="shared" si="5"/>
        <v>Y</v>
      </c>
      <c r="M23" s="146" t="str">
        <f t="shared" si="6"/>
        <v>Y</v>
      </c>
      <c r="N23" s="146" t="str">
        <f t="shared" si="7"/>
        <v>Y</v>
      </c>
      <c r="O23" s="146" t="str">
        <f t="shared" si="1"/>
        <v>Y</v>
      </c>
    </row>
    <row r="24" ht="17.25" spans="1:15">
      <c r="A24" s="166">
        <v>14</v>
      </c>
      <c r="B24" s="172" t="s">
        <v>39</v>
      </c>
      <c r="C24" s="171" t="s">
        <v>40</v>
      </c>
      <c r="D24" s="201">
        <v>18</v>
      </c>
      <c r="E24" s="201">
        <v>18</v>
      </c>
      <c r="F24" s="201">
        <v>18</v>
      </c>
      <c r="G24" s="201">
        <v>18</v>
      </c>
      <c r="H24" s="200">
        <f t="shared" si="2"/>
        <v>90</v>
      </c>
      <c r="I24" s="200">
        <f t="shared" si="3"/>
        <v>90</v>
      </c>
      <c r="J24" s="146">
        <f t="shared" si="4"/>
        <v>90</v>
      </c>
      <c r="K24" s="146">
        <f t="shared" si="0"/>
        <v>90</v>
      </c>
      <c r="L24" s="178" t="str">
        <f t="shared" si="5"/>
        <v>Y</v>
      </c>
      <c r="M24" s="146" t="str">
        <f t="shared" si="6"/>
        <v>Y</v>
      </c>
      <c r="N24" s="146" t="str">
        <f t="shared" si="7"/>
        <v>Y</v>
      </c>
      <c r="O24" s="146" t="str">
        <f t="shared" si="1"/>
        <v>Y</v>
      </c>
    </row>
    <row r="25" ht="17.25" spans="1:15">
      <c r="A25" s="166">
        <v>15</v>
      </c>
      <c r="B25" s="172" t="s">
        <v>41</v>
      </c>
      <c r="C25" s="171" t="s">
        <v>42</v>
      </c>
      <c r="D25" s="201">
        <v>20</v>
      </c>
      <c r="E25" s="201">
        <v>20</v>
      </c>
      <c r="F25" s="201">
        <v>20</v>
      </c>
      <c r="G25" s="201">
        <v>20</v>
      </c>
      <c r="H25" s="200">
        <f t="shared" si="2"/>
        <v>100</v>
      </c>
      <c r="I25" s="200">
        <f t="shared" si="3"/>
        <v>100</v>
      </c>
      <c r="J25" s="146">
        <f t="shared" si="4"/>
        <v>100</v>
      </c>
      <c r="K25" s="146">
        <f t="shared" si="0"/>
        <v>100</v>
      </c>
      <c r="L25" s="178" t="str">
        <f t="shared" si="5"/>
        <v>Y</v>
      </c>
      <c r="M25" s="146" t="str">
        <f t="shared" si="6"/>
        <v>Y</v>
      </c>
      <c r="N25" s="146" t="str">
        <f t="shared" si="7"/>
        <v>Y</v>
      </c>
      <c r="O25" s="146" t="str">
        <f t="shared" si="1"/>
        <v>Y</v>
      </c>
    </row>
    <row r="26" ht="17.25" spans="1:15">
      <c r="A26" s="166">
        <v>16</v>
      </c>
      <c r="B26" s="172" t="s">
        <v>43</v>
      </c>
      <c r="C26" s="171" t="s">
        <v>44</v>
      </c>
      <c r="D26" s="201">
        <v>15</v>
      </c>
      <c r="E26" s="201">
        <v>15</v>
      </c>
      <c r="F26" s="201">
        <v>15</v>
      </c>
      <c r="G26" s="201">
        <v>15</v>
      </c>
      <c r="H26" s="200">
        <f t="shared" si="2"/>
        <v>75</v>
      </c>
      <c r="I26" s="200">
        <f t="shared" si="3"/>
        <v>75</v>
      </c>
      <c r="J26" s="146">
        <f t="shared" si="4"/>
        <v>75</v>
      </c>
      <c r="K26" s="146">
        <f t="shared" si="0"/>
        <v>75</v>
      </c>
      <c r="L26" s="178" t="str">
        <f t="shared" si="5"/>
        <v>Y</v>
      </c>
      <c r="M26" s="146" t="str">
        <f t="shared" si="6"/>
        <v>Y</v>
      </c>
      <c r="N26" s="146" t="str">
        <f t="shared" si="7"/>
        <v>Y</v>
      </c>
      <c r="O26" s="146" t="str">
        <f t="shared" si="1"/>
        <v>Y</v>
      </c>
    </row>
    <row r="27" ht="17.25" spans="1:15">
      <c r="A27" s="166">
        <v>17</v>
      </c>
      <c r="B27" s="172" t="s">
        <v>45</v>
      </c>
      <c r="C27" s="171" t="s">
        <v>46</v>
      </c>
      <c r="D27" s="201">
        <v>13</v>
      </c>
      <c r="E27" s="201">
        <v>13</v>
      </c>
      <c r="F27" s="201">
        <v>13</v>
      </c>
      <c r="G27" s="201">
        <v>13</v>
      </c>
      <c r="H27" s="200">
        <f t="shared" si="2"/>
        <v>65</v>
      </c>
      <c r="I27" s="200">
        <f t="shared" si="3"/>
        <v>65</v>
      </c>
      <c r="J27" s="146">
        <f t="shared" si="4"/>
        <v>65</v>
      </c>
      <c r="K27" s="146">
        <f t="shared" si="0"/>
        <v>65</v>
      </c>
      <c r="L27" s="178" t="str">
        <f t="shared" si="5"/>
        <v>Y</v>
      </c>
      <c r="M27" s="146" t="str">
        <f t="shared" si="6"/>
        <v>Y</v>
      </c>
      <c r="N27" s="146" t="str">
        <f t="shared" si="7"/>
        <v>Y</v>
      </c>
      <c r="O27" s="146" t="str">
        <f t="shared" si="1"/>
        <v>Y</v>
      </c>
    </row>
    <row r="28" ht="17.25" spans="1:15">
      <c r="A28" s="166">
        <v>18</v>
      </c>
      <c r="B28" s="172" t="s">
        <v>47</v>
      </c>
      <c r="C28" s="171" t="s">
        <v>48</v>
      </c>
      <c r="D28" s="201">
        <v>14</v>
      </c>
      <c r="E28" s="201">
        <v>14</v>
      </c>
      <c r="F28" s="201">
        <v>14</v>
      </c>
      <c r="G28" s="201">
        <v>14</v>
      </c>
      <c r="H28" s="200">
        <f t="shared" si="2"/>
        <v>70</v>
      </c>
      <c r="I28" s="200">
        <f t="shared" si="3"/>
        <v>70</v>
      </c>
      <c r="J28" s="146">
        <f t="shared" si="4"/>
        <v>70</v>
      </c>
      <c r="K28" s="146">
        <f t="shared" si="0"/>
        <v>70</v>
      </c>
      <c r="L28" s="178" t="str">
        <f t="shared" si="5"/>
        <v>Y</v>
      </c>
      <c r="M28" s="146" t="str">
        <f t="shared" si="6"/>
        <v>Y</v>
      </c>
      <c r="N28" s="146" t="str">
        <f t="shared" si="7"/>
        <v>Y</v>
      </c>
      <c r="O28" s="146" t="str">
        <f t="shared" si="1"/>
        <v>Y</v>
      </c>
    </row>
    <row r="29" ht="17.25" spans="1:15">
      <c r="A29" s="166">
        <v>19</v>
      </c>
      <c r="B29" s="172" t="s">
        <v>49</v>
      </c>
      <c r="C29" s="171" t="s">
        <v>50</v>
      </c>
      <c r="D29" s="201">
        <v>13</v>
      </c>
      <c r="E29" s="201">
        <v>13</v>
      </c>
      <c r="F29" s="201">
        <v>13</v>
      </c>
      <c r="G29" s="201">
        <v>13</v>
      </c>
      <c r="H29" s="200">
        <f t="shared" si="2"/>
        <v>65</v>
      </c>
      <c r="I29" s="200">
        <f t="shared" si="3"/>
        <v>65</v>
      </c>
      <c r="J29" s="146">
        <f t="shared" si="4"/>
        <v>65</v>
      </c>
      <c r="K29" s="146">
        <f t="shared" si="0"/>
        <v>65</v>
      </c>
      <c r="L29" s="178" t="str">
        <f t="shared" si="5"/>
        <v>Y</v>
      </c>
      <c r="M29" s="146" t="str">
        <f t="shared" si="6"/>
        <v>Y</v>
      </c>
      <c r="N29" s="146" t="str">
        <f t="shared" si="7"/>
        <v>Y</v>
      </c>
      <c r="O29" s="146" t="str">
        <f t="shared" si="1"/>
        <v>Y</v>
      </c>
    </row>
    <row r="30" ht="17.25" spans="1:15">
      <c r="A30" s="166">
        <v>20</v>
      </c>
      <c r="B30" s="172" t="s">
        <v>51</v>
      </c>
      <c r="C30" s="171" t="s">
        <v>52</v>
      </c>
      <c r="D30" s="201">
        <v>15</v>
      </c>
      <c r="E30" s="201">
        <v>15</v>
      </c>
      <c r="F30" s="201">
        <v>15</v>
      </c>
      <c r="G30" s="201">
        <v>15</v>
      </c>
      <c r="H30" s="200">
        <f t="shared" si="2"/>
        <v>75</v>
      </c>
      <c r="I30" s="200">
        <f t="shared" si="3"/>
        <v>75</v>
      </c>
      <c r="J30" s="146">
        <f t="shared" si="4"/>
        <v>75</v>
      </c>
      <c r="K30" s="146">
        <f t="shared" si="0"/>
        <v>75</v>
      </c>
      <c r="L30" s="178" t="str">
        <f t="shared" si="5"/>
        <v>Y</v>
      </c>
      <c r="M30" s="146" t="str">
        <f t="shared" si="6"/>
        <v>Y</v>
      </c>
      <c r="N30" s="146" t="str">
        <f t="shared" si="7"/>
        <v>Y</v>
      </c>
      <c r="O30" s="146" t="str">
        <f t="shared" si="1"/>
        <v>Y</v>
      </c>
    </row>
    <row r="31" ht="17.25" spans="1:15">
      <c r="A31" s="166">
        <v>21</v>
      </c>
      <c r="B31" s="172" t="s">
        <v>53</v>
      </c>
      <c r="C31" s="171" t="s">
        <v>54</v>
      </c>
      <c r="D31" s="201">
        <v>17</v>
      </c>
      <c r="E31" s="201">
        <v>17</v>
      </c>
      <c r="F31" s="201">
        <v>17</v>
      </c>
      <c r="G31" s="201">
        <v>17</v>
      </c>
      <c r="H31" s="200">
        <f t="shared" si="2"/>
        <v>85</v>
      </c>
      <c r="I31" s="200">
        <f t="shared" si="3"/>
        <v>85</v>
      </c>
      <c r="J31" s="146">
        <f t="shared" si="4"/>
        <v>85</v>
      </c>
      <c r="K31" s="146">
        <f t="shared" si="0"/>
        <v>85</v>
      </c>
      <c r="L31" s="178" t="str">
        <f t="shared" si="5"/>
        <v>Y</v>
      </c>
      <c r="M31" s="146" t="str">
        <f t="shared" si="6"/>
        <v>Y</v>
      </c>
      <c r="N31" s="146" t="str">
        <f t="shared" si="7"/>
        <v>Y</v>
      </c>
      <c r="O31" s="146" t="str">
        <f t="shared" si="1"/>
        <v>Y</v>
      </c>
    </row>
    <row r="32" ht="17.25" spans="1:15">
      <c r="A32" s="166">
        <v>22</v>
      </c>
      <c r="B32" s="172" t="s">
        <v>55</v>
      </c>
      <c r="C32" s="171" t="s">
        <v>56</v>
      </c>
      <c r="D32" s="201">
        <v>18</v>
      </c>
      <c r="E32" s="201">
        <v>18</v>
      </c>
      <c r="F32" s="201">
        <v>18</v>
      </c>
      <c r="G32" s="201">
        <v>18</v>
      </c>
      <c r="H32" s="200">
        <f t="shared" si="2"/>
        <v>90</v>
      </c>
      <c r="I32" s="200">
        <f t="shared" si="3"/>
        <v>90</v>
      </c>
      <c r="J32" s="146">
        <f t="shared" si="4"/>
        <v>90</v>
      </c>
      <c r="K32" s="146">
        <f t="shared" si="0"/>
        <v>90</v>
      </c>
      <c r="L32" s="178" t="str">
        <f t="shared" si="5"/>
        <v>Y</v>
      </c>
      <c r="M32" s="146" t="str">
        <f t="shared" si="6"/>
        <v>Y</v>
      </c>
      <c r="N32" s="146" t="str">
        <f t="shared" si="7"/>
        <v>Y</v>
      </c>
      <c r="O32" s="146" t="str">
        <f t="shared" si="1"/>
        <v>Y</v>
      </c>
    </row>
    <row r="33" ht="17.25" spans="1:15">
      <c r="A33" s="166">
        <v>23</v>
      </c>
      <c r="B33" s="172" t="s">
        <v>57</v>
      </c>
      <c r="C33" s="171" t="s">
        <v>58</v>
      </c>
      <c r="D33" s="201">
        <v>18</v>
      </c>
      <c r="E33" s="201">
        <v>18</v>
      </c>
      <c r="F33" s="201">
        <v>18</v>
      </c>
      <c r="G33" s="201">
        <v>18</v>
      </c>
      <c r="H33" s="200">
        <f t="shared" si="2"/>
        <v>90</v>
      </c>
      <c r="I33" s="200">
        <f t="shared" si="3"/>
        <v>90</v>
      </c>
      <c r="J33" s="146">
        <f t="shared" si="4"/>
        <v>90</v>
      </c>
      <c r="K33" s="146">
        <f t="shared" si="0"/>
        <v>90</v>
      </c>
      <c r="L33" s="178" t="str">
        <f t="shared" si="5"/>
        <v>Y</v>
      </c>
      <c r="M33" s="146" t="str">
        <f t="shared" si="6"/>
        <v>Y</v>
      </c>
      <c r="N33" s="146" t="str">
        <f t="shared" si="7"/>
        <v>Y</v>
      </c>
      <c r="O33" s="146" t="str">
        <f t="shared" si="1"/>
        <v>Y</v>
      </c>
    </row>
    <row r="34" ht="17.25" spans="1:15">
      <c r="A34" s="166">
        <v>24</v>
      </c>
      <c r="B34" s="172" t="s">
        <v>59</v>
      </c>
      <c r="C34" s="171" t="s">
        <v>60</v>
      </c>
      <c r="D34" s="201">
        <v>16</v>
      </c>
      <c r="E34" s="201">
        <v>16</v>
      </c>
      <c r="F34" s="201">
        <v>16</v>
      </c>
      <c r="G34" s="201">
        <v>16</v>
      </c>
      <c r="H34" s="200">
        <f t="shared" si="2"/>
        <v>80</v>
      </c>
      <c r="I34" s="200">
        <f t="shared" si="3"/>
        <v>80</v>
      </c>
      <c r="J34" s="146">
        <f t="shared" si="4"/>
        <v>80</v>
      </c>
      <c r="K34" s="146">
        <f t="shared" si="0"/>
        <v>80</v>
      </c>
      <c r="L34" s="178" t="str">
        <f t="shared" si="5"/>
        <v>Y</v>
      </c>
      <c r="M34" s="146" t="str">
        <f t="shared" si="6"/>
        <v>Y</v>
      </c>
      <c r="N34" s="146" t="str">
        <f t="shared" si="7"/>
        <v>Y</v>
      </c>
      <c r="O34" s="146" t="str">
        <f t="shared" si="1"/>
        <v>Y</v>
      </c>
    </row>
    <row r="35" ht="17.25" spans="1:15">
      <c r="A35" s="166">
        <v>25</v>
      </c>
      <c r="B35" s="172" t="s">
        <v>61</v>
      </c>
      <c r="C35" s="171" t="s">
        <v>62</v>
      </c>
      <c r="D35" s="201">
        <v>17</v>
      </c>
      <c r="E35" s="201">
        <v>17</v>
      </c>
      <c r="F35" s="201">
        <v>17</v>
      </c>
      <c r="G35" s="201">
        <v>17</v>
      </c>
      <c r="H35" s="200">
        <f t="shared" si="2"/>
        <v>85</v>
      </c>
      <c r="I35" s="200">
        <f t="shared" si="3"/>
        <v>85</v>
      </c>
      <c r="J35" s="146">
        <f t="shared" si="4"/>
        <v>85</v>
      </c>
      <c r="K35" s="146">
        <f t="shared" si="0"/>
        <v>85</v>
      </c>
      <c r="L35" s="178" t="str">
        <f t="shared" si="5"/>
        <v>Y</v>
      </c>
      <c r="M35" s="146" t="str">
        <f t="shared" si="6"/>
        <v>Y</v>
      </c>
      <c r="N35" s="146" t="str">
        <f t="shared" si="7"/>
        <v>Y</v>
      </c>
      <c r="O35" s="146" t="str">
        <f t="shared" si="1"/>
        <v>Y</v>
      </c>
    </row>
    <row r="36" ht="17.25" spans="1:15">
      <c r="A36" s="166">
        <v>26</v>
      </c>
      <c r="B36" s="172" t="s">
        <v>63</v>
      </c>
      <c r="C36" s="171" t="s">
        <v>64</v>
      </c>
      <c r="D36" s="201">
        <v>17</v>
      </c>
      <c r="E36" s="201">
        <v>17</v>
      </c>
      <c r="F36" s="201">
        <v>17</v>
      </c>
      <c r="G36" s="201">
        <v>17</v>
      </c>
      <c r="H36" s="200">
        <f t="shared" si="2"/>
        <v>85</v>
      </c>
      <c r="I36" s="200">
        <f t="shared" si="3"/>
        <v>85</v>
      </c>
      <c r="J36" s="146">
        <f t="shared" si="4"/>
        <v>85</v>
      </c>
      <c r="K36" s="146">
        <f t="shared" si="0"/>
        <v>85</v>
      </c>
      <c r="L36" s="178" t="str">
        <f t="shared" si="5"/>
        <v>Y</v>
      </c>
      <c r="M36" s="146" t="str">
        <f t="shared" si="6"/>
        <v>Y</v>
      </c>
      <c r="N36" s="146" t="str">
        <f t="shared" si="7"/>
        <v>Y</v>
      </c>
      <c r="O36" s="146" t="str">
        <f t="shared" si="1"/>
        <v>Y</v>
      </c>
    </row>
    <row r="37" ht="17.25" spans="1:15">
      <c r="A37" s="166">
        <v>27</v>
      </c>
      <c r="B37" s="172" t="s">
        <v>65</v>
      </c>
      <c r="C37" s="171" t="s">
        <v>66</v>
      </c>
      <c r="D37" s="201">
        <v>13</v>
      </c>
      <c r="E37" s="201">
        <v>13</v>
      </c>
      <c r="F37" s="201">
        <v>13</v>
      </c>
      <c r="G37" s="201">
        <v>13</v>
      </c>
      <c r="H37" s="200">
        <f t="shared" si="2"/>
        <v>65</v>
      </c>
      <c r="I37" s="200">
        <f t="shared" si="3"/>
        <v>65</v>
      </c>
      <c r="J37" s="146">
        <f t="shared" si="4"/>
        <v>65</v>
      </c>
      <c r="K37" s="146">
        <f t="shared" si="0"/>
        <v>65</v>
      </c>
      <c r="L37" s="178" t="str">
        <f t="shared" si="5"/>
        <v>Y</v>
      </c>
      <c r="M37" s="146" t="str">
        <f t="shared" si="6"/>
        <v>Y</v>
      </c>
      <c r="N37" s="146" t="str">
        <f t="shared" si="7"/>
        <v>Y</v>
      </c>
      <c r="O37" s="146" t="str">
        <f t="shared" si="1"/>
        <v>Y</v>
      </c>
    </row>
    <row r="38" ht="17.25" spans="1:15">
      <c r="A38" s="166">
        <v>28</v>
      </c>
      <c r="B38" s="172" t="s">
        <v>67</v>
      </c>
      <c r="C38" s="171" t="s">
        <v>68</v>
      </c>
      <c r="D38" s="201">
        <v>18</v>
      </c>
      <c r="E38" s="201">
        <v>18</v>
      </c>
      <c r="F38" s="201">
        <v>18</v>
      </c>
      <c r="G38" s="201">
        <v>18</v>
      </c>
      <c r="H38" s="200">
        <f t="shared" si="2"/>
        <v>90</v>
      </c>
      <c r="I38" s="200">
        <f t="shared" si="3"/>
        <v>90</v>
      </c>
      <c r="J38" s="146">
        <f t="shared" si="4"/>
        <v>90</v>
      </c>
      <c r="K38" s="146">
        <f t="shared" si="0"/>
        <v>90</v>
      </c>
      <c r="L38" s="178" t="str">
        <f t="shared" si="5"/>
        <v>Y</v>
      </c>
      <c r="M38" s="146" t="str">
        <f t="shared" si="6"/>
        <v>Y</v>
      </c>
      <c r="N38" s="146" t="str">
        <f t="shared" si="7"/>
        <v>Y</v>
      </c>
      <c r="O38" s="146" t="str">
        <f t="shared" si="1"/>
        <v>Y</v>
      </c>
    </row>
    <row r="39" ht="17.25" spans="1:15">
      <c r="A39" s="166">
        <v>29</v>
      </c>
      <c r="B39" s="172" t="s">
        <v>69</v>
      </c>
      <c r="C39" s="171" t="s">
        <v>70</v>
      </c>
      <c r="D39" s="201">
        <v>15</v>
      </c>
      <c r="E39" s="201">
        <v>15</v>
      </c>
      <c r="F39" s="201">
        <v>15</v>
      </c>
      <c r="G39" s="201">
        <v>15</v>
      </c>
      <c r="H39" s="200">
        <f t="shared" si="2"/>
        <v>75</v>
      </c>
      <c r="I39" s="200">
        <f t="shared" si="3"/>
        <v>75</v>
      </c>
      <c r="J39" s="146">
        <f t="shared" si="4"/>
        <v>75</v>
      </c>
      <c r="K39" s="146">
        <f t="shared" si="0"/>
        <v>75</v>
      </c>
      <c r="L39" s="178" t="str">
        <f t="shared" si="5"/>
        <v>Y</v>
      </c>
      <c r="M39" s="146" t="str">
        <f t="shared" si="6"/>
        <v>Y</v>
      </c>
      <c r="N39" s="146" t="str">
        <f t="shared" si="7"/>
        <v>Y</v>
      </c>
      <c r="O39" s="146" t="str">
        <f t="shared" si="1"/>
        <v>Y</v>
      </c>
    </row>
    <row r="40" ht="17.25" spans="1:15">
      <c r="A40" s="166">
        <v>30</v>
      </c>
      <c r="B40" s="172" t="s">
        <v>71</v>
      </c>
      <c r="C40" s="171" t="s">
        <v>72</v>
      </c>
      <c r="D40" s="201">
        <v>19</v>
      </c>
      <c r="E40" s="201">
        <v>19</v>
      </c>
      <c r="F40" s="201">
        <v>19</v>
      </c>
      <c r="G40" s="201">
        <v>19</v>
      </c>
      <c r="H40" s="200">
        <f t="shared" si="2"/>
        <v>95</v>
      </c>
      <c r="I40" s="200">
        <f t="shared" si="3"/>
        <v>95</v>
      </c>
      <c r="J40" s="146">
        <f t="shared" si="4"/>
        <v>95</v>
      </c>
      <c r="K40" s="146">
        <f t="shared" si="0"/>
        <v>95</v>
      </c>
      <c r="L40" s="178" t="str">
        <f t="shared" si="5"/>
        <v>Y</v>
      </c>
      <c r="M40" s="146" t="str">
        <f t="shared" si="6"/>
        <v>Y</v>
      </c>
      <c r="N40" s="146" t="str">
        <f t="shared" si="7"/>
        <v>Y</v>
      </c>
      <c r="O40" s="146" t="str">
        <f t="shared" si="1"/>
        <v>Y</v>
      </c>
    </row>
    <row r="41" ht="17.25" spans="1:15">
      <c r="A41" s="166">
        <v>31</v>
      </c>
      <c r="B41" s="172" t="s">
        <v>73</v>
      </c>
      <c r="C41" s="171" t="s">
        <v>74</v>
      </c>
      <c r="D41" s="201">
        <v>12</v>
      </c>
      <c r="E41" s="201">
        <v>12</v>
      </c>
      <c r="F41" s="201">
        <v>12</v>
      </c>
      <c r="G41" s="201">
        <v>12</v>
      </c>
      <c r="H41" s="200">
        <f t="shared" si="2"/>
        <v>60</v>
      </c>
      <c r="I41" s="200">
        <f t="shared" si="3"/>
        <v>60</v>
      </c>
      <c r="J41" s="146">
        <f t="shared" si="4"/>
        <v>60</v>
      </c>
      <c r="K41" s="146">
        <f t="shared" si="0"/>
        <v>60</v>
      </c>
      <c r="L41" s="178" t="str">
        <f t="shared" si="5"/>
        <v>Y</v>
      </c>
      <c r="M41" s="146" t="str">
        <f t="shared" si="6"/>
        <v>Y</v>
      </c>
      <c r="N41" s="146" t="str">
        <f t="shared" si="7"/>
        <v>Y</v>
      </c>
      <c r="O41" s="146" t="str">
        <f t="shared" si="1"/>
        <v>Y</v>
      </c>
    </row>
    <row r="42" ht="17.25" spans="1:15">
      <c r="A42" s="166">
        <v>32</v>
      </c>
      <c r="B42" s="172" t="s">
        <v>75</v>
      </c>
      <c r="C42" s="171" t="s">
        <v>76</v>
      </c>
      <c r="D42" s="201">
        <v>15</v>
      </c>
      <c r="E42" s="201">
        <v>15</v>
      </c>
      <c r="F42" s="201">
        <v>15</v>
      </c>
      <c r="G42" s="201">
        <v>15</v>
      </c>
      <c r="H42" s="200">
        <f t="shared" si="2"/>
        <v>75</v>
      </c>
      <c r="I42" s="200">
        <f t="shared" si="3"/>
        <v>75</v>
      </c>
      <c r="J42" s="146">
        <f t="shared" si="4"/>
        <v>75</v>
      </c>
      <c r="K42" s="146">
        <f t="shared" si="0"/>
        <v>75</v>
      </c>
      <c r="L42" s="178" t="str">
        <f t="shared" si="5"/>
        <v>Y</v>
      </c>
      <c r="M42" s="146" t="str">
        <f t="shared" si="6"/>
        <v>Y</v>
      </c>
      <c r="N42" s="146" t="str">
        <f t="shared" si="7"/>
        <v>Y</v>
      </c>
      <c r="O42" s="146" t="str">
        <f t="shared" si="1"/>
        <v>Y</v>
      </c>
    </row>
    <row r="43" ht="17.25" spans="1:15">
      <c r="A43" s="166">
        <v>33</v>
      </c>
      <c r="B43" s="172" t="s">
        <v>77</v>
      </c>
      <c r="C43" s="171" t="s">
        <v>78</v>
      </c>
      <c r="D43" s="201">
        <v>12</v>
      </c>
      <c r="E43" s="201">
        <v>12</v>
      </c>
      <c r="F43" s="201">
        <v>12</v>
      </c>
      <c r="G43" s="201">
        <v>12</v>
      </c>
      <c r="H43" s="200">
        <f t="shared" si="2"/>
        <v>60</v>
      </c>
      <c r="I43" s="200">
        <f t="shared" si="3"/>
        <v>60</v>
      </c>
      <c r="J43" s="146">
        <f t="shared" si="4"/>
        <v>60</v>
      </c>
      <c r="K43" s="146">
        <f t="shared" si="0"/>
        <v>60</v>
      </c>
      <c r="L43" s="178" t="str">
        <f t="shared" si="5"/>
        <v>Y</v>
      </c>
      <c r="M43" s="146" t="str">
        <f t="shared" si="6"/>
        <v>Y</v>
      </c>
      <c r="N43" s="146" t="str">
        <f t="shared" si="7"/>
        <v>Y</v>
      </c>
      <c r="O43" s="146" t="str">
        <f t="shared" si="1"/>
        <v>Y</v>
      </c>
    </row>
    <row r="44" ht="17.25" spans="1:15">
      <c r="A44" s="166">
        <v>34</v>
      </c>
      <c r="B44" s="172" t="s">
        <v>79</v>
      </c>
      <c r="C44" s="171" t="s">
        <v>80</v>
      </c>
      <c r="D44" s="201">
        <v>17</v>
      </c>
      <c r="E44" s="201">
        <v>17</v>
      </c>
      <c r="F44" s="201">
        <v>17</v>
      </c>
      <c r="G44" s="201">
        <v>17</v>
      </c>
      <c r="H44" s="200">
        <f t="shared" si="2"/>
        <v>85</v>
      </c>
      <c r="I44" s="200">
        <f t="shared" si="3"/>
        <v>85</v>
      </c>
      <c r="J44" s="146">
        <f t="shared" si="4"/>
        <v>85</v>
      </c>
      <c r="K44" s="146">
        <f t="shared" si="0"/>
        <v>85</v>
      </c>
      <c r="L44" s="178" t="str">
        <f t="shared" si="5"/>
        <v>Y</v>
      </c>
      <c r="M44" s="146" t="str">
        <f t="shared" si="6"/>
        <v>Y</v>
      </c>
      <c r="N44" s="146" t="str">
        <f t="shared" si="7"/>
        <v>Y</v>
      </c>
      <c r="O44" s="146" t="str">
        <f t="shared" si="1"/>
        <v>Y</v>
      </c>
    </row>
    <row r="45" ht="17.25" spans="1:15">
      <c r="A45" s="166">
        <v>35</v>
      </c>
      <c r="B45" s="172" t="s">
        <v>81</v>
      </c>
      <c r="C45" s="171" t="s">
        <v>82</v>
      </c>
      <c r="D45" s="201">
        <v>18</v>
      </c>
      <c r="E45" s="201">
        <v>18</v>
      </c>
      <c r="F45" s="201">
        <v>18</v>
      </c>
      <c r="G45" s="201">
        <v>18</v>
      </c>
      <c r="H45" s="200">
        <f t="shared" si="2"/>
        <v>90</v>
      </c>
      <c r="I45" s="200">
        <f t="shared" si="3"/>
        <v>90</v>
      </c>
      <c r="J45" s="146">
        <f t="shared" si="4"/>
        <v>90</v>
      </c>
      <c r="K45" s="146">
        <f t="shared" si="0"/>
        <v>90</v>
      </c>
      <c r="L45" s="178" t="str">
        <f t="shared" si="5"/>
        <v>Y</v>
      </c>
      <c r="M45" s="146" t="str">
        <f t="shared" si="6"/>
        <v>Y</v>
      </c>
      <c r="N45" s="146" t="str">
        <f t="shared" si="7"/>
        <v>Y</v>
      </c>
      <c r="O45" s="146" t="str">
        <f t="shared" si="1"/>
        <v>Y</v>
      </c>
    </row>
    <row r="46" ht="17.25" spans="1:15">
      <c r="A46" s="166">
        <v>36</v>
      </c>
      <c r="B46" s="172" t="s">
        <v>83</v>
      </c>
      <c r="C46" s="171" t="s">
        <v>84</v>
      </c>
      <c r="D46" s="201">
        <v>17</v>
      </c>
      <c r="E46" s="201">
        <v>17</v>
      </c>
      <c r="F46" s="201">
        <v>17</v>
      </c>
      <c r="G46" s="201">
        <v>17</v>
      </c>
      <c r="H46" s="200">
        <f t="shared" si="2"/>
        <v>85</v>
      </c>
      <c r="I46" s="200">
        <f t="shared" si="3"/>
        <v>85</v>
      </c>
      <c r="J46" s="146">
        <f t="shared" si="4"/>
        <v>85</v>
      </c>
      <c r="K46" s="146">
        <f t="shared" si="0"/>
        <v>85</v>
      </c>
      <c r="L46" s="178" t="str">
        <f t="shared" si="5"/>
        <v>Y</v>
      </c>
      <c r="M46" s="146" t="str">
        <f t="shared" si="6"/>
        <v>Y</v>
      </c>
      <c r="N46" s="146" t="str">
        <f t="shared" si="7"/>
        <v>Y</v>
      </c>
      <c r="O46" s="146" t="str">
        <f t="shared" si="1"/>
        <v>Y</v>
      </c>
    </row>
    <row r="47" ht="17.25" spans="1:15">
      <c r="A47" s="166">
        <v>37</v>
      </c>
      <c r="B47" s="172" t="s">
        <v>85</v>
      </c>
      <c r="C47" s="171" t="s">
        <v>86</v>
      </c>
      <c r="D47" s="201">
        <v>17</v>
      </c>
      <c r="E47" s="201">
        <v>17</v>
      </c>
      <c r="F47" s="201">
        <v>17</v>
      </c>
      <c r="G47" s="201">
        <v>17</v>
      </c>
      <c r="H47" s="200">
        <f t="shared" si="2"/>
        <v>85</v>
      </c>
      <c r="I47" s="200">
        <f t="shared" si="3"/>
        <v>85</v>
      </c>
      <c r="J47" s="146">
        <f t="shared" si="4"/>
        <v>85</v>
      </c>
      <c r="K47" s="146">
        <f t="shared" si="0"/>
        <v>85</v>
      </c>
      <c r="L47" s="178" t="str">
        <f t="shared" si="5"/>
        <v>Y</v>
      </c>
      <c r="M47" s="146" t="str">
        <f t="shared" si="6"/>
        <v>Y</v>
      </c>
      <c r="N47" s="146" t="str">
        <f t="shared" si="7"/>
        <v>Y</v>
      </c>
      <c r="O47" s="146" t="str">
        <f t="shared" si="1"/>
        <v>Y</v>
      </c>
    </row>
    <row r="48" ht="17.25" spans="1:15">
      <c r="A48" s="166">
        <v>38</v>
      </c>
      <c r="B48" s="172" t="s">
        <v>87</v>
      </c>
      <c r="C48" s="171" t="s">
        <v>88</v>
      </c>
      <c r="D48" s="201">
        <v>16</v>
      </c>
      <c r="E48" s="201">
        <v>16</v>
      </c>
      <c r="F48" s="201">
        <v>16</v>
      </c>
      <c r="G48" s="201">
        <v>16</v>
      </c>
      <c r="H48" s="200">
        <f t="shared" si="2"/>
        <v>80</v>
      </c>
      <c r="I48" s="200">
        <f t="shared" si="3"/>
        <v>80</v>
      </c>
      <c r="J48" s="146">
        <f t="shared" si="4"/>
        <v>80</v>
      </c>
      <c r="K48" s="146">
        <f t="shared" si="0"/>
        <v>80</v>
      </c>
      <c r="L48" s="178" t="str">
        <f t="shared" si="5"/>
        <v>Y</v>
      </c>
      <c r="M48" s="146" t="str">
        <f t="shared" si="6"/>
        <v>Y</v>
      </c>
      <c r="N48" s="146" t="str">
        <f t="shared" si="7"/>
        <v>Y</v>
      </c>
      <c r="O48" s="146" t="str">
        <f t="shared" si="1"/>
        <v>Y</v>
      </c>
    </row>
    <row r="49" ht="17.25" spans="1:15">
      <c r="A49" s="166">
        <v>39</v>
      </c>
      <c r="B49" s="172" t="s">
        <v>89</v>
      </c>
      <c r="C49" s="171" t="s">
        <v>90</v>
      </c>
      <c r="D49" s="201">
        <v>16</v>
      </c>
      <c r="E49" s="201">
        <v>16</v>
      </c>
      <c r="F49" s="201">
        <v>16</v>
      </c>
      <c r="G49" s="201">
        <v>16</v>
      </c>
      <c r="H49" s="200">
        <f t="shared" si="2"/>
        <v>80</v>
      </c>
      <c r="I49" s="200">
        <f t="shared" si="3"/>
        <v>80</v>
      </c>
      <c r="J49" s="146">
        <f t="shared" si="4"/>
        <v>80</v>
      </c>
      <c r="K49" s="146">
        <f t="shared" si="0"/>
        <v>80</v>
      </c>
      <c r="L49" s="178" t="str">
        <f t="shared" si="5"/>
        <v>Y</v>
      </c>
      <c r="M49" s="146" t="str">
        <f t="shared" si="6"/>
        <v>Y</v>
      </c>
      <c r="N49" s="146" t="str">
        <f t="shared" si="7"/>
        <v>Y</v>
      </c>
      <c r="O49" s="146" t="str">
        <f t="shared" si="1"/>
        <v>Y</v>
      </c>
    </row>
    <row r="50" ht="17.25" spans="1:15">
      <c r="A50" s="166">
        <v>40</v>
      </c>
      <c r="B50" s="172" t="s">
        <v>91</v>
      </c>
      <c r="C50" s="171" t="s">
        <v>92</v>
      </c>
      <c r="D50" s="201">
        <v>19</v>
      </c>
      <c r="E50" s="201">
        <v>19</v>
      </c>
      <c r="F50" s="201">
        <v>19</v>
      </c>
      <c r="G50" s="201">
        <v>19</v>
      </c>
      <c r="H50" s="200">
        <f t="shared" si="2"/>
        <v>95</v>
      </c>
      <c r="I50" s="200">
        <f t="shared" si="3"/>
        <v>95</v>
      </c>
      <c r="J50" s="146">
        <f t="shared" si="4"/>
        <v>95</v>
      </c>
      <c r="K50" s="146">
        <f t="shared" si="0"/>
        <v>95</v>
      </c>
      <c r="L50" s="178" t="str">
        <f t="shared" si="5"/>
        <v>Y</v>
      </c>
      <c r="M50" s="146" t="str">
        <f t="shared" si="6"/>
        <v>Y</v>
      </c>
      <c r="N50" s="146" t="str">
        <f t="shared" si="7"/>
        <v>Y</v>
      </c>
      <c r="O50" s="146" t="str">
        <f t="shared" si="1"/>
        <v>Y</v>
      </c>
    </row>
    <row r="51" ht="17.25" spans="1:15">
      <c r="A51" s="166">
        <v>41</v>
      </c>
      <c r="B51" s="172" t="s">
        <v>93</v>
      </c>
      <c r="C51" s="171" t="s">
        <v>94</v>
      </c>
      <c r="D51" s="201">
        <v>13</v>
      </c>
      <c r="E51" s="201">
        <v>13</v>
      </c>
      <c r="F51" s="201">
        <v>13</v>
      </c>
      <c r="G51" s="201">
        <v>13</v>
      </c>
      <c r="H51" s="200">
        <f t="shared" si="2"/>
        <v>65</v>
      </c>
      <c r="I51" s="200">
        <f t="shared" si="3"/>
        <v>65</v>
      </c>
      <c r="J51" s="146">
        <f t="shared" si="4"/>
        <v>65</v>
      </c>
      <c r="K51" s="146">
        <f t="shared" si="0"/>
        <v>65</v>
      </c>
      <c r="L51" s="178" t="str">
        <f t="shared" si="5"/>
        <v>Y</v>
      </c>
      <c r="M51" s="146" t="str">
        <f t="shared" si="6"/>
        <v>Y</v>
      </c>
      <c r="N51" s="146" t="str">
        <f t="shared" si="7"/>
        <v>Y</v>
      </c>
      <c r="O51" s="146" t="str">
        <f t="shared" si="1"/>
        <v>Y</v>
      </c>
    </row>
    <row r="52" ht="17.25" spans="1:15">
      <c r="A52" s="166">
        <v>42</v>
      </c>
      <c r="B52" s="172" t="s">
        <v>95</v>
      </c>
      <c r="C52" s="171" t="s">
        <v>96</v>
      </c>
      <c r="D52" s="201">
        <v>12</v>
      </c>
      <c r="E52" s="201">
        <v>12</v>
      </c>
      <c r="F52" s="201">
        <v>12</v>
      </c>
      <c r="G52" s="201">
        <v>12</v>
      </c>
      <c r="H52" s="200">
        <f t="shared" si="2"/>
        <v>60</v>
      </c>
      <c r="I52" s="200">
        <f t="shared" si="3"/>
        <v>60</v>
      </c>
      <c r="J52" s="146">
        <f t="shared" si="4"/>
        <v>60</v>
      </c>
      <c r="K52" s="146">
        <f t="shared" si="0"/>
        <v>60</v>
      </c>
      <c r="L52" s="178" t="str">
        <f t="shared" si="5"/>
        <v>Y</v>
      </c>
      <c r="M52" s="146" t="str">
        <f t="shared" si="6"/>
        <v>Y</v>
      </c>
      <c r="N52" s="146" t="str">
        <f t="shared" si="7"/>
        <v>Y</v>
      </c>
      <c r="O52" s="146" t="str">
        <f t="shared" si="1"/>
        <v>Y</v>
      </c>
    </row>
    <row r="53" ht="17.25" spans="1:15">
      <c r="A53" s="166">
        <v>43</v>
      </c>
      <c r="B53" s="172" t="s">
        <v>97</v>
      </c>
      <c r="C53" s="171" t="s">
        <v>98</v>
      </c>
      <c r="D53" s="201">
        <v>19</v>
      </c>
      <c r="E53" s="201">
        <v>19</v>
      </c>
      <c r="F53" s="201">
        <v>19</v>
      </c>
      <c r="G53" s="201">
        <v>19</v>
      </c>
      <c r="H53" s="200">
        <f t="shared" si="2"/>
        <v>95</v>
      </c>
      <c r="I53" s="200">
        <f t="shared" si="3"/>
        <v>95</v>
      </c>
      <c r="J53" s="146">
        <f t="shared" si="4"/>
        <v>95</v>
      </c>
      <c r="K53" s="146">
        <f t="shared" si="0"/>
        <v>95</v>
      </c>
      <c r="L53" s="178" t="str">
        <f t="shared" si="5"/>
        <v>Y</v>
      </c>
      <c r="M53" s="146" t="str">
        <f t="shared" si="6"/>
        <v>Y</v>
      </c>
      <c r="N53" s="146" t="str">
        <f t="shared" si="7"/>
        <v>Y</v>
      </c>
      <c r="O53" s="146" t="str">
        <f t="shared" si="1"/>
        <v>Y</v>
      </c>
    </row>
    <row r="54" ht="17.25" spans="1:15">
      <c r="A54" s="166">
        <v>44</v>
      </c>
      <c r="B54" s="172" t="s">
        <v>99</v>
      </c>
      <c r="C54" s="171" t="s">
        <v>100</v>
      </c>
      <c r="D54" s="201">
        <v>15</v>
      </c>
      <c r="E54" s="201">
        <v>15</v>
      </c>
      <c r="F54" s="201">
        <v>15</v>
      </c>
      <c r="G54" s="201">
        <v>15</v>
      </c>
      <c r="H54" s="200">
        <f t="shared" si="2"/>
        <v>75</v>
      </c>
      <c r="I54" s="200">
        <f t="shared" si="3"/>
        <v>75</v>
      </c>
      <c r="J54" s="146">
        <f t="shared" si="4"/>
        <v>75</v>
      </c>
      <c r="K54" s="146">
        <f t="shared" si="0"/>
        <v>75</v>
      </c>
      <c r="L54" s="178" t="str">
        <f t="shared" si="5"/>
        <v>Y</v>
      </c>
      <c r="M54" s="146" t="str">
        <f t="shared" si="6"/>
        <v>Y</v>
      </c>
      <c r="N54" s="146" t="str">
        <f t="shared" si="7"/>
        <v>Y</v>
      </c>
      <c r="O54" s="146" t="str">
        <f t="shared" si="1"/>
        <v>Y</v>
      </c>
    </row>
    <row r="55" ht="17.25" spans="1:15">
      <c r="A55" s="166">
        <v>45</v>
      </c>
      <c r="B55" s="172" t="s">
        <v>101</v>
      </c>
      <c r="C55" s="171" t="s">
        <v>102</v>
      </c>
      <c r="D55" s="201">
        <v>17</v>
      </c>
      <c r="E55" s="201">
        <v>17</v>
      </c>
      <c r="F55" s="201">
        <v>17</v>
      </c>
      <c r="G55" s="201">
        <v>17</v>
      </c>
      <c r="H55" s="200">
        <f t="shared" si="2"/>
        <v>85</v>
      </c>
      <c r="I55" s="200">
        <f t="shared" si="3"/>
        <v>85</v>
      </c>
      <c r="J55" s="146">
        <f t="shared" si="4"/>
        <v>85</v>
      </c>
      <c r="K55" s="146">
        <f t="shared" si="0"/>
        <v>85</v>
      </c>
      <c r="L55" s="178" t="str">
        <f t="shared" si="5"/>
        <v>Y</v>
      </c>
      <c r="M55" s="146" t="str">
        <f t="shared" si="6"/>
        <v>Y</v>
      </c>
      <c r="N55" s="146" t="str">
        <f t="shared" si="7"/>
        <v>Y</v>
      </c>
      <c r="O55" s="146" t="str">
        <f t="shared" si="1"/>
        <v>Y</v>
      </c>
    </row>
    <row r="56" s="120" customFormat="1" ht="17.25" spans="1:15">
      <c r="A56" s="166">
        <v>46</v>
      </c>
      <c r="B56" s="172" t="s">
        <v>103</v>
      </c>
      <c r="C56" s="171" t="s">
        <v>104</v>
      </c>
      <c r="D56" s="201">
        <v>18</v>
      </c>
      <c r="E56" s="201">
        <v>18</v>
      </c>
      <c r="F56" s="201">
        <v>18</v>
      </c>
      <c r="G56" s="201">
        <v>18</v>
      </c>
      <c r="H56" s="200">
        <f t="shared" si="2"/>
        <v>90</v>
      </c>
      <c r="I56" s="200">
        <f t="shared" si="3"/>
        <v>90</v>
      </c>
      <c r="J56" s="146">
        <f t="shared" si="4"/>
        <v>90</v>
      </c>
      <c r="K56" s="146">
        <f t="shared" si="0"/>
        <v>90</v>
      </c>
      <c r="L56" s="178" t="str">
        <f t="shared" si="5"/>
        <v>Y</v>
      </c>
      <c r="M56" s="146" t="str">
        <f t="shared" si="6"/>
        <v>Y</v>
      </c>
      <c r="N56" s="146" t="str">
        <f t="shared" si="7"/>
        <v>Y</v>
      </c>
      <c r="O56" s="146" t="str">
        <f t="shared" si="1"/>
        <v>Y</v>
      </c>
    </row>
    <row r="57" s="120" customFormat="1" ht="17.25" spans="1:15">
      <c r="A57" s="166">
        <v>47</v>
      </c>
      <c r="B57" s="172" t="s">
        <v>105</v>
      </c>
      <c r="C57" s="171" t="s">
        <v>106</v>
      </c>
      <c r="D57" s="201">
        <v>17</v>
      </c>
      <c r="E57" s="201">
        <v>17</v>
      </c>
      <c r="F57" s="201">
        <v>17</v>
      </c>
      <c r="G57" s="201">
        <v>17</v>
      </c>
      <c r="H57" s="200">
        <f t="shared" si="2"/>
        <v>85</v>
      </c>
      <c r="I57" s="200">
        <f t="shared" si="3"/>
        <v>85</v>
      </c>
      <c r="J57" s="146">
        <f t="shared" si="4"/>
        <v>85</v>
      </c>
      <c r="K57" s="146">
        <f t="shared" si="0"/>
        <v>85</v>
      </c>
      <c r="L57" s="178" t="str">
        <f t="shared" si="5"/>
        <v>Y</v>
      </c>
      <c r="M57" s="146" t="str">
        <f t="shared" si="6"/>
        <v>Y</v>
      </c>
      <c r="N57" s="146" t="str">
        <f t="shared" si="7"/>
        <v>Y</v>
      </c>
      <c r="O57" s="146" t="str">
        <f t="shared" si="1"/>
        <v>Y</v>
      </c>
    </row>
    <row r="58" s="120" customFormat="1" ht="17.25" spans="1:15">
      <c r="A58" s="166">
        <v>48</v>
      </c>
      <c r="B58" s="172" t="s">
        <v>107</v>
      </c>
      <c r="C58" s="171" t="s">
        <v>108</v>
      </c>
      <c r="D58" s="201">
        <v>18</v>
      </c>
      <c r="E58" s="201">
        <v>18</v>
      </c>
      <c r="F58" s="201">
        <v>18</v>
      </c>
      <c r="G58" s="201">
        <v>18</v>
      </c>
      <c r="H58" s="200">
        <f t="shared" si="2"/>
        <v>90</v>
      </c>
      <c r="I58" s="200">
        <f t="shared" si="3"/>
        <v>90</v>
      </c>
      <c r="J58" s="146">
        <f t="shared" si="4"/>
        <v>90</v>
      </c>
      <c r="K58" s="146">
        <f t="shared" si="0"/>
        <v>90</v>
      </c>
      <c r="L58" s="178" t="str">
        <f t="shared" si="5"/>
        <v>Y</v>
      </c>
      <c r="M58" s="146" t="str">
        <f t="shared" si="6"/>
        <v>Y</v>
      </c>
      <c r="N58" s="146" t="str">
        <f t="shared" si="7"/>
        <v>Y</v>
      </c>
      <c r="O58" s="146" t="str">
        <f t="shared" si="1"/>
        <v>Y</v>
      </c>
    </row>
    <row r="59" s="120" customFormat="1" ht="17.25" spans="1:15">
      <c r="A59" s="166">
        <v>49</v>
      </c>
      <c r="B59" s="172" t="s">
        <v>109</v>
      </c>
      <c r="C59" s="171" t="s">
        <v>110</v>
      </c>
      <c r="D59" s="201">
        <v>18</v>
      </c>
      <c r="E59" s="201">
        <v>18</v>
      </c>
      <c r="F59" s="201">
        <v>18</v>
      </c>
      <c r="G59" s="201">
        <v>18</v>
      </c>
      <c r="H59" s="200">
        <f t="shared" si="2"/>
        <v>90</v>
      </c>
      <c r="I59" s="200">
        <f t="shared" si="3"/>
        <v>90</v>
      </c>
      <c r="J59" s="146">
        <f t="shared" si="4"/>
        <v>90</v>
      </c>
      <c r="K59" s="146">
        <f t="shared" si="0"/>
        <v>90</v>
      </c>
      <c r="L59" s="178" t="str">
        <f t="shared" si="5"/>
        <v>Y</v>
      </c>
      <c r="M59" s="146" t="str">
        <f t="shared" si="6"/>
        <v>Y</v>
      </c>
      <c r="N59" s="146" t="str">
        <f t="shared" si="7"/>
        <v>Y</v>
      </c>
      <c r="O59" s="146" t="str">
        <f t="shared" si="1"/>
        <v>Y</v>
      </c>
    </row>
    <row r="60" s="120" customFormat="1" ht="17.25" spans="1:15">
      <c r="A60" s="166">
        <v>50</v>
      </c>
      <c r="B60" s="172" t="s">
        <v>111</v>
      </c>
      <c r="C60" s="171" t="s">
        <v>112</v>
      </c>
      <c r="D60" s="201">
        <v>19</v>
      </c>
      <c r="E60" s="201">
        <v>19</v>
      </c>
      <c r="F60" s="201">
        <v>19</v>
      </c>
      <c r="G60" s="201">
        <v>19</v>
      </c>
      <c r="H60" s="200">
        <f t="shared" si="2"/>
        <v>95</v>
      </c>
      <c r="I60" s="200">
        <f t="shared" si="3"/>
        <v>95</v>
      </c>
      <c r="J60" s="146">
        <f t="shared" si="4"/>
        <v>95</v>
      </c>
      <c r="K60" s="146">
        <f t="shared" si="0"/>
        <v>95</v>
      </c>
      <c r="L60" s="178" t="str">
        <f t="shared" si="5"/>
        <v>Y</v>
      </c>
      <c r="M60" s="146" t="str">
        <f t="shared" si="6"/>
        <v>Y</v>
      </c>
      <c r="N60" s="146" t="str">
        <f t="shared" si="7"/>
        <v>Y</v>
      </c>
      <c r="O60" s="146" t="str">
        <f t="shared" si="1"/>
        <v>Y</v>
      </c>
    </row>
    <row r="61" ht="17.25" spans="1:15">
      <c r="A61" s="166">
        <v>51</v>
      </c>
      <c r="B61" s="172" t="s">
        <v>113</v>
      </c>
      <c r="C61" s="171" t="s">
        <v>114</v>
      </c>
      <c r="D61" s="201">
        <v>15</v>
      </c>
      <c r="E61" s="201">
        <v>15</v>
      </c>
      <c r="F61" s="201">
        <v>15</v>
      </c>
      <c r="G61" s="201">
        <v>15</v>
      </c>
      <c r="H61" s="200">
        <f t="shared" si="2"/>
        <v>75</v>
      </c>
      <c r="I61" s="200">
        <f t="shared" si="3"/>
        <v>75</v>
      </c>
      <c r="J61" s="146">
        <f t="shared" si="4"/>
        <v>75</v>
      </c>
      <c r="K61" s="146">
        <f t="shared" si="0"/>
        <v>75</v>
      </c>
      <c r="L61" s="178" t="str">
        <f t="shared" si="5"/>
        <v>Y</v>
      </c>
      <c r="M61" s="146" t="str">
        <f t="shared" si="6"/>
        <v>Y</v>
      </c>
      <c r="N61" s="146" t="str">
        <f t="shared" si="7"/>
        <v>Y</v>
      </c>
      <c r="O61" s="146" t="str">
        <f t="shared" si="1"/>
        <v>Y</v>
      </c>
    </row>
    <row r="62" ht="17.25" spans="1:15">
      <c r="A62" s="173">
        <v>52</v>
      </c>
      <c r="B62" s="172" t="s">
        <v>115</v>
      </c>
      <c r="C62" s="171" t="s">
        <v>116</v>
      </c>
      <c r="D62" s="201">
        <v>16</v>
      </c>
      <c r="E62" s="201">
        <v>16</v>
      </c>
      <c r="F62" s="201">
        <v>16</v>
      </c>
      <c r="G62" s="201">
        <v>16</v>
      </c>
      <c r="H62" s="200">
        <f t="shared" si="2"/>
        <v>80</v>
      </c>
      <c r="I62" s="200">
        <f t="shared" si="3"/>
        <v>80</v>
      </c>
      <c r="J62" s="146">
        <f t="shared" si="4"/>
        <v>80</v>
      </c>
      <c r="K62" s="146">
        <f t="shared" si="0"/>
        <v>80</v>
      </c>
      <c r="L62" s="178" t="str">
        <f t="shared" si="5"/>
        <v>Y</v>
      </c>
      <c r="M62" s="146" t="str">
        <f t="shared" si="6"/>
        <v>Y</v>
      </c>
      <c r="N62" s="146" t="str">
        <f t="shared" si="7"/>
        <v>Y</v>
      </c>
      <c r="O62" s="146" t="str">
        <f t="shared" si="1"/>
        <v>Y</v>
      </c>
    </row>
    <row r="63" ht="17.25" spans="1:15">
      <c r="A63" s="173">
        <v>53</v>
      </c>
      <c r="B63" s="172" t="s">
        <v>117</v>
      </c>
      <c r="C63" s="171" t="s">
        <v>118</v>
      </c>
      <c r="D63" s="201">
        <v>16</v>
      </c>
      <c r="E63" s="201">
        <v>16</v>
      </c>
      <c r="F63" s="201">
        <v>16</v>
      </c>
      <c r="G63" s="201">
        <v>16</v>
      </c>
      <c r="H63" s="200">
        <f t="shared" si="2"/>
        <v>80</v>
      </c>
      <c r="I63" s="200">
        <f t="shared" si="3"/>
        <v>80</v>
      </c>
      <c r="J63" s="146">
        <f t="shared" si="4"/>
        <v>80</v>
      </c>
      <c r="K63" s="146">
        <f t="shared" si="0"/>
        <v>80</v>
      </c>
      <c r="L63" s="178" t="str">
        <f t="shared" si="5"/>
        <v>Y</v>
      </c>
      <c r="M63" s="146" t="str">
        <f t="shared" si="6"/>
        <v>Y</v>
      </c>
      <c r="N63" s="146" t="str">
        <f t="shared" si="7"/>
        <v>Y</v>
      </c>
      <c r="O63" s="146" t="str">
        <f t="shared" si="1"/>
        <v>Y</v>
      </c>
    </row>
    <row r="64" ht="17.25" spans="1:15">
      <c r="A64" s="173">
        <v>54</v>
      </c>
      <c r="B64" s="172" t="s">
        <v>119</v>
      </c>
      <c r="C64" s="171" t="s">
        <v>120</v>
      </c>
      <c r="D64" s="201">
        <v>17</v>
      </c>
      <c r="E64" s="201">
        <v>17</v>
      </c>
      <c r="F64" s="201">
        <v>17</v>
      </c>
      <c r="G64" s="201">
        <v>17</v>
      </c>
      <c r="H64" s="200">
        <f t="shared" si="2"/>
        <v>85</v>
      </c>
      <c r="I64" s="200">
        <f t="shared" si="3"/>
        <v>85</v>
      </c>
      <c r="J64" s="146">
        <f t="shared" si="4"/>
        <v>85</v>
      </c>
      <c r="K64" s="146">
        <f t="shared" si="0"/>
        <v>85</v>
      </c>
      <c r="L64" s="178" t="str">
        <f t="shared" si="5"/>
        <v>Y</v>
      </c>
      <c r="M64" s="146" t="str">
        <f t="shared" si="6"/>
        <v>Y</v>
      </c>
      <c r="N64" s="146" t="str">
        <f t="shared" si="7"/>
        <v>Y</v>
      </c>
      <c r="O64" s="146" t="str">
        <f t="shared" si="1"/>
        <v>Y</v>
      </c>
    </row>
    <row r="65" ht="17.25" spans="1:15">
      <c r="A65" s="173">
        <v>55</v>
      </c>
      <c r="B65" s="172" t="s">
        <v>121</v>
      </c>
      <c r="C65" s="171" t="s">
        <v>122</v>
      </c>
      <c r="D65" s="201">
        <v>17</v>
      </c>
      <c r="E65" s="201">
        <v>17</v>
      </c>
      <c r="F65" s="201">
        <v>17</v>
      </c>
      <c r="G65" s="201">
        <v>17</v>
      </c>
      <c r="H65" s="200">
        <f t="shared" si="2"/>
        <v>85</v>
      </c>
      <c r="I65" s="200">
        <f t="shared" si="3"/>
        <v>85</v>
      </c>
      <c r="J65" s="146">
        <f t="shared" si="4"/>
        <v>85</v>
      </c>
      <c r="K65" s="146">
        <f t="shared" si="0"/>
        <v>85</v>
      </c>
      <c r="L65" s="178" t="str">
        <f t="shared" si="5"/>
        <v>Y</v>
      </c>
      <c r="M65" s="146" t="str">
        <f t="shared" si="6"/>
        <v>Y</v>
      </c>
      <c r="N65" s="146" t="str">
        <f t="shared" si="7"/>
        <v>Y</v>
      </c>
      <c r="O65" s="146" t="str">
        <f t="shared" si="1"/>
        <v>Y</v>
      </c>
    </row>
    <row r="66" ht="17.25" spans="1:15">
      <c r="A66" s="173">
        <v>56</v>
      </c>
      <c r="B66" s="172" t="s">
        <v>123</v>
      </c>
      <c r="C66" s="171" t="s">
        <v>124</v>
      </c>
      <c r="D66" s="201">
        <v>12</v>
      </c>
      <c r="E66" s="201">
        <v>12</v>
      </c>
      <c r="F66" s="201">
        <v>12</v>
      </c>
      <c r="G66" s="201">
        <v>12</v>
      </c>
      <c r="H66" s="200">
        <f t="shared" si="2"/>
        <v>60</v>
      </c>
      <c r="I66" s="200">
        <f t="shared" si="3"/>
        <v>60</v>
      </c>
      <c r="J66" s="146">
        <f t="shared" si="4"/>
        <v>60</v>
      </c>
      <c r="K66" s="146">
        <f t="shared" si="0"/>
        <v>60</v>
      </c>
      <c r="L66" s="178" t="str">
        <f t="shared" si="5"/>
        <v>Y</v>
      </c>
      <c r="M66" s="146" t="str">
        <f t="shared" si="6"/>
        <v>Y</v>
      </c>
      <c r="N66" s="146" t="str">
        <f t="shared" si="7"/>
        <v>Y</v>
      </c>
      <c r="O66" s="146" t="str">
        <f t="shared" si="1"/>
        <v>Y</v>
      </c>
    </row>
    <row r="67" ht="17.25" spans="1:15">
      <c r="A67" s="173">
        <v>57</v>
      </c>
      <c r="B67" s="172" t="s">
        <v>125</v>
      </c>
      <c r="C67" s="171" t="s">
        <v>126</v>
      </c>
      <c r="D67" s="201">
        <v>18</v>
      </c>
      <c r="E67" s="201">
        <v>18</v>
      </c>
      <c r="F67" s="201">
        <v>18</v>
      </c>
      <c r="G67" s="201">
        <v>18</v>
      </c>
      <c r="H67" s="200">
        <f t="shared" si="2"/>
        <v>90</v>
      </c>
      <c r="I67" s="200">
        <f t="shared" si="3"/>
        <v>90</v>
      </c>
      <c r="J67" s="146">
        <f t="shared" si="4"/>
        <v>90</v>
      </c>
      <c r="K67" s="146">
        <f t="shared" si="0"/>
        <v>90</v>
      </c>
      <c r="L67" s="178" t="str">
        <f t="shared" si="5"/>
        <v>Y</v>
      </c>
      <c r="M67" s="146" t="str">
        <f t="shared" si="6"/>
        <v>Y</v>
      </c>
      <c r="N67" s="146" t="str">
        <f t="shared" si="7"/>
        <v>Y</v>
      </c>
      <c r="O67" s="146" t="str">
        <f t="shared" si="1"/>
        <v>Y</v>
      </c>
    </row>
    <row r="68" ht="17.25" spans="1:15">
      <c r="A68" s="173">
        <v>58</v>
      </c>
      <c r="B68" s="170" t="s">
        <v>127</v>
      </c>
      <c r="C68" s="171" t="s">
        <v>128</v>
      </c>
      <c r="D68" s="201">
        <v>18</v>
      </c>
      <c r="E68" s="201">
        <v>18</v>
      </c>
      <c r="F68" s="201">
        <v>18</v>
      </c>
      <c r="G68" s="201">
        <v>18</v>
      </c>
      <c r="H68" s="200">
        <f t="shared" si="2"/>
        <v>90</v>
      </c>
      <c r="I68" s="200">
        <f t="shared" si="3"/>
        <v>90</v>
      </c>
      <c r="J68" s="146">
        <f t="shared" si="4"/>
        <v>90</v>
      </c>
      <c r="K68" s="146">
        <f t="shared" si="0"/>
        <v>90</v>
      </c>
      <c r="L68" s="178" t="str">
        <f t="shared" si="5"/>
        <v>Y</v>
      </c>
      <c r="M68" s="146" t="str">
        <f t="shared" si="6"/>
        <v>Y</v>
      </c>
      <c r="N68" s="146" t="str">
        <f t="shared" si="7"/>
        <v>Y</v>
      </c>
      <c r="O68" s="146" t="str">
        <f t="shared" si="1"/>
        <v>Y</v>
      </c>
    </row>
    <row r="69" ht="17.25" spans="1:15">
      <c r="A69" s="173">
        <v>59</v>
      </c>
      <c r="B69" s="170" t="s">
        <v>129</v>
      </c>
      <c r="C69" s="171" t="s">
        <v>130</v>
      </c>
      <c r="D69" s="201">
        <v>16</v>
      </c>
      <c r="E69" s="201">
        <v>16</v>
      </c>
      <c r="F69" s="201">
        <v>16</v>
      </c>
      <c r="G69" s="201">
        <v>16</v>
      </c>
      <c r="H69" s="200">
        <f t="shared" si="2"/>
        <v>80</v>
      </c>
      <c r="I69" s="200">
        <f t="shared" si="3"/>
        <v>80</v>
      </c>
      <c r="J69" s="146">
        <f t="shared" si="4"/>
        <v>80</v>
      </c>
      <c r="K69" s="146">
        <f t="shared" si="0"/>
        <v>80</v>
      </c>
      <c r="L69" s="178" t="str">
        <f t="shared" si="5"/>
        <v>Y</v>
      </c>
      <c r="M69" s="146" t="str">
        <f t="shared" si="6"/>
        <v>Y</v>
      </c>
      <c r="N69" s="146" t="str">
        <f t="shared" si="7"/>
        <v>Y</v>
      </c>
      <c r="O69" s="146" t="str">
        <f t="shared" si="1"/>
        <v>Y</v>
      </c>
    </row>
    <row r="70" ht="17.25" spans="1:15">
      <c r="A70" s="173">
        <v>60</v>
      </c>
      <c r="B70" s="170" t="s">
        <v>131</v>
      </c>
      <c r="C70" s="171" t="s">
        <v>132</v>
      </c>
      <c r="D70" s="199">
        <v>17</v>
      </c>
      <c r="E70" s="199">
        <v>17</v>
      </c>
      <c r="F70" s="199">
        <v>17</v>
      </c>
      <c r="G70" s="199">
        <v>17</v>
      </c>
      <c r="H70" s="200">
        <f t="shared" si="2"/>
        <v>85</v>
      </c>
      <c r="I70" s="200">
        <f t="shared" si="3"/>
        <v>85</v>
      </c>
      <c r="J70" s="146">
        <f t="shared" si="4"/>
        <v>85</v>
      </c>
      <c r="K70" s="146">
        <f t="shared" si="0"/>
        <v>85</v>
      </c>
      <c r="L70" s="178" t="str">
        <f t="shared" si="5"/>
        <v>Y</v>
      </c>
      <c r="M70" s="146" t="str">
        <f t="shared" si="6"/>
        <v>Y</v>
      </c>
      <c r="N70" s="146" t="str">
        <f t="shared" si="7"/>
        <v>Y</v>
      </c>
      <c r="O70" s="146" t="str">
        <f t="shared" si="1"/>
        <v>Y</v>
      </c>
    </row>
    <row r="71" ht="17.25" spans="1:15">
      <c r="A71" s="173">
        <v>61</v>
      </c>
      <c r="B71" s="170" t="s">
        <v>133</v>
      </c>
      <c r="C71" s="171" t="s">
        <v>134</v>
      </c>
      <c r="D71" s="201">
        <v>14</v>
      </c>
      <c r="E71" s="201">
        <v>14</v>
      </c>
      <c r="F71" s="201">
        <v>14</v>
      </c>
      <c r="G71" s="201">
        <v>14</v>
      </c>
      <c r="H71" s="200">
        <f t="shared" si="2"/>
        <v>70</v>
      </c>
      <c r="I71" s="200">
        <f t="shared" si="3"/>
        <v>70</v>
      </c>
      <c r="J71" s="146">
        <f t="shared" si="4"/>
        <v>70</v>
      </c>
      <c r="K71" s="146">
        <f t="shared" si="0"/>
        <v>70</v>
      </c>
      <c r="L71" s="178" t="str">
        <f t="shared" si="5"/>
        <v>Y</v>
      </c>
      <c r="M71" s="146" t="str">
        <f t="shared" si="6"/>
        <v>Y</v>
      </c>
      <c r="N71" s="146" t="str">
        <f t="shared" si="7"/>
        <v>Y</v>
      </c>
      <c r="O71" s="146" t="str">
        <f t="shared" si="1"/>
        <v>Y</v>
      </c>
    </row>
    <row r="72" ht="17.25" spans="1:15">
      <c r="A72" s="173">
        <v>62</v>
      </c>
      <c r="B72" s="170" t="s">
        <v>135</v>
      </c>
      <c r="C72" s="171" t="s">
        <v>136</v>
      </c>
      <c r="D72" s="201">
        <v>15</v>
      </c>
      <c r="E72" s="201">
        <v>15</v>
      </c>
      <c r="F72" s="201">
        <v>15</v>
      </c>
      <c r="G72" s="201">
        <v>15</v>
      </c>
      <c r="H72" s="200">
        <f t="shared" si="2"/>
        <v>75</v>
      </c>
      <c r="I72" s="200">
        <f t="shared" si="3"/>
        <v>75</v>
      </c>
      <c r="J72" s="146">
        <f t="shared" si="4"/>
        <v>75</v>
      </c>
      <c r="K72" s="146">
        <f t="shared" si="0"/>
        <v>75</v>
      </c>
      <c r="L72" s="178" t="str">
        <f t="shared" si="5"/>
        <v>Y</v>
      </c>
      <c r="M72" s="146" t="str">
        <f t="shared" si="6"/>
        <v>Y</v>
      </c>
      <c r="N72" s="146" t="str">
        <f t="shared" si="7"/>
        <v>Y</v>
      </c>
      <c r="O72" s="146" t="str">
        <f t="shared" si="1"/>
        <v>Y</v>
      </c>
    </row>
    <row r="73" ht="17.25" spans="1:15">
      <c r="A73" s="173">
        <v>63</v>
      </c>
      <c r="B73" s="170" t="s">
        <v>137</v>
      </c>
      <c r="C73" s="171" t="s">
        <v>138</v>
      </c>
      <c r="D73" s="201">
        <v>16</v>
      </c>
      <c r="E73" s="201">
        <v>16</v>
      </c>
      <c r="F73" s="201">
        <v>16</v>
      </c>
      <c r="G73" s="201">
        <v>16</v>
      </c>
      <c r="H73" s="200">
        <f t="shared" si="2"/>
        <v>80</v>
      </c>
      <c r="I73" s="200">
        <f t="shared" si="3"/>
        <v>80</v>
      </c>
      <c r="J73" s="146">
        <f t="shared" si="4"/>
        <v>80</v>
      </c>
      <c r="K73" s="146">
        <f t="shared" si="0"/>
        <v>80</v>
      </c>
      <c r="L73" s="178" t="str">
        <f t="shared" si="5"/>
        <v>Y</v>
      </c>
      <c r="M73" s="146" t="str">
        <f t="shared" si="6"/>
        <v>Y</v>
      </c>
      <c r="N73" s="146" t="str">
        <f t="shared" si="7"/>
        <v>Y</v>
      </c>
      <c r="O73" s="146" t="str">
        <f t="shared" si="1"/>
        <v>Y</v>
      </c>
    </row>
    <row r="74" ht="17.25" spans="1:15">
      <c r="A74" s="173">
        <v>64</v>
      </c>
      <c r="B74" s="170" t="s">
        <v>139</v>
      </c>
      <c r="C74" s="171" t="s">
        <v>140</v>
      </c>
      <c r="D74" s="201">
        <v>20</v>
      </c>
      <c r="E74" s="201">
        <v>20</v>
      </c>
      <c r="F74" s="201">
        <v>20</v>
      </c>
      <c r="G74" s="201">
        <v>20</v>
      </c>
      <c r="H74" s="200">
        <f t="shared" si="2"/>
        <v>100</v>
      </c>
      <c r="I74" s="200">
        <f t="shared" si="3"/>
        <v>100</v>
      </c>
      <c r="J74" s="146">
        <f t="shared" si="4"/>
        <v>100</v>
      </c>
      <c r="K74" s="146">
        <f t="shared" si="0"/>
        <v>100</v>
      </c>
      <c r="L74" s="178" t="str">
        <f t="shared" si="5"/>
        <v>Y</v>
      </c>
      <c r="M74" s="146" t="str">
        <f t="shared" si="6"/>
        <v>Y</v>
      </c>
      <c r="N74" s="146" t="str">
        <f t="shared" si="7"/>
        <v>Y</v>
      </c>
      <c r="O74" s="146" t="str">
        <f t="shared" si="1"/>
        <v>Y</v>
      </c>
    </row>
    <row r="75" ht="17.25" spans="1:15">
      <c r="A75" s="173">
        <v>65</v>
      </c>
      <c r="B75" s="170" t="s">
        <v>141</v>
      </c>
      <c r="C75" s="171" t="s">
        <v>142</v>
      </c>
      <c r="D75" s="201">
        <v>15</v>
      </c>
      <c r="E75" s="201">
        <v>15</v>
      </c>
      <c r="F75" s="201">
        <v>15</v>
      </c>
      <c r="G75" s="201">
        <v>15</v>
      </c>
      <c r="H75" s="200">
        <f t="shared" si="2"/>
        <v>75</v>
      </c>
      <c r="I75" s="200">
        <f t="shared" si="3"/>
        <v>75</v>
      </c>
      <c r="J75" s="146">
        <f t="shared" si="4"/>
        <v>75</v>
      </c>
      <c r="K75" s="146">
        <f t="shared" ref="K75:K138" si="8">(G75)/0.2</f>
        <v>75</v>
      </c>
      <c r="L75" s="178" t="str">
        <f t="shared" si="5"/>
        <v>Y</v>
      </c>
      <c r="M75" s="146" t="str">
        <f t="shared" si="6"/>
        <v>Y</v>
      </c>
      <c r="N75" s="146" t="str">
        <f t="shared" si="7"/>
        <v>Y</v>
      </c>
      <c r="O75" s="146" t="str">
        <f t="shared" ref="O75:O138" si="9">IF(K75&lt;45,"N","Y")</f>
        <v>Y</v>
      </c>
    </row>
    <row r="76" ht="17.25" spans="1:15">
      <c r="A76" s="173">
        <v>66</v>
      </c>
      <c r="B76" s="170" t="s">
        <v>143</v>
      </c>
      <c r="C76" s="171" t="s">
        <v>144</v>
      </c>
      <c r="D76" s="201">
        <v>18</v>
      </c>
      <c r="E76" s="201">
        <v>18</v>
      </c>
      <c r="F76" s="201">
        <v>18</v>
      </c>
      <c r="G76" s="201">
        <v>18</v>
      </c>
      <c r="H76" s="200">
        <f t="shared" ref="H76:H81" si="10">D76/0.2</f>
        <v>90</v>
      </c>
      <c r="I76" s="200">
        <f t="shared" ref="I76:I81" si="11">(E76)/0.2</f>
        <v>90</v>
      </c>
      <c r="J76" s="146">
        <f t="shared" ref="J76:J81" si="12">(F76)/0.2</f>
        <v>90</v>
      </c>
      <c r="K76" s="146">
        <f t="shared" si="8"/>
        <v>90</v>
      </c>
      <c r="L76" s="178" t="str">
        <f t="shared" ref="L76:L81" si="13">IF(H76&lt;45,"N","Y")</f>
        <v>Y</v>
      </c>
      <c r="M76" s="146" t="str">
        <f t="shared" ref="M76:M81" si="14">IF(I76&lt;45,"N","Y")</f>
        <v>Y</v>
      </c>
      <c r="N76" s="146" t="str">
        <f t="shared" ref="N76:N81" si="15">IF(J76&lt;45,"N","Y")</f>
        <v>Y</v>
      </c>
      <c r="O76" s="146" t="str">
        <f t="shared" si="9"/>
        <v>Y</v>
      </c>
    </row>
    <row r="77" ht="17.25" spans="1:15">
      <c r="A77" s="173">
        <v>67</v>
      </c>
      <c r="B77" s="170" t="s">
        <v>145</v>
      </c>
      <c r="C77" s="171" t="s">
        <v>146</v>
      </c>
      <c r="D77" s="201">
        <v>19</v>
      </c>
      <c r="E77" s="201">
        <v>19</v>
      </c>
      <c r="F77" s="201">
        <v>19</v>
      </c>
      <c r="G77" s="201">
        <v>19</v>
      </c>
      <c r="H77" s="200">
        <f t="shared" si="10"/>
        <v>95</v>
      </c>
      <c r="I77" s="200">
        <f t="shared" si="11"/>
        <v>95</v>
      </c>
      <c r="J77" s="146">
        <f t="shared" si="12"/>
        <v>95</v>
      </c>
      <c r="K77" s="146">
        <f t="shared" si="8"/>
        <v>95</v>
      </c>
      <c r="L77" s="178" t="str">
        <f t="shared" si="13"/>
        <v>Y</v>
      </c>
      <c r="M77" s="146" t="str">
        <f t="shared" si="14"/>
        <v>Y</v>
      </c>
      <c r="N77" s="146" t="str">
        <f t="shared" si="15"/>
        <v>Y</v>
      </c>
      <c r="O77" s="146" t="str">
        <f t="shared" si="9"/>
        <v>Y</v>
      </c>
    </row>
    <row r="78" ht="17.25" spans="1:15">
      <c r="A78" s="173">
        <v>68</v>
      </c>
      <c r="B78" s="170" t="s">
        <v>147</v>
      </c>
      <c r="C78" s="171" t="s">
        <v>128</v>
      </c>
      <c r="D78" s="201">
        <v>20</v>
      </c>
      <c r="E78" s="201">
        <v>20</v>
      </c>
      <c r="F78" s="201">
        <v>20</v>
      </c>
      <c r="G78" s="201">
        <v>20</v>
      </c>
      <c r="H78" s="200">
        <f t="shared" si="10"/>
        <v>100</v>
      </c>
      <c r="I78" s="200">
        <f t="shared" si="11"/>
        <v>100</v>
      </c>
      <c r="J78" s="146">
        <f t="shared" si="12"/>
        <v>100</v>
      </c>
      <c r="K78" s="146">
        <f t="shared" si="8"/>
        <v>100</v>
      </c>
      <c r="L78" s="178" t="str">
        <f t="shared" si="13"/>
        <v>Y</v>
      </c>
      <c r="M78" s="146" t="str">
        <f t="shared" si="14"/>
        <v>Y</v>
      </c>
      <c r="N78" s="146" t="str">
        <f t="shared" si="15"/>
        <v>Y</v>
      </c>
      <c r="O78" s="146" t="str">
        <f t="shared" si="9"/>
        <v>Y</v>
      </c>
    </row>
    <row r="79" ht="17.25" spans="1:15">
      <c r="A79" s="173">
        <v>69</v>
      </c>
      <c r="B79" s="170" t="s">
        <v>148</v>
      </c>
      <c r="C79" s="171" t="s">
        <v>149</v>
      </c>
      <c r="D79" s="201">
        <v>17</v>
      </c>
      <c r="E79" s="201">
        <v>17</v>
      </c>
      <c r="F79" s="201">
        <v>17</v>
      </c>
      <c r="G79" s="201">
        <v>17</v>
      </c>
      <c r="H79" s="200">
        <f t="shared" si="10"/>
        <v>85</v>
      </c>
      <c r="I79" s="200">
        <f t="shared" si="11"/>
        <v>85</v>
      </c>
      <c r="J79" s="146">
        <f t="shared" si="12"/>
        <v>85</v>
      </c>
      <c r="K79" s="146">
        <f t="shared" si="8"/>
        <v>85</v>
      </c>
      <c r="L79" s="178" t="str">
        <f t="shared" si="13"/>
        <v>Y</v>
      </c>
      <c r="M79" s="146" t="str">
        <f t="shared" si="14"/>
        <v>Y</v>
      </c>
      <c r="N79" s="146" t="str">
        <f t="shared" si="15"/>
        <v>Y</v>
      </c>
      <c r="O79" s="146" t="str">
        <f t="shared" si="9"/>
        <v>Y</v>
      </c>
    </row>
    <row r="80" ht="17.25" spans="1:15">
      <c r="A80" s="173">
        <v>70</v>
      </c>
      <c r="B80" s="170" t="s">
        <v>150</v>
      </c>
      <c r="C80" s="171" t="s">
        <v>151</v>
      </c>
      <c r="D80" s="201">
        <v>12</v>
      </c>
      <c r="E80" s="201">
        <v>12</v>
      </c>
      <c r="F80" s="201">
        <v>12</v>
      </c>
      <c r="G80" s="201">
        <v>12</v>
      </c>
      <c r="H80" s="200">
        <f t="shared" si="10"/>
        <v>60</v>
      </c>
      <c r="I80" s="200">
        <f t="shared" si="11"/>
        <v>60</v>
      </c>
      <c r="J80" s="146">
        <f t="shared" si="12"/>
        <v>60</v>
      </c>
      <c r="K80" s="146">
        <f t="shared" si="8"/>
        <v>60</v>
      </c>
      <c r="L80" s="178" t="str">
        <f t="shared" si="13"/>
        <v>Y</v>
      </c>
      <c r="M80" s="146" t="str">
        <f t="shared" si="14"/>
        <v>Y</v>
      </c>
      <c r="N80" s="146" t="str">
        <f t="shared" si="15"/>
        <v>Y</v>
      </c>
      <c r="O80" s="146" t="str">
        <f t="shared" si="9"/>
        <v>Y</v>
      </c>
    </row>
    <row r="81" ht="17.25" spans="1:15">
      <c r="A81" s="173">
        <v>71</v>
      </c>
      <c r="B81" s="170" t="s">
        <v>152</v>
      </c>
      <c r="C81" s="171" t="s">
        <v>153</v>
      </c>
      <c r="D81" s="201">
        <v>13</v>
      </c>
      <c r="E81" s="201">
        <v>13</v>
      </c>
      <c r="F81" s="201">
        <v>13</v>
      </c>
      <c r="G81" s="201">
        <v>13</v>
      </c>
      <c r="H81" s="200">
        <f t="shared" si="10"/>
        <v>65</v>
      </c>
      <c r="I81" s="200">
        <f t="shared" si="11"/>
        <v>65</v>
      </c>
      <c r="J81" s="146">
        <f t="shared" si="12"/>
        <v>65</v>
      </c>
      <c r="K81" s="146">
        <f t="shared" si="8"/>
        <v>65</v>
      </c>
      <c r="L81" s="178" t="str">
        <f t="shared" si="13"/>
        <v>Y</v>
      </c>
      <c r="M81" s="146" t="str">
        <f t="shared" si="14"/>
        <v>Y</v>
      </c>
      <c r="N81" s="146" t="str">
        <f t="shared" si="15"/>
        <v>Y</v>
      </c>
      <c r="O81" s="146" t="str">
        <f t="shared" si="9"/>
        <v>Y</v>
      </c>
    </row>
    <row r="82" ht="17.25" spans="1:15">
      <c r="A82" s="173">
        <v>73</v>
      </c>
      <c r="B82" s="170" t="s">
        <v>154</v>
      </c>
      <c r="C82" s="171" t="s">
        <v>155</v>
      </c>
      <c r="D82" s="201">
        <v>15</v>
      </c>
      <c r="E82" s="201">
        <v>15</v>
      </c>
      <c r="F82" s="201">
        <v>15</v>
      </c>
      <c r="G82" s="201">
        <v>15</v>
      </c>
      <c r="H82" s="200">
        <f t="shared" ref="H82:H136" si="16">D82/0.2</f>
        <v>75</v>
      </c>
      <c r="I82" s="200">
        <f t="shared" ref="I82:I136" si="17">(E82)/0.2</f>
        <v>75</v>
      </c>
      <c r="J82" s="146">
        <f t="shared" ref="J82:J136" si="18">(F82)/0.2</f>
        <v>75</v>
      </c>
      <c r="K82" s="146">
        <f t="shared" si="8"/>
        <v>75</v>
      </c>
      <c r="L82" s="178" t="str">
        <f t="shared" ref="L82:L136" si="19">IF(H82&lt;45,"N","Y")</f>
        <v>Y</v>
      </c>
      <c r="M82" s="146" t="str">
        <f t="shared" ref="M82:N136" si="20">IF(I82&lt;45,"N","Y")</f>
        <v>Y</v>
      </c>
      <c r="N82" s="146" t="str">
        <f t="shared" si="20"/>
        <v>Y</v>
      </c>
      <c r="O82" s="146" t="str">
        <f t="shared" si="9"/>
        <v>Y</v>
      </c>
    </row>
    <row r="83" ht="17.25" spans="1:15">
      <c r="A83" s="173">
        <v>74</v>
      </c>
      <c r="B83" s="179" t="s">
        <v>156</v>
      </c>
      <c r="C83" s="171" t="s">
        <v>157</v>
      </c>
      <c r="D83" s="201">
        <v>17</v>
      </c>
      <c r="E83" s="201">
        <v>17</v>
      </c>
      <c r="F83" s="201">
        <v>17</v>
      </c>
      <c r="G83" s="201">
        <v>17</v>
      </c>
      <c r="H83" s="200">
        <f t="shared" si="16"/>
        <v>85</v>
      </c>
      <c r="I83" s="200">
        <f t="shared" si="17"/>
        <v>85</v>
      </c>
      <c r="J83" s="146">
        <f t="shared" si="18"/>
        <v>85</v>
      </c>
      <c r="K83" s="146">
        <f t="shared" si="8"/>
        <v>85</v>
      </c>
      <c r="L83" s="178" t="str">
        <f t="shared" si="19"/>
        <v>Y</v>
      </c>
      <c r="M83" s="146" t="str">
        <f t="shared" si="20"/>
        <v>Y</v>
      </c>
      <c r="N83" s="146" t="str">
        <f t="shared" si="20"/>
        <v>Y</v>
      </c>
      <c r="O83" s="146" t="str">
        <f t="shared" si="9"/>
        <v>Y</v>
      </c>
    </row>
    <row r="84" ht="16.5" spans="1:15">
      <c r="A84" s="173">
        <v>75</v>
      </c>
      <c r="B84" s="180" t="s">
        <v>158</v>
      </c>
      <c r="C84" s="181" t="s">
        <v>159</v>
      </c>
      <c r="D84" s="201">
        <v>17</v>
      </c>
      <c r="E84" s="201">
        <v>17</v>
      </c>
      <c r="F84" s="201">
        <v>17</v>
      </c>
      <c r="G84" s="201">
        <v>17</v>
      </c>
      <c r="H84" s="200">
        <f t="shared" si="16"/>
        <v>85</v>
      </c>
      <c r="I84" s="200">
        <f t="shared" si="17"/>
        <v>85</v>
      </c>
      <c r="J84" s="146">
        <f t="shared" si="18"/>
        <v>85</v>
      </c>
      <c r="K84" s="146">
        <f t="shared" si="8"/>
        <v>85</v>
      </c>
      <c r="L84" s="178" t="str">
        <f t="shared" si="19"/>
        <v>Y</v>
      </c>
      <c r="M84" s="146" t="str">
        <f t="shared" si="20"/>
        <v>Y</v>
      </c>
      <c r="N84" s="146" t="str">
        <f t="shared" si="20"/>
        <v>Y</v>
      </c>
      <c r="O84" s="146" t="str">
        <f t="shared" si="9"/>
        <v>Y</v>
      </c>
    </row>
    <row r="85" ht="16.5" spans="1:15">
      <c r="A85" s="173">
        <v>76</v>
      </c>
      <c r="B85" s="180" t="s">
        <v>160</v>
      </c>
      <c r="C85" s="181" t="s">
        <v>128</v>
      </c>
      <c r="D85" s="201">
        <v>14</v>
      </c>
      <c r="E85" s="201">
        <v>14</v>
      </c>
      <c r="F85" s="201">
        <v>14</v>
      </c>
      <c r="G85" s="201">
        <v>14</v>
      </c>
      <c r="H85" s="200">
        <f t="shared" si="16"/>
        <v>70</v>
      </c>
      <c r="I85" s="200">
        <f t="shared" si="17"/>
        <v>70</v>
      </c>
      <c r="J85" s="146">
        <f t="shared" si="18"/>
        <v>70</v>
      </c>
      <c r="K85" s="146">
        <f t="shared" si="8"/>
        <v>70</v>
      </c>
      <c r="L85" s="178" t="str">
        <f t="shared" si="19"/>
        <v>Y</v>
      </c>
      <c r="M85" s="146" t="str">
        <f t="shared" si="20"/>
        <v>Y</v>
      </c>
      <c r="N85" s="146" t="str">
        <f t="shared" si="20"/>
        <v>Y</v>
      </c>
      <c r="O85" s="146" t="str">
        <f t="shared" si="9"/>
        <v>Y</v>
      </c>
    </row>
    <row r="86" ht="16.5" spans="1:15">
      <c r="A86" s="173">
        <v>77</v>
      </c>
      <c r="B86" s="180" t="s">
        <v>161</v>
      </c>
      <c r="C86" s="181" t="s">
        <v>162</v>
      </c>
      <c r="D86" s="201">
        <v>14</v>
      </c>
      <c r="E86" s="201">
        <v>14</v>
      </c>
      <c r="F86" s="201">
        <v>14</v>
      </c>
      <c r="G86" s="201">
        <v>14</v>
      </c>
      <c r="H86" s="200">
        <f t="shared" si="16"/>
        <v>70</v>
      </c>
      <c r="I86" s="200">
        <f t="shared" si="17"/>
        <v>70</v>
      </c>
      <c r="J86" s="146">
        <f t="shared" si="18"/>
        <v>70</v>
      </c>
      <c r="K86" s="146">
        <f t="shared" si="8"/>
        <v>70</v>
      </c>
      <c r="L86" s="178" t="str">
        <f t="shared" si="19"/>
        <v>Y</v>
      </c>
      <c r="M86" s="146" t="str">
        <f t="shared" si="20"/>
        <v>Y</v>
      </c>
      <c r="N86" s="146" t="str">
        <f t="shared" si="20"/>
        <v>Y</v>
      </c>
      <c r="O86" s="146" t="str">
        <f t="shared" si="9"/>
        <v>Y</v>
      </c>
    </row>
    <row r="87" ht="24" spans="1:15">
      <c r="A87" s="173">
        <v>78</v>
      </c>
      <c r="B87" s="182" t="s">
        <v>163</v>
      </c>
      <c r="C87" s="183" t="s">
        <v>164</v>
      </c>
      <c r="D87" s="201">
        <v>14</v>
      </c>
      <c r="E87" s="201">
        <v>14</v>
      </c>
      <c r="F87" s="201">
        <v>14</v>
      </c>
      <c r="G87" s="201">
        <v>14</v>
      </c>
      <c r="H87" s="200">
        <f t="shared" si="16"/>
        <v>70</v>
      </c>
      <c r="I87" s="200">
        <f t="shared" si="17"/>
        <v>70</v>
      </c>
      <c r="J87" s="146">
        <f t="shared" si="18"/>
        <v>70</v>
      </c>
      <c r="K87" s="146">
        <f t="shared" si="8"/>
        <v>70</v>
      </c>
      <c r="L87" s="178" t="str">
        <f t="shared" si="19"/>
        <v>Y</v>
      </c>
      <c r="M87" s="146" t="str">
        <f t="shared" si="20"/>
        <v>Y</v>
      </c>
      <c r="N87" s="146" t="str">
        <f t="shared" si="20"/>
        <v>Y</v>
      </c>
      <c r="O87" s="146" t="str">
        <f t="shared" si="9"/>
        <v>Y</v>
      </c>
    </row>
    <row r="88" ht="17.25" spans="1:15">
      <c r="A88" s="173">
        <v>79</v>
      </c>
      <c r="B88" s="184" t="s">
        <v>165</v>
      </c>
      <c r="C88" s="185" t="s">
        <v>166</v>
      </c>
      <c r="D88" s="201">
        <v>14</v>
      </c>
      <c r="E88" s="201">
        <v>14</v>
      </c>
      <c r="F88" s="201">
        <v>14</v>
      </c>
      <c r="G88" s="201">
        <v>14</v>
      </c>
      <c r="H88" s="200">
        <f t="shared" si="16"/>
        <v>70</v>
      </c>
      <c r="I88" s="200">
        <f t="shared" si="17"/>
        <v>70</v>
      </c>
      <c r="J88" s="146">
        <f t="shared" si="18"/>
        <v>70</v>
      </c>
      <c r="K88" s="146">
        <f t="shared" si="8"/>
        <v>70</v>
      </c>
      <c r="L88" s="178" t="str">
        <f t="shared" si="19"/>
        <v>Y</v>
      </c>
      <c r="M88" s="146" t="str">
        <f t="shared" si="20"/>
        <v>Y</v>
      </c>
      <c r="N88" s="146" t="str">
        <f t="shared" si="20"/>
        <v>Y</v>
      </c>
      <c r="O88" s="146" t="str">
        <f t="shared" si="9"/>
        <v>Y</v>
      </c>
    </row>
    <row r="89" ht="17.25" spans="1:15">
      <c r="A89" s="173">
        <v>80</v>
      </c>
      <c r="B89" s="186" t="s">
        <v>167</v>
      </c>
      <c r="C89" s="187" t="s">
        <v>168</v>
      </c>
      <c r="D89" s="201">
        <v>14</v>
      </c>
      <c r="E89" s="201">
        <v>14</v>
      </c>
      <c r="F89" s="201">
        <v>14</v>
      </c>
      <c r="G89" s="201">
        <v>14</v>
      </c>
      <c r="H89" s="200">
        <f t="shared" si="16"/>
        <v>70</v>
      </c>
      <c r="I89" s="200">
        <f t="shared" si="17"/>
        <v>70</v>
      </c>
      <c r="J89" s="146">
        <f t="shared" si="18"/>
        <v>70</v>
      </c>
      <c r="K89" s="146">
        <f t="shared" si="8"/>
        <v>70</v>
      </c>
      <c r="L89" s="178" t="str">
        <f t="shared" si="19"/>
        <v>Y</v>
      </c>
      <c r="M89" s="146" t="str">
        <f t="shared" si="20"/>
        <v>Y</v>
      </c>
      <c r="N89" s="146" t="str">
        <f t="shared" si="20"/>
        <v>Y</v>
      </c>
      <c r="O89" s="146" t="str">
        <f t="shared" si="9"/>
        <v>Y</v>
      </c>
    </row>
    <row r="90" ht="24" spans="1:15">
      <c r="A90" s="173">
        <v>82</v>
      </c>
      <c r="B90" s="188" t="s">
        <v>169</v>
      </c>
      <c r="C90" s="189" t="s">
        <v>170</v>
      </c>
      <c r="D90" s="201">
        <v>25</v>
      </c>
      <c r="E90" s="201">
        <v>25</v>
      </c>
      <c r="F90" s="201">
        <v>25</v>
      </c>
      <c r="G90" s="201">
        <v>25</v>
      </c>
      <c r="H90" s="200">
        <f t="shared" si="16"/>
        <v>125</v>
      </c>
      <c r="I90" s="200">
        <f t="shared" si="17"/>
        <v>125</v>
      </c>
      <c r="J90" s="146">
        <f t="shared" si="18"/>
        <v>125</v>
      </c>
      <c r="K90" s="146">
        <f t="shared" si="8"/>
        <v>125</v>
      </c>
      <c r="L90" s="178" t="str">
        <f t="shared" si="19"/>
        <v>Y</v>
      </c>
      <c r="M90" s="146" t="str">
        <f t="shared" si="20"/>
        <v>Y</v>
      </c>
      <c r="N90" s="146" t="str">
        <f t="shared" si="20"/>
        <v>Y</v>
      </c>
      <c r="O90" s="146" t="str">
        <f t="shared" si="9"/>
        <v>Y</v>
      </c>
    </row>
    <row r="91" ht="17.25" spans="1:15">
      <c r="A91" s="173">
        <v>83</v>
      </c>
      <c r="B91" s="186" t="s">
        <v>171</v>
      </c>
      <c r="C91" s="171" t="s">
        <v>172</v>
      </c>
      <c r="D91" s="201">
        <v>13</v>
      </c>
      <c r="E91" s="201">
        <v>13</v>
      </c>
      <c r="F91" s="201">
        <v>13</v>
      </c>
      <c r="G91" s="201">
        <v>13</v>
      </c>
      <c r="H91" s="200">
        <f t="shared" si="16"/>
        <v>65</v>
      </c>
      <c r="I91" s="200">
        <f t="shared" si="17"/>
        <v>65</v>
      </c>
      <c r="J91" s="146">
        <f t="shared" si="18"/>
        <v>65</v>
      </c>
      <c r="K91" s="146">
        <f t="shared" si="8"/>
        <v>65</v>
      </c>
      <c r="L91" s="178" t="str">
        <f t="shared" si="19"/>
        <v>Y</v>
      </c>
      <c r="M91" s="146" t="str">
        <f t="shared" si="20"/>
        <v>Y</v>
      </c>
      <c r="N91" s="146" t="str">
        <f t="shared" si="20"/>
        <v>Y</v>
      </c>
      <c r="O91" s="146" t="str">
        <f t="shared" si="9"/>
        <v>Y</v>
      </c>
    </row>
    <row r="92" ht="17.25" spans="1:15">
      <c r="A92" s="173">
        <v>84</v>
      </c>
      <c r="B92" s="186" t="s">
        <v>173</v>
      </c>
      <c r="C92" s="171" t="s">
        <v>174</v>
      </c>
      <c r="D92" s="201">
        <v>20</v>
      </c>
      <c r="E92" s="201">
        <v>20</v>
      </c>
      <c r="F92" s="201">
        <v>20</v>
      </c>
      <c r="G92" s="201">
        <v>20</v>
      </c>
      <c r="H92" s="200">
        <f t="shared" si="16"/>
        <v>100</v>
      </c>
      <c r="I92" s="200">
        <f t="shared" si="17"/>
        <v>100</v>
      </c>
      <c r="J92" s="146">
        <f t="shared" si="18"/>
        <v>100</v>
      </c>
      <c r="K92" s="146">
        <f t="shared" si="8"/>
        <v>100</v>
      </c>
      <c r="L92" s="178" t="str">
        <f t="shared" si="19"/>
        <v>Y</v>
      </c>
      <c r="M92" s="146" t="str">
        <f t="shared" si="20"/>
        <v>Y</v>
      </c>
      <c r="N92" s="146" t="str">
        <f t="shared" si="20"/>
        <v>Y</v>
      </c>
      <c r="O92" s="146" t="str">
        <f t="shared" si="9"/>
        <v>Y</v>
      </c>
    </row>
    <row r="93" ht="17.25" spans="1:15">
      <c r="A93" s="173">
        <v>85</v>
      </c>
      <c r="B93" s="186" t="s">
        <v>175</v>
      </c>
      <c r="C93" s="171" t="s">
        <v>176</v>
      </c>
      <c r="D93" s="201">
        <v>13</v>
      </c>
      <c r="E93" s="201">
        <v>13</v>
      </c>
      <c r="F93" s="201">
        <v>13</v>
      </c>
      <c r="G93" s="201">
        <v>13</v>
      </c>
      <c r="H93" s="200">
        <f t="shared" si="16"/>
        <v>65</v>
      </c>
      <c r="I93" s="200">
        <f t="shared" si="17"/>
        <v>65</v>
      </c>
      <c r="J93" s="146">
        <f t="shared" si="18"/>
        <v>65</v>
      </c>
      <c r="K93" s="146">
        <f t="shared" si="8"/>
        <v>65</v>
      </c>
      <c r="L93" s="178" t="str">
        <f t="shared" si="19"/>
        <v>Y</v>
      </c>
      <c r="M93" s="146" t="str">
        <f t="shared" si="20"/>
        <v>Y</v>
      </c>
      <c r="N93" s="146" t="str">
        <f t="shared" si="20"/>
        <v>Y</v>
      </c>
      <c r="O93" s="146" t="str">
        <f t="shared" si="9"/>
        <v>Y</v>
      </c>
    </row>
    <row r="94" ht="17.25" spans="1:15">
      <c r="A94" s="173">
        <v>86</v>
      </c>
      <c r="B94" s="186" t="s">
        <v>177</v>
      </c>
      <c r="C94" s="171" t="s">
        <v>178</v>
      </c>
      <c r="D94" s="201">
        <v>18</v>
      </c>
      <c r="E94" s="201">
        <v>18</v>
      </c>
      <c r="F94" s="201">
        <v>18</v>
      </c>
      <c r="G94" s="201">
        <v>18</v>
      </c>
      <c r="H94" s="200">
        <f t="shared" si="16"/>
        <v>90</v>
      </c>
      <c r="I94" s="200">
        <f t="shared" si="17"/>
        <v>90</v>
      </c>
      <c r="J94" s="146">
        <f t="shared" si="18"/>
        <v>90</v>
      </c>
      <c r="K94" s="146">
        <f t="shared" si="8"/>
        <v>90</v>
      </c>
      <c r="L94" s="178" t="str">
        <f t="shared" si="19"/>
        <v>Y</v>
      </c>
      <c r="M94" s="146" t="str">
        <f t="shared" si="20"/>
        <v>Y</v>
      </c>
      <c r="N94" s="146" t="str">
        <f t="shared" si="20"/>
        <v>Y</v>
      </c>
      <c r="O94" s="146" t="str">
        <f t="shared" si="9"/>
        <v>Y</v>
      </c>
    </row>
    <row r="95" ht="17.25" spans="1:15">
      <c r="A95" s="173">
        <v>87</v>
      </c>
      <c r="B95" s="186" t="s">
        <v>179</v>
      </c>
      <c r="C95" s="171" t="s">
        <v>180</v>
      </c>
      <c r="D95" s="201">
        <v>19</v>
      </c>
      <c r="E95" s="201">
        <v>19</v>
      </c>
      <c r="F95" s="201">
        <v>19</v>
      </c>
      <c r="G95" s="201">
        <v>19</v>
      </c>
      <c r="H95" s="200">
        <f t="shared" si="16"/>
        <v>95</v>
      </c>
      <c r="I95" s="200">
        <f t="shared" si="17"/>
        <v>95</v>
      </c>
      <c r="J95" s="146">
        <f t="shared" si="18"/>
        <v>95</v>
      </c>
      <c r="K95" s="146">
        <f t="shared" si="8"/>
        <v>95</v>
      </c>
      <c r="L95" s="178" t="str">
        <f t="shared" si="19"/>
        <v>Y</v>
      </c>
      <c r="M95" s="146" t="str">
        <f t="shared" si="20"/>
        <v>Y</v>
      </c>
      <c r="N95" s="146" t="str">
        <f t="shared" si="20"/>
        <v>Y</v>
      </c>
      <c r="O95" s="146" t="str">
        <f t="shared" si="9"/>
        <v>Y</v>
      </c>
    </row>
    <row r="96" ht="17.25" spans="1:15">
      <c r="A96" s="173">
        <v>88</v>
      </c>
      <c r="B96" s="186" t="s">
        <v>181</v>
      </c>
      <c r="C96" s="171" t="s">
        <v>182</v>
      </c>
      <c r="D96" s="201">
        <v>20</v>
      </c>
      <c r="E96" s="201">
        <v>20</v>
      </c>
      <c r="F96" s="201">
        <v>20</v>
      </c>
      <c r="G96" s="201">
        <v>20</v>
      </c>
      <c r="H96" s="200">
        <f t="shared" si="16"/>
        <v>100</v>
      </c>
      <c r="I96" s="200">
        <f t="shared" si="17"/>
        <v>100</v>
      </c>
      <c r="J96" s="146">
        <f t="shared" si="18"/>
        <v>100</v>
      </c>
      <c r="K96" s="146">
        <f t="shared" si="8"/>
        <v>100</v>
      </c>
      <c r="L96" s="178" t="str">
        <f t="shared" si="19"/>
        <v>Y</v>
      </c>
      <c r="M96" s="146" t="str">
        <f t="shared" si="20"/>
        <v>Y</v>
      </c>
      <c r="N96" s="146" t="str">
        <f t="shared" si="20"/>
        <v>Y</v>
      </c>
      <c r="O96" s="146" t="str">
        <f t="shared" si="9"/>
        <v>Y</v>
      </c>
    </row>
    <row r="97" ht="17.25" spans="1:15">
      <c r="A97" s="173">
        <v>89</v>
      </c>
      <c r="B97" s="186" t="s">
        <v>183</v>
      </c>
      <c r="C97" s="171" t="s">
        <v>184</v>
      </c>
      <c r="D97" s="201">
        <v>20</v>
      </c>
      <c r="E97" s="201">
        <v>20</v>
      </c>
      <c r="F97" s="201">
        <v>20</v>
      </c>
      <c r="G97" s="201">
        <v>20</v>
      </c>
      <c r="H97" s="200">
        <f t="shared" si="16"/>
        <v>100</v>
      </c>
      <c r="I97" s="200">
        <f t="shared" si="17"/>
        <v>100</v>
      </c>
      <c r="J97" s="146">
        <f t="shared" si="18"/>
        <v>100</v>
      </c>
      <c r="K97" s="146">
        <f t="shared" si="8"/>
        <v>100</v>
      </c>
      <c r="L97" s="178" t="str">
        <f t="shared" si="19"/>
        <v>Y</v>
      </c>
      <c r="M97" s="146" t="str">
        <f t="shared" si="20"/>
        <v>Y</v>
      </c>
      <c r="N97" s="146" t="str">
        <f t="shared" si="20"/>
        <v>Y</v>
      </c>
      <c r="O97" s="146" t="str">
        <f t="shared" si="9"/>
        <v>Y</v>
      </c>
    </row>
    <row r="98" ht="17.25" spans="1:15">
      <c r="A98" s="173">
        <v>90</v>
      </c>
      <c r="B98" s="186" t="s">
        <v>185</v>
      </c>
      <c r="C98" s="171" t="s">
        <v>186</v>
      </c>
      <c r="D98" s="201">
        <v>19</v>
      </c>
      <c r="E98" s="201">
        <v>19</v>
      </c>
      <c r="F98" s="201">
        <v>19</v>
      </c>
      <c r="G98" s="201">
        <v>19</v>
      </c>
      <c r="H98" s="200">
        <f t="shared" si="16"/>
        <v>95</v>
      </c>
      <c r="I98" s="200">
        <f t="shared" si="17"/>
        <v>95</v>
      </c>
      <c r="J98" s="146">
        <f t="shared" si="18"/>
        <v>95</v>
      </c>
      <c r="K98" s="146">
        <f t="shared" si="8"/>
        <v>95</v>
      </c>
      <c r="L98" s="178" t="str">
        <f t="shared" si="19"/>
        <v>Y</v>
      </c>
      <c r="M98" s="146" t="str">
        <f t="shared" si="20"/>
        <v>Y</v>
      </c>
      <c r="N98" s="146" t="str">
        <f t="shared" si="20"/>
        <v>Y</v>
      </c>
      <c r="O98" s="146" t="str">
        <f t="shared" si="9"/>
        <v>Y</v>
      </c>
    </row>
    <row r="99" ht="17.25" spans="1:15">
      <c r="A99" s="173">
        <v>91</v>
      </c>
      <c r="B99" s="186" t="s">
        <v>187</v>
      </c>
      <c r="C99" s="171" t="s">
        <v>188</v>
      </c>
      <c r="D99" s="201">
        <v>18</v>
      </c>
      <c r="E99" s="201">
        <v>18</v>
      </c>
      <c r="F99" s="201">
        <v>18</v>
      </c>
      <c r="G99" s="201">
        <v>18</v>
      </c>
      <c r="H99" s="200">
        <f t="shared" si="16"/>
        <v>90</v>
      </c>
      <c r="I99" s="200">
        <f t="shared" si="17"/>
        <v>90</v>
      </c>
      <c r="J99" s="146">
        <f t="shared" si="18"/>
        <v>90</v>
      </c>
      <c r="K99" s="146">
        <f t="shared" si="8"/>
        <v>90</v>
      </c>
      <c r="L99" s="178" t="str">
        <f t="shared" si="19"/>
        <v>Y</v>
      </c>
      <c r="M99" s="146" t="str">
        <f t="shared" si="20"/>
        <v>Y</v>
      </c>
      <c r="N99" s="146" t="str">
        <f t="shared" si="20"/>
        <v>Y</v>
      </c>
      <c r="O99" s="146" t="str">
        <f t="shared" si="9"/>
        <v>Y</v>
      </c>
    </row>
    <row r="100" ht="17.25" spans="1:15">
      <c r="A100" s="173">
        <v>92</v>
      </c>
      <c r="B100" s="186" t="s">
        <v>189</v>
      </c>
      <c r="C100" s="171" t="s">
        <v>190</v>
      </c>
      <c r="D100" s="201">
        <v>19</v>
      </c>
      <c r="E100" s="201">
        <v>19</v>
      </c>
      <c r="F100" s="201">
        <v>19</v>
      </c>
      <c r="G100" s="201">
        <v>19</v>
      </c>
      <c r="H100" s="200">
        <f t="shared" si="16"/>
        <v>95</v>
      </c>
      <c r="I100" s="200">
        <f t="shared" si="17"/>
        <v>95</v>
      </c>
      <c r="J100" s="146">
        <f t="shared" si="18"/>
        <v>95</v>
      </c>
      <c r="K100" s="146">
        <f t="shared" si="8"/>
        <v>95</v>
      </c>
      <c r="L100" s="178" t="str">
        <f t="shared" si="19"/>
        <v>Y</v>
      </c>
      <c r="M100" s="146" t="str">
        <f t="shared" si="20"/>
        <v>Y</v>
      </c>
      <c r="N100" s="146" t="str">
        <f t="shared" si="20"/>
        <v>Y</v>
      </c>
      <c r="O100" s="146" t="str">
        <f t="shared" si="9"/>
        <v>Y</v>
      </c>
    </row>
    <row r="101" ht="17.25" spans="1:15">
      <c r="A101" s="173">
        <v>93</v>
      </c>
      <c r="B101" s="186" t="s">
        <v>191</v>
      </c>
      <c r="C101" s="171" t="s">
        <v>192</v>
      </c>
      <c r="D101" s="201">
        <v>19</v>
      </c>
      <c r="E101" s="201">
        <v>19</v>
      </c>
      <c r="F101" s="201">
        <v>19</v>
      </c>
      <c r="G101" s="201">
        <v>19</v>
      </c>
      <c r="H101" s="200">
        <f t="shared" si="16"/>
        <v>95</v>
      </c>
      <c r="I101" s="200">
        <f t="shared" si="17"/>
        <v>95</v>
      </c>
      <c r="J101" s="146">
        <f t="shared" si="18"/>
        <v>95</v>
      </c>
      <c r="K101" s="146">
        <f t="shared" si="8"/>
        <v>95</v>
      </c>
      <c r="L101" s="178" t="str">
        <f t="shared" si="19"/>
        <v>Y</v>
      </c>
      <c r="M101" s="146" t="str">
        <f t="shared" si="20"/>
        <v>Y</v>
      </c>
      <c r="N101" s="146" t="str">
        <f t="shared" si="20"/>
        <v>Y</v>
      </c>
      <c r="O101" s="146" t="str">
        <f t="shared" si="9"/>
        <v>Y</v>
      </c>
    </row>
    <row r="102" ht="17.25" spans="1:15">
      <c r="A102" s="173">
        <v>94</v>
      </c>
      <c r="B102" s="186" t="s">
        <v>193</v>
      </c>
      <c r="C102" s="171" t="s">
        <v>194</v>
      </c>
      <c r="D102" s="201">
        <v>15</v>
      </c>
      <c r="E102" s="201">
        <v>15</v>
      </c>
      <c r="F102" s="201">
        <v>15</v>
      </c>
      <c r="G102" s="201">
        <v>15</v>
      </c>
      <c r="H102" s="200">
        <f t="shared" si="16"/>
        <v>75</v>
      </c>
      <c r="I102" s="200">
        <f t="shared" si="17"/>
        <v>75</v>
      </c>
      <c r="J102" s="146">
        <f t="shared" si="18"/>
        <v>75</v>
      </c>
      <c r="K102" s="146">
        <f t="shared" si="8"/>
        <v>75</v>
      </c>
      <c r="L102" s="178" t="str">
        <f t="shared" si="19"/>
        <v>Y</v>
      </c>
      <c r="M102" s="146" t="str">
        <f t="shared" si="20"/>
        <v>Y</v>
      </c>
      <c r="N102" s="146" t="str">
        <f t="shared" si="20"/>
        <v>Y</v>
      </c>
      <c r="O102" s="146" t="str">
        <f t="shared" si="9"/>
        <v>Y</v>
      </c>
    </row>
    <row r="103" ht="17.25" spans="1:15">
      <c r="A103" s="173">
        <v>95</v>
      </c>
      <c r="B103" s="186" t="s">
        <v>195</v>
      </c>
      <c r="C103" s="171" t="s">
        <v>196</v>
      </c>
      <c r="D103" s="201">
        <v>19</v>
      </c>
      <c r="E103" s="201">
        <v>19</v>
      </c>
      <c r="F103" s="201">
        <v>19</v>
      </c>
      <c r="G103" s="201">
        <v>19</v>
      </c>
      <c r="H103" s="200">
        <f t="shared" si="16"/>
        <v>95</v>
      </c>
      <c r="I103" s="200">
        <f t="shared" si="17"/>
        <v>95</v>
      </c>
      <c r="J103" s="146">
        <f t="shared" si="18"/>
        <v>95</v>
      </c>
      <c r="K103" s="146">
        <f t="shared" si="8"/>
        <v>95</v>
      </c>
      <c r="L103" s="178" t="str">
        <f t="shared" si="19"/>
        <v>Y</v>
      </c>
      <c r="M103" s="146" t="str">
        <f t="shared" si="20"/>
        <v>Y</v>
      </c>
      <c r="N103" s="146" t="str">
        <f t="shared" si="20"/>
        <v>Y</v>
      </c>
      <c r="O103" s="146" t="str">
        <f t="shared" si="9"/>
        <v>Y</v>
      </c>
    </row>
    <row r="104" ht="17.25" spans="1:15">
      <c r="A104" s="173">
        <v>96</v>
      </c>
      <c r="B104" s="186" t="s">
        <v>197</v>
      </c>
      <c r="C104" s="171" t="s">
        <v>198</v>
      </c>
      <c r="D104" s="201">
        <v>18</v>
      </c>
      <c r="E104" s="201">
        <v>18</v>
      </c>
      <c r="F104" s="201">
        <v>18</v>
      </c>
      <c r="G104" s="201">
        <v>18</v>
      </c>
      <c r="H104" s="200">
        <f t="shared" si="16"/>
        <v>90</v>
      </c>
      <c r="I104" s="200">
        <f t="shared" si="17"/>
        <v>90</v>
      </c>
      <c r="J104" s="146">
        <f t="shared" si="18"/>
        <v>90</v>
      </c>
      <c r="K104" s="146">
        <f t="shared" si="8"/>
        <v>90</v>
      </c>
      <c r="L104" s="178" t="str">
        <f t="shared" si="19"/>
        <v>Y</v>
      </c>
      <c r="M104" s="146" t="str">
        <f t="shared" si="20"/>
        <v>Y</v>
      </c>
      <c r="N104" s="146" t="str">
        <f t="shared" si="20"/>
        <v>Y</v>
      </c>
      <c r="O104" s="146" t="str">
        <f t="shared" si="9"/>
        <v>Y</v>
      </c>
    </row>
    <row r="105" ht="17.25" spans="1:15">
      <c r="A105" s="173">
        <v>97</v>
      </c>
      <c r="B105" s="186" t="s">
        <v>199</v>
      </c>
      <c r="C105" s="171" t="s">
        <v>200</v>
      </c>
      <c r="D105" s="201">
        <v>17</v>
      </c>
      <c r="E105" s="201">
        <v>17</v>
      </c>
      <c r="F105" s="201">
        <v>17</v>
      </c>
      <c r="G105" s="201">
        <v>17</v>
      </c>
      <c r="H105" s="200">
        <f t="shared" si="16"/>
        <v>85</v>
      </c>
      <c r="I105" s="200">
        <f t="shared" si="17"/>
        <v>85</v>
      </c>
      <c r="J105" s="146">
        <f t="shared" si="18"/>
        <v>85</v>
      </c>
      <c r="K105" s="146">
        <f t="shared" si="8"/>
        <v>85</v>
      </c>
      <c r="L105" s="178" t="str">
        <f t="shared" si="19"/>
        <v>Y</v>
      </c>
      <c r="M105" s="146" t="str">
        <f t="shared" si="20"/>
        <v>Y</v>
      </c>
      <c r="N105" s="146" t="str">
        <f t="shared" si="20"/>
        <v>Y</v>
      </c>
      <c r="O105" s="146" t="str">
        <f t="shared" si="9"/>
        <v>Y</v>
      </c>
    </row>
    <row r="106" ht="17.25" spans="1:15">
      <c r="A106" s="173">
        <v>98</v>
      </c>
      <c r="B106" s="186" t="s">
        <v>201</v>
      </c>
      <c r="C106" s="171" t="s">
        <v>202</v>
      </c>
      <c r="D106" s="201">
        <v>20</v>
      </c>
      <c r="E106" s="201">
        <v>20</v>
      </c>
      <c r="F106" s="201">
        <v>20</v>
      </c>
      <c r="G106" s="201">
        <v>20</v>
      </c>
      <c r="H106" s="200">
        <f t="shared" si="16"/>
        <v>100</v>
      </c>
      <c r="I106" s="200">
        <f t="shared" si="17"/>
        <v>100</v>
      </c>
      <c r="J106" s="146">
        <f t="shared" si="18"/>
        <v>100</v>
      </c>
      <c r="K106" s="146">
        <f t="shared" si="8"/>
        <v>100</v>
      </c>
      <c r="L106" s="178" t="str">
        <f t="shared" si="19"/>
        <v>Y</v>
      </c>
      <c r="M106" s="146" t="str">
        <f t="shared" si="20"/>
        <v>Y</v>
      </c>
      <c r="N106" s="146" t="str">
        <f t="shared" si="20"/>
        <v>Y</v>
      </c>
      <c r="O106" s="146" t="str">
        <f t="shared" si="9"/>
        <v>Y</v>
      </c>
    </row>
    <row r="107" ht="17.25" spans="1:15">
      <c r="A107" s="173">
        <v>99</v>
      </c>
      <c r="B107" s="186" t="s">
        <v>203</v>
      </c>
      <c r="C107" s="171" t="s">
        <v>204</v>
      </c>
      <c r="D107" s="201">
        <v>17</v>
      </c>
      <c r="E107" s="201">
        <v>17</v>
      </c>
      <c r="F107" s="201">
        <v>17</v>
      </c>
      <c r="G107" s="201">
        <v>17</v>
      </c>
      <c r="H107" s="200">
        <f t="shared" si="16"/>
        <v>85</v>
      </c>
      <c r="I107" s="200">
        <f t="shared" si="17"/>
        <v>85</v>
      </c>
      <c r="J107" s="146">
        <f t="shared" si="18"/>
        <v>85</v>
      </c>
      <c r="K107" s="146">
        <f t="shared" si="8"/>
        <v>85</v>
      </c>
      <c r="L107" s="178" t="str">
        <f t="shared" si="19"/>
        <v>Y</v>
      </c>
      <c r="M107" s="146" t="str">
        <f t="shared" si="20"/>
        <v>Y</v>
      </c>
      <c r="N107" s="146" t="str">
        <f t="shared" si="20"/>
        <v>Y</v>
      </c>
      <c r="O107" s="146" t="str">
        <f t="shared" si="9"/>
        <v>Y</v>
      </c>
    </row>
    <row r="108" ht="17.25" spans="1:15">
      <c r="A108" s="173">
        <v>100</v>
      </c>
      <c r="B108" s="186" t="s">
        <v>205</v>
      </c>
      <c r="C108" s="171" t="s">
        <v>206</v>
      </c>
      <c r="D108" s="201">
        <v>16</v>
      </c>
      <c r="E108" s="201">
        <v>16</v>
      </c>
      <c r="F108" s="201">
        <v>16</v>
      </c>
      <c r="G108" s="201">
        <v>16</v>
      </c>
      <c r="H108" s="200">
        <f t="shared" si="16"/>
        <v>80</v>
      </c>
      <c r="I108" s="200">
        <f t="shared" si="17"/>
        <v>80</v>
      </c>
      <c r="J108" s="146">
        <f t="shared" si="18"/>
        <v>80</v>
      </c>
      <c r="K108" s="146">
        <f t="shared" si="8"/>
        <v>80</v>
      </c>
      <c r="L108" s="178" t="str">
        <f t="shared" si="19"/>
        <v>Y</v>
      </c>
      <c r="M108" s="146" t="str">
        <f t="shared" si="20"/>
        <v>Y</v>
      </c>
      <c r="N108" s="146" t="str">
        <f t="shared" si="20"/>
        <v>Y</v>
      </c>
      <c r="O108" s="146" t="str">
        <f t="shared" si="9"/>
        <v>Y</v>
      </c>
    </row>
    <row r="109" ht="17.25" spans="1:15">
      <c r="A109" s="173">
        <v>101</v>
      </c>
      <c r="B109" s="186" t="s">
        <v>207</v>
      </c>
      <c r="C109" s="171" t="s">
        <v>208</v>
      </c>
      <c r="D109" s="201">
        <v>20</v>
      </c>
      <c r="E109" s="201">
        <v>20</v>
      </c>
      <c r="F109" s="201">
        <v>20</v>
      </c>
      <c r="G109" s="201">
        <v>20</v>
      </c>
      <c r="H109" s="200">
        <f t="shared" si="16"/>
        <v>100</v>
      </c>
      <c r="I109" s="200">
        <f t="shared" si="17"/>
        <v>100</v>
      </c>
      <c r="J109" s="146">
        <f t="shared" si="18"/>
        <v>100</v>
      </c>
      <c r="K109" s="146">
        <f t="shared" si="8"/>
        <v>100</v>
      </c>
      <c r="L109" s="178" t="str">
        <f t="shared" si="19"/>
        <v>Y</v>
      </c>
      <c r="M109" s="146" t="str">
        <f t="shared" si="20"/>
        <v>Y</v>
      </c>
      <c r="N109" s="146" t="str">
        <f t="shared" si="20"/>
        <v>Y</v>
      </c>
      <c r="O109" s="146" t="str">
        <f t="shared" si="9"/>
        <v>Y</v>
      </c>
    </row>
    <row r="110" ht="17.25" spans="1:15">
      <c r="A110" s="173">
        <v>102</v>
      </c>
      <c r="B110" s="186" t="s">
        <v>209</v>
      </c>
      <c r="C110" s="171" t="s">
        <v>210</v>
      </c>
      <c r="D110" s="201">
        <v>15</v>
      </c>
      <c r="E110" s="201">
        <v>15</v>
      </c>
      <c r="F110" s="201">
        <v>15</v>
      </c>
      <c r="G110" s="201">
        <v>15</v>
      </c>
      <c r="H110" s="200">
        <f t="shared" si="16"/>
        <v>75</v>
      </c>
      <c r="I110" s="200">
        <f t="shared" si="17"/>
        <v>75</v>
      </c>
      <c r="J110" s="146">
        <f t="shared" si="18"/>
        <v>75</v>
      </c>
      <c r="K110" s="146">
        <f t="shared" si="8"/>
        <v>75</v>
      </c>
      <c r="L110" s="178" t="str">
        <f t="shared" si="19"/>
        <v>Y</v>
      </c>
      <c r="M110" s="146" t="str">
        <f t="shared" si="20"/>
        <v>Y</v>
      </c>
      <c r="N110" s="146" t="str">
        <f t="shared" si="20"/>
        <v>Y</v>
      </c>
      <c r="O110" s="146" t="str">
        <f t="shared" si="9"/>
        <v>Y</v>
      </c>
    </row>
    <row r="111" ht="24" spans="1:15">
      <c r="A111" s="173">
        <v>103</v>
      </c>
      <c r="B111" s="186" t="s">
        <v>211</v>
      </c>
      <c r="C111" s="171" t="s">
        <v>212</v>
      </c>
      <c r="D111" s="201">
        <v>20</v>
      </c>
      <c r="E111" s="201">
        <v>20</v>
      </c>
      <c r="F111" s="201">
        <v>20</v>
      </c>
      <c r="G111" s="201">
        <v>20</v>
      </c>
      <c r="H111" s="200">
        <f t="shared" si="16"/>
        <v>100</v>
      </c>
      <c r="I111" s="200">
        <f t="shared" si="17"/>
        <v>100</v>
      </c>
      <c r="J111" s="146">
        <f t="shared" si="18"/>
        <v>100</v>
      </c>
      <c r="K111" s="146">
        <f t="shared" si="8"/>
        <v>100</v>
      </c>
      <c r="L111" s="178" t="str">
        <f t="shared" si="19"/>
        <v>Y</v>
      </c>
      <c r="M111" s="146" t="str">
        <f t="shared" si="20"/>
        <v>Y</v>
      </c>
      <c r="N111" s="146" t="str">
        <f t="shared" si="20"/>
        <v>Y</v>
      </c>
      <c r="O111" s="146" t="str">
        <f t="shared" si="9"/>
        <v>Y</v>
      </c>
    </row>
    <row r="112" ht="17.25" spans="1:15">
      <c r="A112" s="173">
        <v>104</v>
      </c>
      <c r="B112" s="186" t="s">
        <v>213</v>
      </c>
      <c r="C112" s="171" t="s">
        <v>214</v>
      </c>
      <c r="D112" s="201">
        <v>19</v>
      </c>
      <c r="E112" s="201">
        <v>19</v>
      </c>
      <c r="F112" s="201">
        <v>19</v>
      </c>
      <c r="G112" s="201">
        <v>19</v>
      </c>
      <c r="H112" s="200">
        <f t="shared" si="16"/>
        <v>95</v>
      </c>
      <c r="I112" s="200">
        <f t="shared" si="17"/>
        <v>95</v>
      </c>
      <c r="J112" s="146">
        <f t="shared" si="18"/>
        <v>95</v>
      </c>
      <c r="K112" s="146">
        <f t="shared" si="8"/>
        <v>95</v>
      </c>
      <c r="L112" s="178" t="str">
        <f t="shared" si="19"/>
        <v>Y</v>
      </c>
      <c r="M112" s="146" t="str">
        <f t="shared" si="20"/>
        <v>Y</v>
      </c>
      <c r="N112" s="146" t="str">
        <f t="shared" si="20"/>
        <v>Y</v>
      </c>
      <c r="O112" s="146" t="str">
        <f t="shared" si="9"/>
        <v>Y</v>
      </c>
    </row>
    <row r="113" ht="17.25" spans="1:15">
      <c r="A113" s="173">
        <v>105</v>
      </c>
      <c r="B113" s="186" t="s">
        <v>215</v>
      </c>
      <c r="C113" s="171" t="s">
        <v>216</v>
      </c>
      <c r="D113" s="201">
        <v>18</v>
      </c>
      <c r="E113" s="201">
        <v>18</v>
      </c>
      <c r="F113" s="201">
        <v>18</v>
      </c>
      <c r="G113" s="201">
        <v>18</v>
      </c>
      <c r="H113" s="200">
        <f t="shared" si="16"/>
        <v>90</v>
      </c>
      <c r="I113" s="200">
        <f t="shared" si="17"/>
        <v>90</v>
      </c>
      <c r="J113" s="146">
        <f t="shared" si="18"/>
        <v>90</v>
      </c>
      <c r="K113" s="146">
        <f t="shared" si="8"/>
        <v>90</v>
      </c>
      <c r="L113" s="178" t="str">
        <f t="shared" si="19"/>
        <v>Y</v>
      </c>
      <c r="M113" s="146" t="str">
        <f t="shared" si="20"/>
        <v>Y</v>
      </c>
      <c r="N113" s="146" t="str">
        <f t="shared" si="20"/>
        <v>Y</v>
      </c>
      <c r="O113" s="146" t="str">
        <f t="shared" si="9"/>
        <v>Y</v>
      </c>
    </row>
    <row r="114" ht="17.25" spans="1:15">
      <c r="A114" s="173">
        <v>106</v>
      </c>
      <c r="B114" s="186" t="s">
        <v>217</v>
      </c>
      <c r="C114" s="171" t="s">
        <v>218</v>
      </c>
      <c r="D114" s="201">
        <v>19</v>
      </c>
      <c r="E114" s="201">
        <v>19</v>
      </c>
      <c r="F114" s="201">
        <v>19</v>
      </c>
      <c r="G114" s="201">
        <v>19</v>
      </c>
      <c r="H114" s="200">
        <f t="shared" si="16"/>
        <v>95</v>
      </c>
      <c r="I114" s="200">
        <f t="shared" si="17"/>
        <v>95</v>
      </c>
      <c r="J114" s="146">
        <f t="shared" si="18"/>
        <v>95</v>
      </c>
      <c r="K114" s="146">
        <f t="shared" si="8"/>
        <v>95</v>
      </c>
      <c r="L114" s="178" t="str">
        <f t="shared" si="19"/>
        <v>Y</v>
      </c>
      <c r="M114" s="146" t="str">
        <f t="shared" si="20"/>
        <v>Y</v>
      </c>
      <c r="N114" s="146" t="str">
        <f t="shared" si="20"/>
        <v>Y</v>
      </c>
      <c r="O114" s="146" t="str">
        <f t="shared" si="9"/>
        <v>Y</v>
      </c>
    </row>
    <row r="115" ht="17.25" spans="1:15">
      <c r="A115" s="173">
        <v>107</v>
      </c>
      <c r="B115" s="186" t="s">
        <v>219</v>
      </c>
      <c r="C115" s="171" t="s">
        <v>220</v>
      </c>
      <c r="D115" s="201">
        <v>18</v>
      </c>
      <c r="E115" s="201">
        <v>18</v>
      </c>
      <c r="F115" s="201">
        <v>18</v>
      </c>
      <c r="G115" s="201">
        <v>18</v>
      </c>
      <c r="H115" s="200">
        <f t="shared" si="16"/>
        <v>90</v>
      </c>
      <c r="I115" s="200">
        <f t="shared" si="17"/>
        <v>90</v>
      </c>
      <c r="J115" s="146">
        <f t="shared" si="18"/>
        <v>90</v>
      </c>
      <c r="K115" s="146">
        <f t="shared" si="8"/>
        <v>90</v>
      </c>
      <c r="L115" s="178" t="str">
        <f t="shared" si="19"/>
        <v>Y</v>
      </c>
      <c r="M115" s="146" t="str">
        <f t="shared" si="20"/>
        <v>Y</v>
      </c>
      <c r="N115" s="146" t="str">
        <f t="shared" si="20"/>
        <v>Y</v>
      </c>
      <c r="O115" s="146" t="str">
        <f t="shared" si="9"/>
        <v>Y</v>
      </c>
    </row>
    <row r="116" ht="17.25" spans="1:15">
      <c r="A116" s="173">
        <v>108</v>
      </c>
      <c r="B116" s="186" t="s">
        <v>221</v>
      </c>
      <c r="C116" s="171" t="s">
        <v>222</v>
      </c>
      <c r="D116" s="201">
        <v>20</v>
      </c>
      <c r="E116" s="201">
        <v>20</v>
      </c>
      <c r="F116" s="201">
        <v>20</v>
      </c>
      <c r="G116" s="201">
        <v>20</v>
      </c>
      <c r="H116" s="200">
        <f t="shared" si="16"/>
        <v>100</v>
      </c>
      <c r="I116" s="200">
        <f t="shared" si="17"/>
        <v>100</v>
      </c>
      <c r="J116" s="146">
        <f t="shared" si="18"/>
        <v>100</v>
      </c>
      <c r="K116" s="146">
        <f t="shared" si="8"/>
        <v>100</v>
      </c>
      <c r="L116" s="178" t="str">
        <f t="shared" si="19"/>
        <v>Y</v>
      </c>
      <c r="M116" s="146" t="str">
        <f t="shared" si="20"/>
        <v>Y</v>
      </c>
      <c r="N116" s="146" t="str">
        <f t="shared" si="20"/>
        <v>Y</v>
      </c>
      <c r="O116" s="146" t="str">
        <f t="shared" si="9"/>
        <v>Y</v>
      </c>
    </row>
    <row r="117" ht="17.25" spans="1:15">
      <c r="A117" s="173">
        <v>109</v>
      </c>
      <c r="B117" s="186" t="s">
        <v>223</v>
      </c>
      <c r="C117" s="171" t="s">
        <v>224</v>
      </c>
      <c r="D117" s="201">
        <v>20</v>
      </c>
      <c r="E117" s="201">
        <v>20</v>
      </c>
      <c r="F117" s="201">
        <v>20</v>
      </c>
      <c r="G117" s="201">
        <v>20</v>
      </c>
      <c r="H117" s="200">
        <f t="shared" si="16"/>
        <v>100</v>
      </c>
      <c r="I117" s="200">
        <f t="shared" si="17"/>
        <v>100</v>
      </c>
      <c r="J117" s="146">
        <f t="shared" si="18"/>
        <v>100</v>
      </c>
      <c r="K117" s="146">
        <f t="shared" si="8"/>
        <v>100</v>
      </c>
      <c r="L117" s="178" t="str">
        <f t="shared" si="19"/>
        <v>Y</v>
      </c>
      <c r="M117" s="146" t="str">
        <f t="shared" si="20"/>
        <v>Y</v>
      </c>
      <c r="N117" s="146" t="str">
        <f t="shared" si="20"/>
        <v>Y</v>
      </c>
      <c r="O117" s="146" t="str">
        <f t="shared" si="9"/>
        <v>Y</v>
      </c>
    </row>
    <row r="118" ht="17.25" spans="1:15">
      <c r="A118" s="173">
        <v>110</v>
      </c>
      <c r="B118" s="186" t="s">
        <v>225</v>
      </c>
      <c r="C118" s="171" t="s">
        <v>226</v>
      </c>
      <c r="D118" s="201">
        <v>19</v>
      </c>
      <c r="E118" s="201">
        <v>19</v>
      </c>
      <c r="F118" s="201">
        <v>19</v>
      </c>
      <c r="G118" s="201">
        <v>19</v>
      </c>
      <c r="H118" s="200">
        <f t="shared" si="16"/>
        <v>95</v>
      </c>
      <c r="I118" s="200">
        <f t="shared" si="17"/>
        <v>95</v>
      </c>
      <c r="J118" s="146">
        <f t="shared" si="18"/>
        <v>95</v>
      </c>
      <c r="K118" s="146">
        <f t="shared" si="8"/>
        <v>95</v>
      </c>
      <c r="L118" s="178" t="str">
        <f t="shared" si="19"/>
        <v>Y</v>
      </c>
      <c r="M118" s="146" t="str">
        <f t="shared" si="20"/>
        <v>Y</v>
      </c>
      <c r="N118" s="146" t="str">
        <f t="shared" si="20"/>
        <v>Y</v>
      </c>
      <c r="O118" s="146" t="str">
        <f t="shared" si="9"/>
        <v>Y</v>
      </c>
    </row>
    <row r="119" ht="17.25" spans="1:15">
      <c r="A119" s="173">
        <v>111</v>
      </c>
      <c r="B119" s="186" t="s">
        <v>227</v>
      </c>
      <c r="C119" s="171" t="s">
        <v>228</v>
      </c>
      <c r="D119" s="201">
        <v>18</v>
      </c>
      <c r="E119" s="201">
        <v>18</v>
      </c>
      <c r="F119" s="201">
        <v>18</v>
      </c>
      <c r="G119" s="201">
        <v>18</v>
      </c>
      <c r="H119" s="200">
        <f t="shared" si="16"/>
        <v>90</v>
      </c>
      <c r="I119" s="200">
        <f t="shared" si="17"/>
        <v>90</v>
      </c>
      <c r="J119" s="146">
        <f t="shared" si="18"/>
        <v>90</v>
      </c>
      <c r="K119" s="146">
        <f t="shared" si="8"/>
        <v>90</v>
      </c>
      <c r="L119" s="178" t="str">
        <f t="shared" si="19"/>
        <v>Y</v>
      </c>
      <c r="M119" s="146" t="str">
        <f t="shared" si="20"/>
        <v>Y</v>
      </c>
      <c r="N119" s="146" t="str">
        <f t="shared" si="20"/>
        <v>Y</v>
      </c>
      <c r="O119" s="146" t="str">
        <f t="shared" si="9"/>
        <v>Y</v>
      </c>
    </row>
    <row r="120" ht="17.25" spans="1:15">
      <c r="A120" s="173">
        <v>112</v>
      </c>
      <c r="B120" s="186" t="s">
        <v>229</v>
      </c>
      <c r="C120" s="171" t="s">
        <v>230</v>
      </c>
      <c r="D120" s="201">
        <v>17</v>
      </c>
      <c r="E120" s="201">
        <v>17</v>
      </c>
      <c r="F120" s="201">
        <v>17</v>
      </c>
      <c r="G120" s="201">
        <v>17</v>
      </c>
      <c r="H120" s="200">
        <f t="shared" si="16"/>
        <v>85</v>
      </c>
      <c r="I120" s="200">
        <f t="shared" si="17"/>
        <v>85</v>
      </c>
      <c r="J120" s="146">
        <f t="shared" si="18"/>
        <v>85</v>
      </c>
      <c r="K120" s="146">
        <f t="shared" si="8"/>
        <v>85</v>
      </c>
      <c r="L120" s="178" t="str">
        <f t="shared" si="19"/>
        <v>Y</v>
      </c>
      <c r="M120" s="146" t="str">
        <f t="shared" si="20"/>
        <v>Y</v>
      </c>
      <c r="N120" s="146" t="str">
        <f t="shared" si="20"/>
        <v>Y</v>
      </c>
      <c r="O120" s="146" t="str">
        <f t="shared" si="9"/>
        <v>Y</v>
      </c>
    </row>
    <row r="121" ht="17.25" spans="1:15">
      <c r="A121" s="173">
        <v>113</v>
      </c>
      <c r="B121" s="186" t="s">
        <v>231</v>
      </c>
      <c r="C121" s="171" t="s">
        <v>232</v>
      </c>
      <c r="D121" s="201">
        <v>18</v>
      </c>
      <c r="E121" s="201">
        <v>18</v>
      </c>
      <c r="F121" s="201">
        <v>18</v>
      </c>
      <c r="G121" s="201">
        <v>18</v>
      </c>
      <c r="H121" s="200">
        <f t="shared" si="16"/>
        <v>90</v>
      </c>
      <c r="I121" s="200">
        <f t="shared" si="17"/>
        <v>90</v>
      </c>
      <c r="J121" s="146">
        <f t="shared" si="18"/>
        <v>90</v>
      </c>
      <c r="K121" s="146">
        <f t="shared" si="8"/>
        <v>90</v>
      </c>
      <c r="L121" s="178" t="str">
        <f t="shared" si="19"/>
        <v>Y</v>
      </c>
      <c r="M121" s="146" t="str">
        <f t="shared" si="20"/>
        <v>Y</v>
      </c>
      <c r="N121" s="146" t="str">
        <f t="shared" si="20"/>
        <v>Y</v>
      </c>
      <c r="O121" s="146" t="str">
        <f t="shared" si="9"/>
        <v>Y</v>
      </c>
    </row>
    <row r="122" ht="17.25" spans="1:15">
      <c r="A122" s="173">
        <v>114</v>
      </c>
      <c r="B122" s="186" t="s">
        <v>233</v>
      </c>
      <c r="C122" s="171" t="s">
        <v>234</v>
      </c>
      <c r="D122" s="201">
        <v>17</v>
      </c>
      <c r="E122" s="201">
        <v>17</v>
      </c>
      <c r="F122" s="201">
        <v>17</v>
      </c>
      <c r="G122" s="201">
        <v>17</v>
      </c>
      <c r="H122" s="200">
        <f t="shared" si="16"/>
        <v>85</v>
      </c>
      <c r="I122" s="200">
        <f t="shared" si="17"/>
        <v>85</v>
      </c>
      <c r="J122" s="146">
        <f t="shared" si="18"/>
        <v>85</v>
      </c>
      <c r="K122" s="146">
        <f t="shared" si="8"/>
        <v>85</v>
      </c>
      <c r="L122" s="178" t="str">
        <f t="shared" si="19"/>
        <v>Y</v>
      </c>
      <c r="M122" s="146" t="str">
        <f t="shared" si="20"/>
        <v>Y</v>
      </c>
      <c r="N122" s="146" t="str">
        <f t="shared" si="20"/>
        <v>Y</v>
      </c>
      <c r="O122" s="146" t="str">
        <f t="shared" si="9"/>
        <v>Y</v>
      </c>
    </row>
    <row r="123" ht="17.25" spans="1:15">
      <c r="A123" s="173">
        <v>115</v>
      </c>
      <c r="B123" s="186" t="s">
        <v>235</v>
      </c>
      <c r="C123" s="171" t="s">
        <v>236</v>
      </c>
      <c r="D123" s="201">
        <v>17</v>
      </c>
      <c r="E123" s="201">
        <v>17</v>
      </c>
      <c r="F123" s="201">
        <v>17</v>
      </c>
      <c r="G123" s="201">
        <v>17</v>
      </c>
      <c r="H123" s="200">
        <f t="shared" si="16"/>
        <v>85</v>
      </c>
      <c r="I123" s="200">
        <f t="shared" si="17"/>
        <v>85</v>
      </c>
      <c r="J123" s="146">
        <f t="shared" si="18"/>
        <v>85</v>
      </c>
      <c r="K123" s="146">
        <f t="shared" si="8"/>
        <v>85</v>
      </c>
      <c r="L123" s="178" t="str">
        <f t="shared" si="19"/>
        <v>Y</v>
      </c>
      <c r="M123" s="146" t="str">
        <f t="shared" si="20"/>
        <v>Y</v>
      </c>
      <c r="N123" s="146" t="str">
        <f t="shared" si="20"/>
        <v>Y</v>
      </c>
      <c r="O123" s="146" t="str">
        <f t="shared" si="9"/>
        <v>Y</v>
      </c>
    </row>
    <row r="124" ht="17.25" spans="1:15">
      <c r="A124" s="173">
        <v>116</v>
      </c>
      <c r="B124" s="186" t="s">
        <v>237</v>
      </c>
      <c r="C124" s="171" t="s">
        <v>238</v>
      </c>
      <c r="D124" s="201">
        <v>16</v>
      </c>
      <c r="E124" s="201">
        <v>16</v>
      </c>
      <c r="F124" s="201">
        <v>16</v>
      </c>
      <c r="G124" s="201">
        <v>16</v>
      </c>
      <c r="H124" s="200">
        <f t="shared" si="16"/>
        <v>80</v>
      </c>
      <c r="I124" s="200">
        <f t="shared" si="17"/>
        <v>80</v>
      </c>
      <c r="J124" s="146">
        <f t="shared" si="18"/>
        <v>80</v>
      </c>
      <c r="K124" s="146">
        <f t="shared" si="8"/>
        <v>80</v>
      </c>
      <c r="L124" s="178" t="str">
        <f t="shared" si="19"/>
        <v>Y</v>
      </c>
      <c r="M124" s="146" t="str">
        <f t="shared" si="20"/>
        <v>Y</v>
      </c>
      <c r="N124" s="146" t="str">
        <f t="shared" si="20"/>
        <v>Y</v>
      </c>
      <c r="O124" s="146" t="str">
        <f t="shared" si="9"/>
        <v>Y</v>
      </c>
    </row>
    <row r="125" ht="17.25" spans="1:15">
      <c r="A125" s="173">
        <v>117</v>
      </c>
      <c r="B125" s="186" t="s">
        <v>239</v>
      </c>
      <c r="C125" s="171" t="s">
        <v>240</v>
      </c>
      <c r="D125" s="201">
        <v>18</v>
      </c>
      <c r="E125" s="201">
        <v>18</v>
      </c>
      <c r="F125" s="201">
        <v>18</v>
      </c>
      <c r="G125" s="201">
        <v>18</v>
      </c>
      <c r="H125" s="200">
        <f t="shared" si="16"/>
        <v>90</v>
      </c>
      <c r="I125" s="200">
        <f t="shared" si="17"/>
        <v>90</v>
      </c>
      <c r="J125" s="146">
        <f t="shared" si="18"/>
        <v>90</v>
      </c>
      <c r="K125" s="146">
        <f t="shared" si="8"/>
        <v>90</v>
      </c>
      <c r="L125" s="178" t="str">
        <f t="shared" si="19"/>
        <v>Y</v>
      </c>
      <c r="M125" s="146" t="str">
        <f t="shared" si="20"/>
        <v>Y</v>
      </c>
      <c r="N125" s="146" t="str">
        <f t="shared" si="20"/>
        <v>Y</v>
      </c>
      <c r="O125" s="146" t="str">
        <f t="shared" si="9"/>
        <v>Y</v>
      </c>
    </row>
    <row r="126" ht="17.25" spans="1:15">
      <c r="A126" s="173">
        <v>118</v>
      </c>
      <c r="B126" s="186" t="s">
        <v>241</v>
      </c>
      <c r="C126" s="171" t="s">
        <v>242</v>
      </c>
      <c r="D126" s="202">
        <v>13</v>
      </c>
      <c r="E126" s="202">
        <v>13</v>
      </c>
      <c r="F126" s="202">
        <v>13</v>
      </c>
      <c r="G126" s="202">
        <v>13</v>
      </c>
      <c r="H126" s="200">
        <f t="shared" si="16"/>
        <v>65</v>
      </c>
      <c r="I126" s="200">
        <f t="shared" si="17"/>
        <v>65</v>
      </c>
      <c r="J126" s="146">
        <f t="shared" si="18"/>
        <v>65</v>
      </c>
      <c r="K126" s="146">
        <f t="shared" si="8"/>
        <v>65</v>
      </c>
      <c r="L126" s="178" t="str">
        <f t="shared" si="19"/>
        <v>Y</v>
      </c>
      <c r="M126" s="146" t="str">
        <f t="shared" si="20"/>
        <v>Y</v>
      </c>
      <c r="N126" s="146" t="str">
        <f t="shared" si="20"/>
        <v>Y</v>
      </c>
      <c r="O126" s="146" t="str">
        <f t="shared" si="9"/>
        <v>Y</v>
      </c>
    </row>
    <row r="127" ht="17.25" spans="1:15">
      <c r="A127" s="173">
        <v>119</v>
      </c>
      <c r="B127" s="186" t="s">
        <v>243</v>
      </c>
      <c r="C127" s="190" t="s">
        <v>244</v>
      </c>
      <c r="D127" s="203">
        <v>15</v>
      </c>
      <c r="E127" s="203">
        <v>15</v>
      </c>
      <c r="F127" s="203">
        <v>15</v>
      </c>
      <c r="G127" s="203">
        <v>15</v>
      </c>
      <c r="H127" s="200">
        <f t="shared" si="16"/>
        <v>75</v>
      </c>
      <c r="I127" s="200">
        <f t="shared" si="17"/>
        <v>75</v>
      </c>
      <c r="J127" s="146">
        <f t="shared" si="18"/>
        <v>75</v>
      </c>
      <c r="K127" s="146">
        <f t="shared" si="8"/>
        <v>75</v>
      </c>
      <c r="L127" s="178" t="str">
        <f t="shared" si="19"/>
        <v>Y</v>
      </c>
      <c r="M127" s="146" t="str">
        <f t="shared" si="20"/>
        <v>Y</v>
      </c>
      <c r="N127" s="146" t="str">
        <f t="shared" si="20"/>
        <v>Y</v>
      </c>
      <c r="O127" s="146" t="str">
        <f t="shared" si="9"/>
        <v>Y</v>
      </c>
    </row>
    <row r="128" ht="17.25" spans="1:15">
      <c r="A128" s="173">
        <v>120</v>
      </c>
      <c r="B128" s="186" t="s">
        <v>245</v>
      </c>
      <c r="C128" s="190" t="s">
        <v>246</v>
      </c>
      <c r="D128" s="203">
        <v>17</v>
      </c>
      <c r="E128" s="203">
        <v>17</v>
      </c>
      <c r="F128" s="203">
        <v>17</v>
      </c>
      <c r="G128" s="203">
        <v>17</v>
      </c>
      <c r="H128" s="200">
        <f t="shared" si="16"/>
        <v>85</v>
      </c>
      <c r="I128" s="200">
        <f t="shared" si="17"/>
        <v>85</v>
      </c>
      <c r="J128" s="146">
        <f t="shared" si="18"/>
        <v>85</v>
      </c>
      <c r="K128" s="146">
        <f t="shared" si="8"/>
        <v>85</v>
      </c>
      <c r="L128" s="178" t="str">
        <f t="shared" si="19"/>
        <v>Y</v>
      </c>
      <c r="M128" s="146" t="str">
        <f t="shared" si="20"/>
        <v>Y</v>
      </c>
      <c r="N128" s="146" t="str">
        <f t="shared" si="20"/>
        <v>Y</v>
      </c>
      <c r="O128" s="146" t="str">
        <f t="shared" si="9"/>
        <v>Y</v>
      </c>
    </row>
    <row r="129" ht="17.25" spans="1:15">
      <c r="A129" s="173">
        <v>121</v>
      </c>
      <c r="B129" s="186" t="s">
        <v>247</v>
      </c>
      <c r="C129" s="190" t="s">
        <v>248</v>
      </c>
      <c r="D129" s="203">
        <v>15</v>
      </c>
      <c r="E129" s="203">
        <v>15</v>
      </c>
      <c r="F129" s="203">
        <v>15</v>
      </c>
      <c r="G129" s="203">
        <v>15</v>
      </c>
      <c r="H129" s="200">
        <f t="shared" si="16"/>
        <v>75</v>
      </c>
      <c r="I129" s="200">
        <f t="shared" si="17"/>
        <v>75</v>
      </c>
      <c r="J129" s="146">
        <f t="shared" si="18"/>
        <v>75</v>
      </c>
      <c r="K129" s="146">
        <f t="shared" si="8"/>
        <v>75</v>
      </c>
      <c r="L129" s="178" t="str">
        <f t="shared" si="19"/>
        <v>Y</v>
      </c>
      <c r="M129" s="146" t="str">
        <f t="shared" si="20"/>
        <v>Y</v>
      </c>
      <c r="N129" s="146" t="str">
        <f t="shared" si="20"/>
        <v>Y</v>
      </c>
      <c r="O129" s="146" t="str">
        <f t="shared" si="9"/>
        <v>Y</v>
      </c>
    </row>
    <row r="130" ht="17.25" spans="1:15">
      <c r="A130" s="173">
        <v>122</v>
      </c>
      <c r="B130" s="186" t="s">
        <v>249</v>
      </c>
      <c r="C130" s="190" t="s">
        <v>250</v>
      </c>
      <c r="D130" s="203">
        <v>15</v>
      </c>
      <c r="E130" s="203">
        <v>15</v>
      </c>
      <c r="F130" s="203">
        <v>15</v>
      </c>
      <c r="G130" s="203">
        <v>15</v>
      </c>
      <c r="H130" s="200">
        <f t="shared" si="16"/>
        <v>75</v>
      </c>
      <c r="I130" s="200">
        <f t="shared" si="17"/>
        <v>75</v>
      </c>
      <c r="J130" s="146">
        <f t="shared" si="18"/>
        <v>75</v>
      </c>
      <c r="K130" s="146">
        <f t="shared" si="8"/>
        <v>75</v>
      </c>
      <c r="L130" s="178" t="str">
        <f t="shared" si="19"/>
        <v>Y</v>
      </c>
      <c r="M130" s="146" t="str">
        <f t="shared" si="20"/>
        <v>Y</v>
      </c>
      <c r="N130" s="146" t="str">
        <f t="shared" si="20"/>
        <v>Y</v>
      </c>
      <c r="O130" s="146" t="str">
        <f t="shared" si="9"/>
        <v>Y</v>
      </c>
    </row>
    <row r="131" ht="17.25" spans="1:15">
      <c r="A131" s="173">
        <v>123</v>
      </c>
      <c r="B131" s="186" t="s">
        <v>251</v>
      </c>
      <c r="C131" s="190" t="s">
        <v>252</v>
      </c>
      <c r="D131" s="203">
        <v>19</v>
      </c>
      <c r="E131" s="203">
        <v>19</v>
      </c>
      <c r="F131" s="203">
        <v>19</v>
      </c>
      <c r="G131" s="203">
        <v>19</v>
      </c>
      <c r="H131" s="200">
        <f t="shared" si="16"/>
        <v>95</v>
      </c>
      <c r="I131" s="200">
        <f t="shared" si="17"/>
        <v>95</v>
      </c>
      <c r="J131" s="146">
        <f t="shared" si="18"/>
        <v>95</v>
      </c>
      <c r="K131" s="146">
        <f t="shared" si="8"/>
        <v>95</v>
      </c>
      <c r="L131" s="178" t="str">
        <f t="shared" si="19"/>
        <v>Y</v>
      </c>
      <c r="M131" s="146" t="str">
        <f t="shared" si="20"/>
        <v>Y</v>
      </c>
      <c r="N131" s="146" t="str">
        <f t="shared" si="20"/>
        <v>Y</v>
      </c>
      <c r="O131" s="146" t="str">
        <f t="shared" si="9"/>
        <v>Y</v>
      </c>
    </row>
    <row r="132" ht="17.25" spans="1:15">
      <c r="A132" s="173">
        <v>124</v>
      </c>
      <c r="B132" s="186" t="s">
        <v>253</v>
      </c>
      <c r="C132" s="190" t="s">
        <v>254</v>
      </c>
      <c r="D132" s="203">
        <v>15</v>
      </c>
      <c r="E132" s="203">
        <v>15</v>
      </c>
      <c r="F132" s="203">
        <v>15</v>
      </c>
      <c r="G132" s="203">
        <v>15</v>
      </c>
      <c r="H132" s="200">
        <f t="shared" si="16"/>
        <v>75</v>
      </c>
      <c r="I132" s="200">
        <f t="shared" si="17"/>
        <v>75</v>
      </c>
      <c r="J132" s="146">
        <f t="shared" si="18"/>
        <v>75</v>
      </c>
      <c r="K132" s="146">
        <f t="shared" si="8"/>
        <v>75</v>
      </c>
      <c r="L132" s="178" t="str">
        <f t="shared" si="19"/>
        <v>Y</v>
      </c>
      <c r="M132" s="146" t="str">
        <f t="shared" si="20"/>
        <v>Y</v>
      </c>
      <c r="N132" s="146" t="str">
        <f t="shared" si="20"/>
        <v>Y</v>
      </c>
      <c r="O132" s="146" t="str">
        <f t="shared" si="9"/>
        <v>Y</v>
      </c>
    </row>
    <row r="133" ht="17.25" spans="1:15">
      <c r="A133" s="173">
        <v>125</v>
      </c>
      <c r="B133" s="186" t="s">
        <v>255</v>
      </c>
      <c r="C133" s="190" t="s">
        <v>256</v>
      </c>
      <c r="D133" s="203">
        <v>18</v>
      </c>
      <c r="E133" s="203">
        <v>18</v>
      </c>
      <c r="F133" s="203">
        <v>18</v>
      </c>
      <c r="G133" s="203">
        <v>18</v>
      </c>
      <c r="H133" s="200">
        <f t="shared" si="16"/>
        <v>90</v>
      </c>
      <c r="I133" s="200">
        <f t="shared" si="17"/>
        <v>90</v>
      </c>
      <c r="J133" s="146">
        <f t="shared" si="18"/>
        <v>90</v>
      </c>
      <c r="K133" s="146">
        <f t="shared" si="8"/>
        <v>90</v>
      </c>
      <c r="L133" s="178" t="str">
        <f t="shared" si="19"/>
        <v>Y</v>
      </c>
      <c r="M133" s="146" t="str">
        <f t="shared" si="20"/>
        <v>Y</v>
      </c>
      <c r="N133" s="146" t="str">
        <f t="shared" si="20"/>
        <v>Y</v>
      </c>
      <c r="O133" s="146" t="str">
        <f t="shared" si="9"/>
        <v>Y</v>
      </c>
    </row>
    <row r="134" ht="17.25" spans="1:15">
      <c r="A134" s="173">
        <v>126</v>
      </c>
      <c r="B134" s="186" t="s">
        <v>257</v>
      </c>
      <c r="C134" s="190" t="s">
        <v>258</v>
      </c>
      <c r="D134" s="203">
        <v>18</v>
      </c>
      <c r="E134" s="203">
        <v>18</v>
      </c>
      <c r="F134" s="203">
        <v>18</v>
      </c>
      <c r="G134" s="203">
        <v>18</v>
      </c>
      <c r="H134" s="200">
        <f t="shared" si="16"/>
        <v>90</v>
      </c>
      <c r="I134" s="200">
        <f t="shared" si="17"/>
        <v>90</v>
      </c>
      <c r="J134" s="146">
        <f t="shared" si="18"/>
        <v>90</v>
      </c>
      <c r="K134" s="146">
        <f t="shared" si="8"/>
        <v>90</v>
      </c>
      <c r="L134" s="178" t="str">
        <f t="shared" si="19"/>
        <v>Y</v>
      </c>
      <c r="M134" s="146" t="str">
        <f t="shared" si="20"/>
        <v>Y</v>
      </c>
      <c r="N134" s="146" t="str">
        <f t="shared" si="20"/>
        <v>Y</v>
      </c>
      <c r="O134" s="146" t="str">
        <f t="shared" si="9"/>
        <v>Y</v>
      </c>
    </row>
    <row r="135" ht="24" spans="1:15">
      <c r="A135" s="173">
        <v>127</v>
      </c>
      <c r="B135" s="186" t="s">
        <v>259</v>
      </c>
      <c r="C135" s="190" t="s">
        <v>260</v>
      </c>
      <c r="D135" s="203">
        <v>18</v>
      </c>
      <c r="E135" s="203">
        <v>18</v>
      </c>
      <c r="F135" s="203">
        <v>18</v>
      </c>
      <c r="G135" s="203">
        <v>18</v>
      </c>
      <c r="H135" s="200">
        <f t="shared" si="16"/>
        <v>90</v>
      </c>
      <c r="I135" s="200">
        <f t="shared" si="17"/>
        <v>90</v>
      </c>
      <c r="J135" s="146">
        <f t="shared" si="18"/>
        <v>90</v>
      </c>
      <c r="K135" s="146">
        <f t="shared" si="8"/>
        <v>90</v>
      </c>
      <c r="L135" s="178" t="str">
        <f t="shared" si="19"/>
        <v>Y</v>
      </c>
      <c r="M135" s="146" t="str">
        <f t="shared" si="20"/>
        <v>Y</v>
      </c>
      <c r="N135" s="146" t="str">
        <f t="shared" si="20"/>
        <v>Y</v>
      </c>
      <c r="O135" s="146" t="str">
        <f t="shared" si="9"/>
        <v>Y</v>
      </c>
    </row>
    <row r="136" ht="24" spans="1:15">
      <c r="A136" s="173">
        <v>128</v>
      </c>
      <c r="B136" s="186" t="s">
        <v>261</v>
      </c>
      <c r="C136" s="190" t="s">
        <v>262</v>
      </c>
      <c r="D136" s="203">
        <v>19</v>
      </c>
      <c r="E136" s="203">
        <v>19</v>
      </c>
      <c r="F136" s="203">
        <v>19</v>
      </c>
      <c r="G136" s="203">
        <v>19</v>
      </c>
      <c r="H136" s="200">
        <f t="shared" si="16"/>
        <v>95</v>
      </c>
      <c r="I136" s="200">
        <f t="shared" si="17"/>
        <v>95</v>
      </c>
      <c r="J136" s="146">
        <f t="shared" si="18"/>
        <v>95</v>
      </c>
      <c r="K136" s="146">
        <f t="shared" si="8"/>
        <v>95</v>
      </c>
      <c r="L136" s="178" t="str">
        <f t="shared" si="19"/>
        <v>Y</v>
      </c>
      <c r="M136" s="146" t="str">
        <f t="shared" si="20"/>
        <v>Y</v>
      </c>
      <c r="N136" s="146" t="str">
        <f t="shared" si="20"/>
        <v>Y</v>
      </c>
      <c r="O136" s="146" t="str">
        <f t="shared" si="9"/>
        <v>Y</v>
      </c>
    </row>
    <row r="137" ht="17.25" spans="1:15">
      <c r="A137" s="173">
        <v>129</v>
      </c>
      <c r="B137" s="186" t="s">
        <v>263</v>
      </c>
      <c r="C137" s="190" t="s">
        <v>264</v>
      </c>
      <c r="D137" s="203">
        <v>18</v>
      </c>
      <c r="E137" s="203">
        <v>18</v>
      </c>
      <c r="F137" s="203">
        <v>18</v>
      </c>
      <c r="G137" s="203">
        <v>18</v>
      </c>
      <c r="H137" s="200">
        <f t="shared" ref="H137:H151" si="21">D137/0.2</f>
        <v>90</v>
      </c>
      <c r="I137" s="200">
        <f t="shared" ref="I137:I151" si="22">(E137)/0.2</f>
        <v>90</v>
      </c>
      <c r="J137" s="146">
        <f t="shared" ref="J137:J151" si="23">(F137)/0.2</f>
        <v>90</v>
      </c>
      <c r="K137" s="146">
        <f t="shared" si="8"/>
        <v>90</v>
      </c>
      <c r="L137" s="178" t="str">
        <f t="shared" ref="L137:L151" si="24">IF(H137&lt;45,"N","Y")</f>
        <v>Y</v>
      </c>
      <c r="M137" s="146" t="str">
        <f t="shared" ref="M137:N151" si="25">IF(I137&lt;45,"N","Y")</f>
        <v>Y</v>
      </c>
      <c r="N137" s="146" t="str">
        <f t="shared" si="25"/>
        <v>Y</v>
      </c>
      <c r="O137" s="146" t="str">
        <f t="shared" si="9"/>
        <v>Y</v>
      </c>
    </row>
    <row r="138" ht="17.25" spans="1:15">
      <c r="A138" s="173">
        <v>130</v>
      </c>
      <c r="B138" s="186" t="s">
        <v>265</v>
      </c>
      <c r="C138" s="190" t="s">
        <v>266</v>
      </c>
      <c r="D138" s="203">
        <v>12</v>
      </c>
      <c r="E138" s="203">
        <v>12</v>
      </c>
      <c r="F138" s="203">
        <v>12</v>
      </c>
      <c r="G138" s="203">
        <v>12</v>
      </c>
      <c r="H138" s="200">
        <f t="shared" si="21"/>
        <v>60</v>
      </c>
      <c r="I138" s="200">
        <f t="shared" si="22"/>
        <v>60</v>
      </c>
      <c r="J138" s="146">
        <f t="shared" si="23"/>
        <v>60</v>
      </c>
      <c r="K138" s="146">
        <f t="shared" si="8"/>
        <v>60</v>
      </c>
      <c r="L138" s="178" t="str">
        <f t="shared" si="24"/>
        <v>Y</v>
      </c>
      <c r="M138" s="146" t="str">
        <f t="shared" si="25"/>
        <v>Y</v>
      </c>
      <c r="N138" s="146" t="str">
        <f t="shared" si="25"/>
        <v>Y</v>
      </c>
      <c r="O138" s="146" t="str">
        <f t="shared" si="9"/>
        <v>Y</v>
      </c>
    </row>
    <row r="139" ht="17.25" spans="1:15">
      <c r="A139" s="173">
        <v>131</v>
      </c>
      <c r="B139" s="186" t="s">
        <v>267</v>
      </c>
      <c r="C139" s="190" t="s">
        <v>268</v>
      </c>
      <c r="D139" s="203">
        <v>13</v>
      </c>
      <c r="E139" s="203">
        <v>13</v>
      </c>
      <c r="F139" s="203">
        <v>13</v>
      </c>
      <c r="G139" s="203">
        <v>13</v>
      </c>
      <c r="H139" s="200">
        <f t="shared" si="21"/>
        <v>65</v>
      </c>
      <c r="I139" s="200">
        <f t="shared" si="22"/>
        <v>65</v>
      </c>
      <c r="J139" s="146">
        <f t="shared" si="23"/>
        <v>65</v>
      </c>
      <c r="K139" s="146">
        <f t="shared" ref="K139:K151" si="26">(G139)/0.2</f>
        <v>65</v>
      </c>
      <c r="L139" s="178" t="str">
        <f t="shared" si="24"/>
        <v>Y</v>
      </c>
      <c r="M139" s="146" t="str">
        <f t="shared" si="25"/>
        <v>Y</v>
      </c>
      <c r="N139" s="146" t="str">
        <f t="shared" si="25"/>
        <v>Y</v>
      </c>
      <c r="O139" s="146" t="str">
        <f t="shared" ref="O139:O151" si="27">IF(K139&lt;45,"N","Y")</f>
        <v>Y</v>
      </c>
    </row>
    <row r="140" ht="17.25" spans="1:15">
      <c r="A140" s="173">
        <v>132</v>
      </c>
      <c r="B140" s="186" t="s">
        <v>269</v>
      </c>
      <c r="C140" s="190" t="s">
        <v>270</v>
      </c>
      <c r="D140" s="203">
        <v>15</v>
      </c>
      <c r="E140" s="203">
        <v>15</v>
      </c>
      <c r="F140" s="203">
        <v>15</v>
      </c>
      <c r="G140" s="203">
        <v>15</v>
      </c>
      <c r="H140" s="200">
        <f t="shared" si="21"/>
        <v>75</v>
      </c>
      <c r="I140" s="200">
        <f t="shared" si="22"/>
        <v>75</v>
      </c>
      <c r="J140" s="146">
        <f t="shared" si="23"/>
        <v>75</v>
      </c>
      <c r="K140" s="146">
        <f t="shared" si="26"/>
        <v>75</v>
      </c>
      <c r="L140" s="178" t="str">
        <f t="shared" si="24"/>
        <v>Y</v>
      </c>
      <c r="M140" s="146" t="str">
        <f t="shared" si="25"/>
        <v>Y</v>
      </c>
      <c r="N140" s="146" t="str">
        <f t="shared" si="25"/>
        <v>Y</v>
      </c>
      <c r="O140" s="146" t="str">
        <f t="shared" si="27"/>
        <v>Y</v>
      </c>
    </row>
    <row r="141" ht="17.25" spans="1:15">
      <c r="A141" s="173">
        <v>133</v>
      </c>
      <c r="B141" s="186" t="s">
        <v>271</v>
      </c>
      <c r="C141" s="190" t="s">
        <v>272</v>
      </c>
      <c r="D141" s="203">
        <v>20</v>
      </c>
      <c r="E141" s="203">
        <v>20</v>
      </c>
      <c r="F141" s="203">
        <v>20</v>
      </c>
      <c r="G141" s="203">
        <v>20</v>
      </c>
      <c r="H141" s="200">
        <f t="shared" si="21"/>
        <v>100</v>
      </c>
      <c r="I141" s="200">
        <f t="shared" si="22"/>
        <v>100</v>
      </c>
      <c r="J141" s="146">
        <f t="shared" si="23"/>
        <v>100</v>
      </c>
      <c r="K141" s="146">
        <f t="shared" si="26"/>
        <v>100</v>
      </c>
      <c r="L141" s="178" t="str">
        <f t="shared" si="24"/>
        <v>Y</v>
      </c>
      <c r="M141" s="146" t="str">
        <f t="shared" si="25"/>
        <v>Y</v>
      </c>
      <c r="N141" s="146" t="str">
        <f t="shared" si="25"/>
        <v>Y</v>
      </c>
      <c r="O141" s="146" t="str">
        <f t="shared" si="27"/>
        <v>Y</v>
      </c>
    </row>
    <row r="142" ht="17.25" spans="1:15">
      <c r="A142" s="173">
        <v>134</v>
      </c>
      <c r="B142" s="186" t="s">
        <v>273</v>
      </c>
      <c r="C142" s="190" t="s">
        <v>274</v>
      </c>
      <c r="D142" s="203">
        <v>19</v>
      </c>
      <c r="E142" s="203">
        <v>19</v>
      </c>
      <c r="F142" s="203">
        <v>19</v>
      </c>
      <c r="G142" s="203">
        <v>19</v>
      </c>
      <c r="H142" s="200">
        <f t="shared" si="21"/>
        <v>95</v>
      </c>
      <c r="I142" s="200">
        <f t="shared" si="22"/>
        <v>95</v>
      </c>
      <c r="J142" s="146">
        <f t="shared" si="23"/>
        <v>95</v>
      </c>
      <c r="K142" s="146">
        <f t="shared" si="26"/>
        <v>95</v>
      </c>
      <c r="L142" s="178" t="str">
        <f t="shared" si="24"/>
        <v>Y</v>
      </c>
      <c r="M142" s="146" t="str">
        <f t="shared" si="25"/>
        <v>Y</v>
      </c>
      <c r="N142" s="146" t="str">
        <f t="shared" si="25"/>
        <v>Y</v>
      </c>
      <c r="O142" s="146" t="str">
        <f t="shared" si="27"/>
        <v>Y</v>
      </c>
    </row>
    <row r="143" ht="17.25" spans="1:15">
      <c r="A143" s="173">
        <v>135</v>
      </c>
      <c r="B143" s="186" t="s">
        <v>275</v>
      </c>
      <c r="C143" s="190" t="s">
        <v>276</v>
      </c>
      <c r="D143" s="203">
        <v>15</v>
      </c>
      <c r="E143" s="203">
        <v>15</v>
      </c>
      <c r="F143" s="203">
        <v>15</v>
      </c>
      <c r="G143" s="203">
        <v>15</v>
      </c>
      <c r="H143" s="200">
        <f t="shared" si="21"/>
        <v>75</v>
      </c>
      <c r="I143" s="200">
        <f t="shared" si="22"/>
        <v>75</v>
      </c>
      <c r="J143" s="146">
        <f t="shared" si="23"/>
        <v>75</v>
      </c>
      <c r="K143" s="146">
        <f t="shared" si="26"/>
        <v>75</v>
      </c>
      <c r="L143" s="178" t="str">
        <f t="shared" si="24"/>
        <v>Y</v>
      </c>
      <c r="M143" s="146" t="str">
        <f t="shared" si="25"/>
        <v>Y</v>
      </c>
      <c r="N143" s="146" t="str">
        <f t="shared" si="25"/>
        <v>Y</v>
      </c>
      <c r="O143" s="146" t="str">
        <f t="shared" si="27"/>
        <v>Y</v>
      </c>
    </row>
    <row r="144" ht="17.25" spans="1:15">
      <c r="A144" s="173">
        <v>136</v>
      </c>
      <c r="B144" s="184" t="s">
        <v>277</v>
      </c>
      <c r="C144" s="192" t="s">
        <v>278</v>
      </c>
      <c r="D144" s="203">
        <v>16</v>
      </c>
      <c r="E144" s="203">
        <v>16</v>
      </c>
      <c r="F144" s="203">
        <v>16</v>
      </c>
      <c r="G144" s="203">
        <v>16</v>
      </c>
      <c r="H144" s="200">
        <f t="shared" si="21"/>
        <v>80</v>
      </c>
      <c r="I144" s="200">
        <f t="shared" si="22"/>
        <v>80</v>
      </c>
      <c r="J144" s="146">
        <f t="shared" si="23"/>
        <v>80</v>
      </c>
      <c r="K144" s="146">
        <f t="shared" si="26"/>
        <v>80</v>
      </c>
      <c r="L144" s="178" t="str">
        <f t="shared" si="24"/>
        <v>Y</v>
      </c>
      <c r="M144" s="146" t="str">
        <f t="shared" si="25"/>
        <v>Y</v>
      </c>
      <c r="N144" s="146" t="str">
        <f t="shared" si="25"/>
        <v>Y</v>
      </c>
      <c r="O144" s="146" t="str">
        <f t="shared" si="27"/>
        <v>Y</v>
      </c>
    </row>
    <row r="145" ht="17.25" spans="1:15">
      <c r="A145" s="173">
        <v>137</v>
      </c>
      <c r="B145" s="184" t="s">
        <v>279</v>
      </c>
      <c r="C145" s="192" t="s">
        <v>280</v>
      </c>
      <c r="D145" s="203">
        <v>13</v>
      </c>
      <c r="E145" s="203">
        <v>13</v>
      </c>
      <c r="F145" s="203">
        <v>13</v>
      </c>
      <c r="G145" s="203">
        <v>13</v>
      </c>
      <c r="H145" s="200">
        <f t="shared" si="21"/>
        <v>65</v>
      </c>
      <c r="I145" s="200">
        <f t="shared" si="22"/>
        <v>65</v>
      </c>
      <c r="J145" s="146">
        <f t="shared" si="23"/>
        <v>65</v>
      </c>
      <c r="K145" s="146">
        <f t="shared" si="26"/>
        <v>65</v>
      </c>
      <c r="L145" s="178" t="str">
        <f t="shared" si="24"/>
        <v>Y</v>
      </c>
      <c r="M145" s="146" t="str">
        <f t="shared" si="25"/>
        <v>Y</v>
      </c>
      <c r="N145" s="146" t="str">
        <f t="shared" si="25"/>
        <v>Y</v>
      </c>
      <c r="O145" s="146" t="str">
        <f t="shared" si="27"/>
        <v>Y</v>
      </c>
    </row>
    <row r="146" ht="17.25" spans="1:15">
      <c r="A146" s="173">
        <v>138</v>
      </c>
      <c r="B146" s="184" t="s">
        <v>281</v>
      </c>
      <c r="C146" s="190" t="s">
        <v>282</v>
      </c>
      <c r="D146" s="203">
        <v>18</v>
      </c>
      <c r="E146" s="203">
        <v>18</v>
      </c>
      <c r="F146" s="203">
        <v>18</v>
      </c>
      <c r="G146" s="203">
        <v>18</v>
      </c>
      <c r="H146" s="200">
        <f t="shared" si="21"/>
        <v>90</v>
      </c>
      <c r="I146" s="200">
        <f t="shared" si="22"/>
        <v>90</v>
      </c>
      <c r="J146" s="146">
        <f t="shared" si="23"/>
        <v>90</v>
      </c>
      <c r="K146" s="146">
        <f t="shared" si="26"/>
        <v>90</v>
      </c>
      <c r="L146" s="178" t="str">
        <f t="shared" si="24"/>
        <v>Y</v>
      </c>
      <c r="M146" s="146" t="str">
        <f t="shared" si="25"/>
        <v>Y</v>
      </c>
      <c r="N146" s="146" t="str">
        <f t="shared" si="25"/>
        <v>Y</v>
      </c>
      <c r="O146" s="146" t="str">
        <f t="shared" si="27"/>
        <v>Y</v>
      </c>
    </row>
    <row r="147" ht="17.25" spans="1:15">
      <c r="A147" s="173">
        <v>139</v>
      </c>
      <c r="B147" s="184" t="s">
        <v>283</v>
      </c>
      <c r="C147" s="190" t="s">
        <v>284</v>
      </c>
      <c r="D147" s="203">
        <v>16</v>
      </c>
      <c r="E147" s="203">
        <v>16</v>
      </c>
      <c r="F147" s="203">
        <v>16</v>
      </c>
      <c r="G147" s="203">
        <v>16</v>
      </c>
      <c r="H147" s="200">
        <f t="shared" si="21"/>
        <v>80</v>
      </c>
      <c r="I147" s="200">
        <f t="shared" si="22"/>
        <v>80</v>
      </c>
      <c r="J147" s="146">
        <f t="shared" si="23"/>
        <v>80</v>
      </c>
      <c r="K147" s="146">
        <f t="shared" si="26"/>
        <v>80</v>
      </c>
      <c r="L147" s="178" t="str">
        <f t="shared" si="24"/>
        <v>Y</v>
      </c>
      <c r="M147" s="146" t="str">
        <f t="shared" si="25"/>
        <v>Y</v>
      </c>
      <c r="N147" s="146" t="str">
        <f t="shared" si="25"/>
        <v>Y</v>
      </c>
      <c r="O147" s="146" t="str">
        <f t="shared" si="27"/>
        <v>Y</v>
      </c>
    </row>
    <row r="148" ht="17.25" spans="1:15">
      <c r="A148" s="173">
        <v>140</v>
      </c>
      <c r="B148" s="184" t="s">
        <v>285</v>
      </c>
      <c r="C148" s="190" t="s">
        <v>286</v>
      </c>
      <c r="D148" s="203">
        <v>19</v>
      </c>
      <c r="E148" s="203">
        <v>19</v>
      </c>
      <c r="F148" s="203">
        <v>19</v>
      </c>
      <c r="G148" s="203">
        <v>19</v>
      </c>
      <c r="H148" s="200">
        <f t="shared" si="21"/>
        <v>95</v>
      </c>
      <c r="I148" s="200">
        <f t="shared" si="22"/>
        <v>95</v>
      </c>
      <c r="J148" s="146">
        <f t="shared" si="23"/>
        <v>95</v>
      </c>
      <c r="K148" s="146">
        <f t="shared" si="26"/>
        <v>95</v>
      </c>
      <c r="L148" s="178" t="str">
        <f t="shared" si="24"/>
        <v>Y</v>
      </c>
      <c r="M148" s="146" t="str">
        <f t="shared" si="25"/>
        <v>Y</v>
      </c>
      <c r="N148" s="146" t="str">
        <f t="shared" si="25"/>
        <v>Y</v>
      </c>
      <c r="O148" s="146" t="str">
        <f t="shared" si="27"/>
        <v>Y</v>
      </c>
    </row>
    <row r="149" ht="17.25" spans="1:15">
      <c r="A149" s="173">
        <v>141</v>
      </c>
      <c r="B149" s="184" t="s">
        <v>287</v>
      </c>
      <c r="C149" s="190" t="s">
        <v>288</v>
      </c>
      <c r="D149" s="203">
        <v>12</v>
      </c>
      <c r="E149" s="203">
        <v>12</v>
      </c>
      <c r="F149" s="203">
        <v>12</v>
      </c>
      <c r="G149" s="203">
        <v>12</v>
      </c>
      <c r="H149" s="200">
        <f t="shared" si="21"/>
        <v>60</v>
      </c>
      <c r="I149" s="200">
        <f t="shared" si="22"/>
        <v>60</v>
      </c>
      <c r="J149" s="146">
        <f t="shared" si="23"/>
        <v>60</v>
      </c>
      <c r="K149" s="146">
        <f t="shared" si="26"/>
        <v>60</v>
      </c>
      <c r="L149" s="178" t="str">
        <f t="shared" si="24"/>
        <v>Y</v>
      </c>
      <c r="M149" s="146" t="str">
        <f t="shared" si="25"/>
        <v>Y</v>
      </c>
      <c r="N149" s="146" t="str">
        <f t="shared" si="25"/>
        <v>Y</v>
      </c>
      <c r="O149" s="146" t="str">
        <f t="shared" si="27"/>
        <v>Y</v>
      </c>
    </row>
    <row r="150" ht="17.25" spans="1:15">
      <c r="A150" s="173">
        <v>142</v>
      </c>
      <c r="B150" s="184" t="s">
        <v>289</v>
      </c>
      <c r="C150" s="190" t="s">
        <v>290</v>
      </c>
      <c r="D150" s="203">
        <v>19</v>
      </c>
      <c r="E150" s="203">
        <v>19</v>
      </c>
      <c r="F150" s="203">
        <v>19</v>
      </c>
      <c r="G150" s="203">
        <v>19</v>
      </c>
      <c r="H150" s="200">
        <f t="shared" si="21"/>
        <v>95</v>
      </c>
      <c r="I150" s="200">
        <f t="shared" si="22"/>
        <v>95</v>
      </c>
      <c r="J150" s="146">
        <f t="shared" si="23"/>
        <v>95</v>
      </c>
      <c r="K150" s="146">
        <f t="shared" si="26"/>
        <v>95</v>
      </c>
      <c r="L150" s="178" t="str">
        <f t="shared" si="24"/>
        <v>Y</v>
      </c>
      <c r="M150" s="146" t="str">
        <f t="shared" si="25"/>
        <v>Y</v>
      </c>
      <c r="N150" s="146" t="str">
        <f t="shared" si="25"/>
        <v>Y</v>
      </c>
      <c r="O150" s="146" t="str">
        <f t="shared" si="27"/>
        <v>Y</v>
      </c>
    </row>
    <row r="151" ht="17.25" spans="1:15">
      <c r="A151" s="173">
        <v>143</v>
      </c>
      <c r="B151" s="184" t="s">
        <v>291</v>
      </c>
      <c r="C151" s="190" t="s">
        <v>292</v>
      </c>
      <c r="D151" s="203">
        <v>19</v>
      </c>
      <c r="E151" s="203">
        <v>19</v>
      </c>
      <c r="F151" s="203">
        <v>19</v>
      </c>
      <c r="G151" s="203">
        <v>19</v>
      </c>
      <c r="H151" s="200">
        <f t="shared" si="21"/>
        <v>95</v>
      </c>
      <c r="I151" s="200">
        <f t="shared" si="22"/>
        <v>95</v>
      </c>
      <c r="J151" s="146">
        <f t="shared" si="23"/>
        <v>95</v>
      </c>
      <c r="K151" s="146">
        <f t="shared" si="26"/>
        <v>95</v>
      </c>
      <c r="L151" s="178" t="str">
        <f t="shared" si="24"/>
        <v>Y</v>
      </c>
      <c r="M151" s="146" t="str">
        <f t="shared" si="25"/>
        <v>Y</v>
      </c>
      <c r="N151" s="146" t="str">
        <f t="shared" si="25"/>
        <v>Y</v>
      </c>
      <c r="O151" s="146" t="str">
        <f t="shared" si="27"/>
        <v>Y</v>
      </c>
    </row>
    <row r="152" ht="17.25" spans="1:15">
      <c r="A152" s="173">
        <v>144</v>
      </c>
      <c r="B152" s="184" t="s">
        <v>293</v>
      </c>
      <c r="C152" s="190" t="s">
        <v>294</v>
      </c>
      <c r="D152" s="203">
        <v>18</v>
      </c>
      <c r="E152" s="203">
        <v>18</v>
      </c>
      <c r="F152" s="203">
        <v>18</v>
      </c>
      <c r="G152" s="203">
        <v>18</v>
      </c>
      <c r="H152" s="200">
        <f t="shared" ref="H152:H157" si="28">D152/0.2</f>
        <v>90</v>
      </c>
      <c r="I152" s="200">
        <f t="shared" ref="I152:I157" si="29">(E152)/0.2</f>
        <v>90</v>
      </c>
      <c r="J152" s="146">
        <f t="shared" ref="J152:J157" si="30">(F152)/0.2</f>
        <v>90</v>
      </c>
      <c r="K152" s="146">
        <f t="shared" ref="K152:K157" si="31">(G152)/0.2</f>
        <v>90</v>
      </c>
      <c r="L152" s="178" t="str">
        <f t="shared" ref="L152:L157" si="32">IF(H152&lt;45,"N","Y")</f>
        <v>Y</v>
      </c>
      <c r="M152" s="146" t="str">
        <f t="shared" ref="M152:M157" si="33">IF(I152&lt;45,"N","Y")</f>
        <v>Y</v>
      </c>
      <c r="N152" s="146" t="str">
        <f t="shared" ref="N152:N157" si="34">IF(J152&lt;45,"N","Y")</f>
        <v>Y</v>
      </c>
      <c r="O152" s="146" t="str">
        <f t="shared" ref="O152:O157" si="35">IF(K152&lt;45,"N","Y")</f>
        <v>Y</v>
      </c>
    </row>
    <row r="153" ht="17.25" spans="1:15">
      <c r="A153" s="173">
        <v>145</v>
      </c>
      <c r="B153" s="184" t="s">
        <v>295</v>
      </c>
      <c r="C153" s="190" t="s">
        <v>296</v>
      </c>
      <c r="D153" s="203">
        <v>18</v>
      </c>
      <c r="E153" s="203">
        <v>18</v>
      </c>
      <c r="F153" s="203">
        <v>18</v>
      </c>
      <c r="G153" s="203">
        <v>18</v>
      </c>
      <c r="H153" s="200">
        <f t="shared" si="28"/>
        <v>90</v>
      </c>
      <c r="I153" s="200">
        <f t="shared" si="29"/>
        <v>90</v>
      </c>
      <c r="J153" s="146">
        <f t="shared" si="30"/>
        <v>90</v>
      </c>
      <c r="K153" s="146">
        <f t="shared" si="31"/>
        <v>90</v>
      </c>
      <c r="L153" s="178" t="str">
        <f t="shared" si="32"/>
        <v>Y</v>
      </c>
      <c r="M153" s="146" t="str">
        <f t="shared" si="33"/>
        <v>Y</v>
      </c>
      <c r="N153" s="146" t="str">
        <f t="shared" si="34"/>
        <v>Y</v>
      </c>
      <c r="O153" s="146" t="str">
        <f t="shared" si="35"/>
        <v>Y</v>
      </c>
    </row>
    <row r="154" ht="17.25" spans="1:15">
      <c r="A154" s="173">
        <v>146</v>
      </c>
      <c r="B154" s="184" t="s">
        <v>297</v>
      </c>
      <c r="C154" s="190" t="s">
        <v>298</v>
      </c>
      <c r="D154" s="203">
        <v>17</v>
      </c>
      <c r="E154" s="203">
        <v>17</v>
      </c>
      <c r="F154" s="203">
        <v>17</v>
      </c>
      <c r="G154" s="203">
        <v>17</v>
      </c>
      <c r="H154" s="200">
        <f t="shared" si="28"/>
        <v>85</v>
      </c>
      <c r="I154" s="200">
        <f t="shared" si="29"/>
        <v>85</v>
      </c>
      <c r="J154" s="146">
        <f t="shared" si="30"/>
        <v>85</v>
      </c>
      <c r="K154" s="146">
        <f t="shared" si="31"/>
        <v>85</v>
      </c>
      <c r="L154" s="178" t="str">
        <f t="shared" si="32"/>
        <v>Y</v>
      </c>
      <c r="M154" s="146" t="str">
        <f t="shared" si="33"/>
        <v>Y</v>
      </c>
      <c r="N154" s="146" t="str">
        <f t="shared" si="34"/>
        <v>Y</v>
      </c>
      <c r="O154" s="146" t="str">
        <f t="shared" si="35"/>
        <v>Y</v>
      </c>
    </row>
    <row r="155" ht="17.25" spans="1:15">
      <c r="A155" s="173">
        <v>147</v>
      </c>
      <c r="B155" s="184" t="s">
        <v>299</v>
      </c>
      <c r="C155" s="190" t="s">
        <v>300</v>
      </c>
      <c r="D155" s="203">
        <v>18</v>
      </c>
      <c r="E155" s="203">
        <v>18</v>
      </c>
      <c r="F155" s="203">
        <v>18</v>
      </c>
      <c r="G155" s="203">
        <v>18</v>
      </c>
      <c r="H155" s="200">
        <f t="shared" si="28"/>
        <v>90</v>
      </c>
      <c r="I155" s="200">
        <f t="shared" si="29"/>
        <v>90</v>
      </c>
      <c r="J155" s="146">
        <f t="shared" si="30"/>
        <v>90</v>
      </c>
      <c r="K155" s="146">
        <f t="shared" si="31"/>
        <v>90</v>
      </c>
      <c r="L155" s="178" t="str">
        <f t="shared" si="32"/>
        <v>Y</v>
      </c>
      <c r="M155" s="146" t="str">
        <f t="shared" si="33"/>
        <v>Y</v>
      </c>
      <c r="N155" s="146" t="str">
        <f t="shared" si="34"/>
        <v>Y</v>
      </c>
      <c r="O155" s="146" t="str">
        <f t="shared" si="35"/>
        <v>Y</v>
      </c>
    </row>
    <row r="156" ht="17.25" spans="1:15">
      <c r="A156" s="173">
        <v>148</v>
      </c>
      <c r="B156" s="184" t="s">
        <v>301</v>
      </c>
      <c r="C156" s="190" t="s">
        <v>302</v>
      </c>
      <c r="D156" s="203">
        <v>16</v>
      </c>
      <c r="E156" s="203">
        <v>16</v>
      </c>
      <c r="F156" s="203">
        <v>16</v>
      </c>
      <c r="G156" s="203">
        <v>16</v>
      </c>
      <c r="H156" s="200">
        <f t="shared" si="28"/>
        <v>80</v>
      </c>
      <c r="I156" s="200">
        <f t="shared" si="29"/>
        <v>80</v>
      </c>
      <c r="J156" s="146">
        <f t="shared" si="30"/>
        <v>80</v>
      </c>
      <c r="K156" s="146">
        <f t="shared" si="31"/>
        <v>80</v>
      </c>
      <c r="L156" s="178" t="str">
        <f t="shared" si="32"/>
        <v>Y</v>
      </c>
      <c r="M156" s="146" t="str">
        <f t="shared" si="33"/>
        <v>Y</v>
      </c>
      <c r="N156" s="146" t="str">
        <f t="shared" si="34"/>
        <v>Y</v>
      </c>
      <c r="O156" s="146" t="str">
        <f t="shared" si="35"/>
        <v>Y</v>
      </c>
    </row>
    <row r="157" ht="17.25" spans="1:15">
      <c r="A157" s="173">
        <v>149</v>
      </c>
      <c r="B157" s="184" t="s">
        <v>303</v>
      </c>
      <c r="C157" s="190" t="s">
        <v>304</v>
      </c>
      <c r="D157" s="203">
        <v>16</v>
      </c>
      <c r="E157" s="203">
        <v>16</v>
      </c>
      <c r="F157" s="203">
        <v>16</v>
      </c>
      <c r="G157" s="203">
        <v>16</v>
      </c>
      <c r="H157" s="200">
        <f t="shared" si="28"/>
        <v>80</v>
      </c>
      <c r="I157" s="200">
        <f t="shared" si="29"/>
        <v>80</v>
      </c>
      <c r="J157" s="146">
        <f t="shared" si="30"/>
        <v>80</v>
      </c>
      <c r="K157" s="146">
        <f t="shared" si="31"/>
        <v>80</v>
      </c>
      <c r="L157" s="178" t="str">
        <f t="shared" si="32"/>
        <v>Y</v>
      </c>
      <c r="M157" s="146" t="str">
        <f t="shared" si="33"/>
        <v>Y</v>
      </c>
      <c r="N157" s="146" t="str">
        <f t="shared" si="34"/>
        <v>Y</v>
      </c>
      <c r="O157" s="146" t="str">
        <f t="shared" si="35"/>
        <v>Y</v>
      </c>
    </row>
    <row r="158" ht="16.5"/>
    <row r="162" spans="10:15">
      <c r="J162" s="121" t="s">
        <v>309</v>
      </c>
      <c r="K162" s="121"/>
      <c r="L162" s="121">
        <f>COUNTIF(L11:L157,"Y")</f>
        <v>147</v>
      </c>
      <c r="M162" s="121">
        <f>COUNTIF(M11:M157,"Y")</f>
        <v>147</v>
      </c>
      <c r="N162" s="121">
        <f>COUNTIF(N11:N157,"Y")</f>
        <v>147</v>
      </c>
      <c r="O162" s="121">
        <f>COUNTIF(O11:O157,"Y")</f>
        <v>147</v>
      </c>
    </row>
    <row r="163" ht="31.5" spans="10:15">
      <c r="J163" s="204" t="s">
        <v>310</v>
      </c>
      <c r="K163" s="204"/>
      <c r="L163" s="205">
        <f>L162/149</f>
        <v>0.986577181208054</v>
      </c>
      <c r="M163" s="205">
        <f>M162/149</f>
        <v>0.986577181208054</v>
      </c>
      <c r="N163" s="205">
        <f>N162/149</f>
        <v>0.986577181208054</v>
      </c>
      <c r="O163" s="205">
        <f>O162/149</f>
        <v>0.986577181208054</v>
      </c>
    </row>
    <row r="164" spans="10:12">
      <c r="J164" s="121"/>
      <c r="K164" s="121"/>
      <c r="L164" s="121"/>
    </row>
    <row r="165" spans="10:12">
      <c r="J165" s="121"/>
      <c r="K165" s="121"/>
      <c r="L165" s="121"/>
    </row>
    <row r="166" spans="10:12">
      <c r="J166" s="121"/>
      <c r="K166" s="121"/>
      <c r="L166" s="121"/>
    </row>
    <row r="167" spans="10:15">
      <c r="J167" s="121"/>
      <c r="K167" s="121"/>
      <c r="L167" s="121" t="s">
        <v>311</v>
      </c>
      <c r="M167" s="121" t="s">
        <v>312</v>
      </c>
      <c r="N167" s="121" t="s">
        <v>313</v>
      </c>
      <c r="O167" s="121" t="s">
        <v>314</v>
      </c>
    </row>
    <row r="168" ht="63" spans="10:15">
      <c r="J168" s="206" t="s">
        <v>315</v>
      </c>
      <c r="K168" s="206"/>
      <c r="L168" s="207">
        <v>99</v>
      </c>
      <c r="M168" s="207">
        <v>99</v>
      </c>
      <c r="N168" s="207">
        <v>99</v>
      </c>
      <c r="O168" s="207">
        <v>99</v>
      </c>
    </row>
    <row r="169" spans="10:12">
      <c r="J169" s="121"/>
      <c r="K169" s="121"/>
      <c r="L169" s="121"/>
    </row>
    <row r="170" spans="10:12">
      <c r="J170" s="121"/>
      <c r="K170" s="121"/>
      <c r="L170" s="121"/>
    </row>
  </sheetData>
  <mergeCells count="10">
    <mergeCell ref="A1:O1"/>
    <mergeCell ref="A2:O2"/>
    <mergeCell ref="A3:O3"/>
    <mergeCell ref="A4:O4"/>
    <mergeCell ref="A5:A8"/>
    <mergeCell ref="B5:B8"/>
    <mergeCell ref="C5:C8"/>
    <mergeCell ref="D5:G6"/>
    <mergeCell ref="H5:K6"/>
    <mergeCell ref="L5:O6"/>
  </mergeCells>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168"/>
  <sheetViews>
    <sheetView zoomScale="85" zoomScaleNormal="85" workbookViewId="0">
      <selection activeCell="Q14" sqref="Q14"/>
    </sheetView>
  </sheetViews>
  <sheetFormatPr defaultColWidth="17.1428571428571" defaultRowHeight="15.75"/>
  <cols>
    <col min="1" max="1" width="7.71428571428571" style="121" customWidth="1"/>
    <col min="2" max="2" width="20.152380952381" style="122" customWidth="1"/>
    <col min="3" max="3" width="18" style="155" customWidth="1"/>
    <col min="4" max="15" width="12.4285714285714" style="122" customWidth="1"/>
    <col min="16" max="16384" width="17.1428571428571" style="122"/>
  </cols>
  <sheetData>
    <row r="1" ht="30" spans="1:15">
      <c r="A1" s="156" t="s">
        <v>0</v>
      </c>
      <c r="B1" s="156"/>
      <c r="C1" s="156"/>
      <c r="D1" s="156"/>
      <c r="E1" s="156"/>
      <c r="F1" s="156"/>
      <c r="G1" s="156"/>
      <c r="H1" s="156"/>
      <c r="I1" s="156"/>
      <c r="J1" s="156"/>
      <c r="K1" s="156"/>
      <c r="L1" s="156"/>
      <c r="M1" s="156"/>
      <c r="N1" s="156"/>
      <c r="O1" s="156"/>
    </row>
    <row r="2" ht="20.25" spans="1:15">
      <c r="A2" s="157" t="s">
        <v>1</v>
      </c>
      <c r="B2" s="157"/>
      <c r="C2" s="157"/>
      <c r="D2" s="157"/>
      <c r="E2" s="157"/>
      <c r="F2" s="157"/>
      <c r="G2" s="157"/>
      <c r="H2" s="157"/>
      <c r="I2" s="157"/>
      <c r="J2" s="157"/>
      <c r="K2" s="157"/>
      <c r="L2" s="157"/>
      <c r="M2" s="157"/>
      <c r="N2" s="157"/>
      <c r="O2" s="157"/>
    </row>
    <row r="3" ht="33.75" customHeight="1" spans="1:15">
      <c r="A3" s="146"/>
      <c r="B3" s="146"/>
      <c r="C3" s="146"/>
      <c r="D3" s="146"/>
      <c r="E3" s="146"/>
      <c r="F3" s="146"/>
      <c r="G3" s="146"/>
      <c r="H3" s="146"/>
      <c r="I3" s="146"/>
      <c r="J3" s="146"/>
      <c r="K3" s="146"/>
      <c r="L3" s="146"/>
      <c r="M3" s="146"/>
      <c r="N3" s="146"/>
      <c r="O3" s="146"/>
    </row>
    <row r="4" ht="20.25" customHeight="1" spans="1:15">
      <c r="A4" s="158" t="s">
        <v>3</v>
      </c>
      <c r="B4" s="158"/>
      <c r="C4" s="158"/>
      <c r="D4" s="158"/>
      <c r="E4" s="158"/>
      <c r="F4" s="158"/>
      <c r="G4" s="158"/>
      <c r="H4" s="158"/>
      <c r="I4" s="158"/>
      <c r="J4" s="158"/>
      <c r="K4" s="158"/>
      <c r="L4" s="158"/>
      <c r="M4" s="158"/>
      <c r="N4" s="158"/>
      <c r="O4" s="158"/>
    </row>
    <row r="5" customHeight="1" spans="1:15">
      <c r="A5" s="134" t="s">
        <v>4</v>
      </c>
      <c r="B5" s="134" t="s">
        <v>5</v>
      </c>
      <c r="C5" s="159" t="s">
        <v>6</v>
      </c>
      <c r="D5" s="160" t="s">
        <v>316</v>
      </c>
      <c r="E5" s="160"/>
      <c r="F5" s="160"/>
      <c r="G5" s="160"/>
      <c r="H5" s="160" t="s">
        <v>310</v>
      </c>
      <c r="I5" s="160"/>
      <c r="J5" s="160"/>
      <c r="K5" s="160"/>
      <c r="L5" s="146" t="s">
        <v>307</v>
      </c>
      <c r="M5" s="146"/>
      <c r="N5" s="146"/>
      <c r="O5" s="146"/>
    </row>
    <row r="6" customHeight="1" spans="1:15">
      <c r="A6" s="134"/>
      <c r="B6" s="134"/>
      <c r="C6" s="159"/>
      <c r="D6" s="160"/>
      <c r="E6" s="160"/>
      <c r="F6" s="160"/>
      <c r="G6" s="160"/>
      <c r="H6" s="160"/>
      <c r="I6" s="160"/>
      <c r="J6" s="160"/>
      <c r="K6" s="160"/>
      <c r="L6" s="146"/>
      <c r="M6" s="146"/>
      <c r="N6" s="146"/>
      <c r="O6" s="146"/>
    </row>
    <row r="7" customHeight="1" spans="1:15">
      <c r="A7" s="134"/>
      <c r="B7" s="134"/>
      <c r="C7" s="159"/>
      <c r="D7" s="161"/>
      <c r="E7" s="161"/>
      <c r="F7" s="161"/>
      <c r="G7" s="161"/>
      <c r="H7" s="161"/>
      <c r="I7" s="161"/>
      <c r="J7" s="161"/>
      <c r="K7" s="161"/>
      <c r="L7" s="161"/>
      <c r="M7" s="161"/>
      <c r="N7" s="161"/>
      <c r="O7" s="161"/>
    </row>
    <row r="8" spans="1:15">
      <c r="A8" s="136"/>
      <c r="B8" s="136"/>
      <c r="C8" s="162" t="s">
        <v>317</v>
      </c>
      <c r="D8" s="163" t="s">
        <v>9</v>
      </c>
      <c r="E8" s="164" t="s">
        <v>10</v>
      </c>
      <c r="F8" s="165" t="s">
        <v>11</v>
      </c>
      <c r="G8" s="165" t="s">
        <v>12</v>
      </c>
      <c r="H8" s="163" t="s">
        <v>9</v>
      </c>
      <c r="I8" s="174" t="s">
        <v>10</v>
      </c>
      <c r="J8" s="175" t="s">
        <v>11</v>
      </c>
      <c r="K8" s="175" t="s">
        <v>12</v>
      </c>
      <c r="L8" s="176" t="s">
        <v>9</v>
      </c>
      <c r="M8" s="174" t="s">
        <v>10</v>
      </c>
      <c r="N8" s="175" t="s">
        <v>11</v>
      </c>
      <c r="O8" s="175" t="s">
        <v>12</v>
      </c>
    </row>
    <row r="9" ht="16.5" spans="1:15">
      <c r="A9" s="136"/>
      <c r="B9" s="136"/>
      <c r="C9" s="162"/>
      <c r="D9" s="159">
        <v>100</v>
      </c>
      <c r="E9" s="159">
        <v>100</v>
      </c>
      <c r="F9" s="159">
        <v>100</v>
      </c>
      <c r="G9" s="159">
        <v>100</v>
      </c>
      <c r="H9" s="159"/>
      <c r="I9" s="146"/>
      <c r="J9" s="146"/>
      <c r="K9" s="146"/>
      <c r="L9" s="146"/>
      <c r="M9" s="177"/>
      <c r="N9" s="177"/>
      <c r="O9" s="177"/>
    </row>
    <row r="10" ht="17.25" spans="1:15">
      <c r="A10" s="166">
        <v>1</v>
      </c>
      <c r="B10" s="167" t="s">
        <v>13</v>
      </c>
      <c r="C10" s="168" t="s">
        <v>14</v>
      </c>
      <c r="D10" s="169">
        <v>55</v>
      </c>
      <c r="E10" s="169">
        <v>55</v>
      </c>
      <c r="F10" s="169">
        <v>55</v>
      </c>
      <c r="G10" s="169">
        <v>55</v>
      </c>
      <c r="H10" s="169">
        <v>55</v>
      </c>
      <c r="I10" s="169">
        <v>55</v>
      </c>
      <c r="J10" s="169">
        <v>55</v>
      </c>
      <c r="K10" s="169">
        <v>55</v>
      </c>
      <c r="L10" s="146" t="str">
        <f>IF(H10&lt;45,"N","Y")</f>
        <v>Y</v>
      </c>
      <c r="M10" s="146" t="str">
        <f>IF(I10&lt;45,"N","Y")</f>
        <v>Y</v>
      </c>
      <c r="N10" s="146" t="str">
        <f>IF(J10&lt;45,"N","Y")</f>
        <v>Y</v>
      </c>
      <c r="O10" s="146" t="str">
        <f t="shared" ref="O10:O73" si="0">IF(K10&lt;45,"N","Y")</f>
        <v>Y</v>
      </c>
    </row>
    <row r="11" ht="16.5" spans="1:15">
      <c r="A11" s="166">
        <v>2</v>
      </c>
      <c r="B11" s="170" t="s">
        <v>15</v>
      </c>
      <c r="C11" s="171" t="s">
        <v>16</v>
      </c>
      <c r="D11" s="169">
        <v>55</v>
      </c>
      <c r="E11" s="169">
        <v>55</v>
      </c>
      <c r="F11" s="169">
        <v>55</v>
      </c>
      <c r="G11" s="169">
        <v>55</v>
      </c>
      <c r="H11" s="169">
        <v>55</v>
      </c>
      <c r="I11" s="169">
        <v>55</v>
      </c>
      <c r="J11" s="169">
        <v>55</v>
      </c>
      <c r="K11" s="169">
        <v>55</v>
      </c>
      <c r="L11" s="178" t="str">
        <f t="shared" ref="L11:L74" si="1">IF(H11&lt;45,"N","Y")</f>
        <v>Y</v>
      </c>
      <c r="M11" s="146" t="str">
        <f t="shared" ref="M11:M74" si="2">IF(I11&lt;45,"N","Y")</f>
        <v>Y</v>
      </c>
      <c r="N11" s="146" t="str">
        <f t="shared" ref="N11:N74" si="3">IF(J11&lt;45,"N","Y")</f>
        <v>Y</v>
      </c>
      <c r="O11" s="146" t="str">
        <f t="shared" si="0"/>
        <v>Y</v>
      </c>
    </row>
    <row r="12" ht="17.25" spans="1:15">
      <c r="A12" s="166">
        <v>3</v>
      </c>
      <c r="B12" s="170" t="s">
        <v>17</v>
      </c>
      <c r="C12" s="171" t="s">
        <v>18</v>
      </c>
      <c r="D12" s="169">
        <v>55</v>
      </c>
      <c r="E12" s="169">
        <v>55</v>
      </c>
      <c r="F12" s="169">
        <v>55</v>
      </c>
      <c r="G12" s="169">
        <v>55</v>
      </c>
      <c r="H12" s="169">
        <v>55</v>
      </c>
      <c r="I12" s="169">
        <v>55</v>
      </c>
      <c r="J12" s="169">
        <v>55</v>
      </c>
      <c r="K12" s="169">
        <v>55</v>
      </c>
      <c r="L12" s="178" t="str">
        <f t="shared" si="1"/>
        <v>Y</v>
      </c>
      <c r="M12" s="146" t="str">
        <f t="shared" si="2"/>
        <v>Y</v>
      </c>
      <c r="N12" s="146" t="str">
        <f t="shared" si="3"/>
        <v>Y</v>
      </c>
      <c r="O12" s="146" t="str">
        <f t="shared" si="0"/>
        <v>Y</v>
      </c>
    </row>
    <row r="13" ht="17.25" spans="1:15">
      <c r="A13" s="166">
        <v>4</v>
      </c>
      <c r="B13" s="172" t="s">
        <v>19</v>
      </c>
      <c r="C13" s="171" t="s">
        <v>20</v>
      </c>
      <c r="D13" s="169">
        <v>95</v>
      </c>
      <c r="E13" s="169">
        <v>95</v>
      </c>
      <c r="F13" s="169">
        <v>95</v>
      </c>
      <c r="G13" s="169">
        <v>95</v>
      </c>
      <c r="H13" s="169">
        <v>95</v>
      </c>
      <c r="I13" s="169">
        <v>95</v>
      </c>
      <c r="J13" s="169">
        <v>95</v>
      </c>
      <c r="K13" s="169">
        <v>95</v>
      </c>
      <c r="L13" s="178" t="str">
        <f t="shared" si="1"/>
        <v>Y</v>
      </c>
      <c r="M13" s="146" t="str">
        <f t="shared" si="2"/>
        <v>Y</v>
      </c>
      <c r="N13" s="146" t="str">
        <f t="shared" si="3"/>
        <v>Y</v>
      </c>
      <c r="O13" s="146" t="str">
        <f t="shared" si="0"/>
        <v>Y</v>
      </c>
    </row>
    <row r="14" ht="17.25" spans="1:15">
      <c r="A14" s="166">
        <v>5</v>
      </c>
      <c r="B14" s="172" t="s">
        <v>21</v>
      </c>
      <c r="C14" s="171" t="s">
        <v>22</v>
      </c>
      <c r="D14" s="169">
        <v>85</v>
      </c>
      <c r="E14" s="169">
        <v>85</v>
      </c>
      <c r="F14" s="169">
        <v>85</v>
      </c>
      <c r="G14" s="169">
        <v>85</v>
      </c>
      <c r="H14" s="169">
        <v>85</v>
      </c>
      <c r="I14" s="169">
        <v>85</v>
      </c>
      <c r="J14" s="169">
        <v>85</v>
      </c>
      <c r="K14" s="169">
        <v>85</v>
      </c>
      <c r="L14" s="178" t="str">
        <f t="shared" si="1"/>
        <v>Y</v>
      </c>
      <c r="M14" s="146" t="str">
        <f t="shared" si="2"/>
        <v>Y</v>
      </c>
      <c r="N14" s="146" t="str">
        <f t="shared" si="3"/>
        <v>Y</v>
      </c>
      <c r="O14" s="146" t="str">
        <f t="shared" si="0"/>
        <v>Y</v>
      </c>
    </row>
    <row r="15" ht="17.25" spans="1:15">
      <c r="A15" s="166">
        <v>6</v>
      </c>
      <c r="B15" s="172" t="s">
        <v>23</v>
      </c>
      <c r="C15" s="171" t="s">
        <v>24</v>
      </c>
      <c r="D15" s="169">
        <v>55</v>
      </c>
      <c r="E15" s="169">
        <v>55</v>
      </c>
      <c r="F15" s="169">
        <v>55</v>
      </c>
      <c r="G15" s="169">
        <v>55</v>
      </c>
      <c r="H15" s="169">
        <v>55</v>
      </c>
      <c r="I15" s="169">
        <v>55</v>
      </c>
      <c r="J15" s="169">
        <v>55</v>
      </c>
      <c r="K15" s="169">
        <v>55</v>
      </c>
      <c r="L15" s="178" t="str">
        <f t="shared" si="1"/>
        <v>Y</v>
      </c>
      <c r="M15" s="146" t="str">
        <f t="shared" si="2"/>
        <v>Y</v>
      </c>
      <c r="N15" s="146" t="str">
        <f t="shared" si="3"/>
        <v>Y</v>
      </c>
      <c r="O15" s="146" t="str">
        <f t="shared" si="0"/>
        <v>Y</v>
      </c>
    </row>
    <row r="16" ht="17.25" spans="1:15">
      <c r="A16" s="166">
        <v>7</v>
      </c>
      <c r="B16" s="172" t="s">
        <v>25</v>
      </c>
      <c r="C16" s="171" t="s">
        <v>26</v>
      </c>
      <c r="D16" s="169">
        <v>75</v>
      </c>
      <c r="E16" s="169">
        <v>75</v>
      </c>
      <c r="F16" s="169">
        <v>75</v>
      </c>
      <c r="G16" s="169">
        <v>75</v>
      </c>
      <c r="H16" s="169">
        <v>75</v>
      </c>
      <c r="I16" s="169">
        <v>75</v>
      </c>
      <c r="J16" s="169">
        <v>75</v>
      </c>
      <c r="K16" s="169">
        <v>75</v>
      </c>
      <c r="L16" s="178" t="str">
        <f t="shared" si="1"/>
        <v>Y</v>
      </c>
      <c r="M16" s="146" t="str">
        <f t="shared" si="2"/>
        <v>Y</v>
      </c>
      <c r="N16" s="146" t="str">
        <f t="shared" si="3"/>
        <v>Y</v>
      </c>
      <c r="O16" s="146" t="str">
        <f t="shared" si="0"/>
        <v>Y</v>
      </c>
    </row>
    <row r="17" ht="17.25" spans="1:15">
      <c r="A17" s="166">
        <v>8</v>
      </c>
      <c r="B17" s="172" t="s">
        <v>27</v>
      </c>
      <c r="C17" s="171" t="s">
        <v>28</v>
      </c>
      <c r="D17" s="169">
        <v>95</v>
      </c>
      <c r="E17" s="169">
        <v>95</v>
      </c>
      <c r="F17" s="169">
        <v>95</v>
      </c>
      <c r="G17" s="169">
        <v>95</v>
      </c>
      <c r="H17" s="169">
        <v>95</v>
      </c>
      <c r="I17" s="169">
        <v>95</v>
      </c>
      <c r="J17" s="169">
        <v>95</v>
      </c>
      <c r="K17" s="169">
        <v>95</v>
      </c>
      <c r="L17" s="178" t="str">
        <f t="shared" si="1"/>
        <v>Y</v>
      </c>
      <c r="M17" s="146" t="str">
        <f t="shared" si="2"/>
        <v>Y</v>
      </c>
      <c r="N17" s="146" t="str">
        <f t="shared" si="3"/>
        <v>Y</v>
      </c>
      <c r="O17" s="146" t="str">
        <f t="shared" si="0"/>
        <v>Y</v>
      </c>
    </row>
    <row r="18" ht="17.25" spans="1:15">
      <c r="A18" s="166">
        <v>9</v>
      </c>
      <c r="B18" s="172" t="s">
        <v>29</v>
      </c>
      <c r="C18" s="171" t="s">
        <v>30</v>
      </c>
      <c r="D18" s="169">
        <v>75</v>
      </c>
      <c r="E18" s="169">
        <v>75</v>
      </c>
      <c r="F18" s="169">
        <v>75</v>
      </c>
      <c r="G18" s="169">
        <v>75</v>
      </c>
      <c r="H18" s="169">
        <v>75</v>
      </c>
      <c r="I18" s="169">
        <v>75</v>
      </c>
      <c r="J18" s="169">
        <v>75</v>
      </c>
      <c r="K18" s="169">
        <v>75</v>
      </c>
      <c r="L18" s="178" t="str">
        <f t="shared" si="1"/>
        <v>Y</v>
      </c>
      <c r="M18" s="146" t="str">
        <f t="shared" si="2"/>
        <v>Y</v>
      </c>
      <c r="N18" s="146" t="str">
        <f t="shared" si="3"/>
        <v>Y</v>
      </c>
      <c r="O18" s="146" t="str">
        <f t="shared" si="0"/>
        <v>Y</v>
      </c>
    </row>
    <row r="19" ht="17.25" spans="1:15">
      <c r="A19" s="166">
        <v>10</v>
      </c>
      <c r="B19" s="172" t="s">
        <v>31</v>
      </c>
      <c r="C19" s="171" t="s">
        <v>32</v>
      </c>
      <c r="D19" s="169">
        <v>95</v>
      </c>
      <c r="E19" s="169">
        <v>95</v>
      </c>
      <c r="F19" s="169">
        <v>95</v>
      </c>
      <c r="G19" s="169">
        <v>95</v>
      </c>
      <c r="H19" s="169">
        <v>95</v>
      </c>
      <c r="I19" s="169">
        <v>95</v>
      </c>
      <c r="J19" s="169">
        <v>95</v>
      </c>
      <c r="K19" s="169">
        <v>95</v>
      </c>
      <c r="L19" s="178" t="str">
        <f t="shared" si="1"/>
        <v>Y</v>
      </c>
      <c r="M19" s="146" t="str">
        <f t="shared" si="2"/>
        <v>Y</v>
      </c>
      <c r="N19" s="146" t="str">
        <f t="shared" si="3"/>
        <v>Y</v>
      </c>
      <c r="O19" s="146" t="str">
        <f t="shared" si="0"/>
        <v>Y</v>
      </c>
    </row>
    <row r="20" ht="17.25" spans="1:15">
      <c r="A20" s="166">
        <v>11</v>
      </c>
      <c r="B20" s="172" t="s">
        <v>33</v>
      </c>
      <c r="C20" s="171" t="s">
        <v>34</v>
      </c>
      <c r="D20" s="169">
        <v>85</v>
      </c>
      <c r="E20" s="169">
        <v>85</v>
      </c>
      <c r="F20" s="169">
        <v>85</v>
      </c>
      <c r="G20" s="169">
        <v>85</v>
      </c>
      <c r="H20" s="169">
        <v>85</v>
      </c>
      <c r="I20" s="169">
        <v>85</v>
      </c>
      <c r="J20" s="169">
        <v>85</v>
      </c>
      <c r="K20" s="169">
        <v>85</v>
      </c>
      <c r="L20" s="178" t="str">
        <f t="shared" si="1"/>
        <v>Y</v>
      </c>
      <c r="M20" s="146" t="str">
        <f t="shared" si="2"/>
        <v>Y</v>
      </c>
      <c r="N20" s="146" t="str">
        <f t="shared" si="3"/>
        <v>Y</v>
      </c>
      <c r="O20" s="146" t="str">
        <f t="shared" si="0"/>
        <v>Y</v>
      </c>
    </row>
    <row r="21" ht="17.25" spans="1:15">
      <c r="A21" s="166">
        <v>12</v>
      </c>
      <c r="B21" s="172" t="s">
        <v>35</v>
      </c>
      <c r="C21" s="171" t="s">
        <v>36</v>
      </c>
      <c r="D21" s="169">
        <v>65</v>
      </c>
      <c r="E21" s="169">
        <v>65</v>
      </c>
      <c r="F21" s="169">
        <v>65</v>
      </c>
      <c r="G21" s="169">
        <v>65</v>
      </c>
      <c r="H21" s="169">
        <v>65</v>
      </c>
      <c r="I21" s="169">
        <v>65</v>
      </c>
      <c r="J21" s="169">
        <v>65</v>
      </c>
      <c r="K21" s="169">
        <v>65</v>
      </c>
      <c r="L21" s="178" t="str">
        <f t="shared" si="1"/>
        <v>Y</v>
      </c>
      <c r="M21" s="146" t="str">
        <f t="shared" si="2"/>
        <v>Y</v>
      </c>
      <c r="N21" s="146" t="str">
        <f t="shared" si="3"/>
        <v>Y</v>
      </c>
      <c r="O21" s="146" t="str">
        <f t="shared" si="0"/>
        <v>Y</v>
      </c>
    </row>
    <row r="22" ht="17.25" spans="1:15">
      <c r="A22" s="166">
        <v>13</v>
      </c>
      <c r="B22" s="172" t="s">
        <v>37</v>
      </c>
      <c r="C22" s="171" t="s">
        <v>38</v>
      </c>
      <c r="D22" s="169">
        <v>85</v>
      </c>
      <c r="E22" s="169">
        <v>85</v>
      </c>
      <c r="F22" s="169">
        <v>85</v>
      </c>
      <c r="G22" s="169">
        <v>85</v>
      </c>
      <c r="H22" s="169">
        <v>85</v>
      </c>
      <c r="I22" s="169">
        <v>85</v>
      </c>
      <c r="J22" s="169">
        <v>85</v>
      </c>
      <c r="K22" s="169">
        <v>85</v>
      </c>
      <c r="L22" s="178" t="str">
        <f t="shared" si="1"/>
        <v>Y</v>
      </c>
      <c r="M22" s="146" t="str">
        <f t="shared" si="2"/>
        <v>Y</v>
      </c>
      <c r="N22" s="146" t="str">
        <f t="shared" si="3"/>
        <v>Y</v>
      </c>
      <c r="O22" s="146" t="str">
        <f t="shared" si="0"/>
        <v>Y</v>
      </c>
    </row>
    <row r="23" ht="17.25" spans="1:15">
      <c r="A23" s="166">
        <v>14</v>
      </c>
      <c r="B23" s="172" t="s">
        <v>39</v>
      </c>
      <c r="C23" s="171" t="s">
        <v>40</v>
      </c>
      <c r="D23" s="169">
        <v>85</v>
      </c>
      <c r="E23" s="169">
        <v>85</v>
      </c>
      <c r="F23" s="169">
        <v>85</v>
      </c>
      <c r="G23" s="169">
        <v>85</v>
      </c>
      <c r="H23" s="169">
        <v>85</v>
      </c>
      <c r="I23" s="169">
        <v>85</v>
      </c>
      <c r="J23" s="169">
        <v>85</v>
      </c>
      <c r="K23" s="169">
        <v>85</v>
      </c>
      <c r="L23" s="178" t="str">
        <f t="shared" si="1"/>
        <v>Y</v>
      </c>
      <c r="M23" s="146" t="str">
        <f t="shared" si="2"/>
        <v>Y</v>
      </c>
      <c r="N23" s="146" t="str">
        <f t="shared" si="3"/>
        <v>Y</v>
      </c>
      <c r="O23" s="146" t="str">
        <f t="shared" si="0"/>
        <v>Y</v>
      </c>
    </row>
    <row r="24" ht="17.25" spans="1:15">
      <c r="A24" s="166">
        <v>15</v>
      </c>
      <c r="B24" s="172" t="s">
        <v>41</v>
      </c>
      <c r="C24" s="171" t="s">
        <v>42</v>
      </c>
      <c r="D24" s="169">
        <v>95</v>
      </c>
      <c r="E24" s="169">
        <v>95</v>
      </c>
      <c r="F24" s="169">
        <v>95</v>
      </c>
      <c r="G24" s="169">
        <v>95</v>
      </c>
      <c r="H24" s="169">
        <v>95</v>
      </c>
      <c r="I24" s="169">
        <v>95</v>
      </c>
      <c r="J24" s="169">
        <v>95</v>
      </c>
      <c r="K24" s="169">
        <v>95</v>
      </c>
      <c r="L24" s="178" t="str">
        <f t="shared" si="1"/>
        <v>Y</v>
      </c>
      <c r="M24" s="146" t="str">
        <f t="shared" si="2"/>
        <v>Y</v>
      </c>
      <c r="N24" s="146" t="str">
        <f t="shared" si="3"/>
        <v>Y</v>
      </c>
      <c r="O24" s="146" t="str">
        <f t="shared" si="0"/>
        <v>Y</v>
      </c>
    </row>
    <row r="25" ht="17.25" spans="1:15">
      <c r="A25" s="166">
        <v>16</v>
      </c>
      <c r="B25" s="172" t="s">
        <v>43</v>
      </c>
      <c r="C25" s="171" t="s">
        <v>44</v>
      </c>
      <c r="D25" s="169">
        <v>55</v>
      </c>
      <c r="E25" s="169">
        <v>55</v>
      </c>
      <c r="F25" s="169">
        <v>55</v>
      </c>
      <c r="G25" s="169">
        <v>55</v>
      </c>
      <c r="H25" s="169">
        <v>55</v>
      </c>
      <c r="I25" s="169">
        <v>55</v>
      </c>
      <c r="J25" s="169">
        <v>55</v>
      </c>
      <c r="K25" s="169">
        <v>55</v>
      </c>
      <c r="L25" s="178" t="str">
        <f t="shared" si="1"/>
        <v>Y</v>
      </c>
      <c r="M25" s="146" t="str">
        <f t="shared" si="2"/>
        <v>Y</v>
      </c>
      <c r="N25" s="146" t="str">
        <f t="shared" si="3"/>
        <v>Y</v>
      </c>
      <c r="O25" s="146" t="str">
        <f t="shared" si="0"/>
        <v>Y</v>
      </c>
    </row>
    <row r="26" ht="17.25" spans="1:15">
      <c r="A26" s="166">
        <v>17</v>
      </c>
      <c r="B26" s="172" t="s">
        <v>45</v>
      </c>
      <c r="C26" s="171" t="s">
        <v>46</v>
      </c>
      <c r="D26" s="169">
        <v>85</v>
      </c>
      <c r="E26" s="169">
        <v>85</v>
      </c>
      <c r="F26" s="169">
        <v>85</v>
      </c>
      <c r="G26" s="169">
        <v>85</v>
      </c>
      <c r="H26" s="169">
        <v>85</v>
      </c>
      <c r="I26" s="169">
        <v>85</v>
      </c>
      <c r="J26" s="169">
        <v>85</v>
      </c>
      <c r="K26" s="169">
        <v>85</v>
      </c>
      <c r="L26" s="178" t="str">
        <f t="shared" si="1"/>
        <v>Y</v>
      </c>
      <c r="M26" s="146" t="str">
        <f t="shared" si="2"/>
        <v>Y</v>
      </c>
      <c r="N26" s="146" t="str">
        <f t="shared" si="3"/>
        <v>Y</v>
      </c>
      <c r="O26" s="146" t="str">
        <f t="shared" si="0"/>
        <v>Y</v>
      </c>
    </row>
    <row r="27" ht="17.25" spans="1:15">
      <c r="A27" s="166">
        <v>18</v>
      </c>
      <c r="B27" s="172" t="s">
        <v>47</v>
      </c>
      <c r="C27" s="171" t="s">
        <v>48</v>
      </c>
      <c r="D27" s="169">
        <v>65</v>
      </c>
      <c r="E27" s="169">
        <v>65</v>
      </c>
      <c r="F27" s="169">
        <v>65</v>
      </c>
      <c r="G27" s="169">
        <v>65</v>
      </c>
      <c r="H27" s="169">
        <v>65</v>
      </c>
      <c r="I27" s="169">
        <v>65</v>
      </c>
      <c r="J27" s="169">
        <v>65</v>
      </c>
      <c r="K27" s="169">
        <v>65</v>
      </c>
      <c r="L27" s="178" t="str">
        <f t="shared" si="1"/>
        <v>Y</v>
      </c>
      <c r="M27" s="146" t="str">
        <f t="shared" si="2"/>
        <v>Y</v>
      </c>
      <c r="N27" s="146" t="str">
        <f t="shared" si="3"/>
        <v>Y</v>
      </c>
      <c r="O27" s="146" t="str">
        <f t="shared" si="0"/>
        <v>Y</v>
      </c>
    </row>
    <row r="28" ht="17.25" spans="1:15">
      <c r="A28" s="166">
        <v>19</v>
      </c>
      <c r="B28" s="172" t="s">
        <v>49</v>
      </c>
      <c r="C28" s="171" t="s">
        <v>50</v>
      </c>
      <c r="D28" s="169">
        <v>65</v>
      </c>
      <c r="E28" s="169">
        <v>65</v>
      </c>
      <c r="F28" s="169">
        <v>65</v>
      </c>
      <c r="G28" s="169">
        <v>65</v>
      </c>
      <c r="H28" s="169">
        <v>65</v>
      </c>
      <c r="I28" s="169">
        <v>65</v>
      </c>
      <c r="J28" s="169">
        <v>65</v>
      </c>
      <c r="K28" s="169">
        <v>65</v>
      </c>
      <c r="L28" s="178" t="str">
        <f t="shared" si="1"/>
        <v>Y</v>
      </c>
      <c r="M28" s="146" t="str">
        <f t="shared" si="2"/>
        <v>Y</v>
      </c>
      <c r="N28" s="146" t="str">
        <f t="shared" si="3"/>
        <v>Y</v>
      </c>
      <c r="O28" s="146" t="str">
        <f t="shared" si="0"/>
        <v>Y</v>
      </c>
    </row>
    <row r="29" ht="17.25" spans="1:15">
      <c r="A29" s="166">
        <v>20</v>
      </c>
      <c r="B29" s="172" t="s">
        <v>51</v>
      </c>
      <c r="C29" s="171" t="s">
        <v>52</v>
      </c>
      <c r="D29" s="169">
        <v>85</v>
      </c>
      <c r="E29" s="169">
        <v>85</v>
      </c>
      <c r="F29" s="169">
        <v>85</v>
      </c>
      <c r="G29" s="169">
        <v>85</v>
      </c>
      <c r="H29" s="169">
        <v>85</v>
      </c>
      <c r="I29" s="169">
        <v>85</v>
      </c>
      <c r="J29" s="169">
        <v>85</v>
      </c>
      <c r="K29" s="169">
        <v>85</v>
      </c>
      <c r="L29" s="178" t="str">
        <f t="shared" si="1"/>
        <v>Y</v>
      </c>
      <c r="M29" s="146" t="str">
        <f t="shared" si="2"/>
        <v>Y</v>
      </c>
      <c r="N29" s="146" t="str">
        <f t="shared" si="3"/>
        <v>Y</v>
      </c>
      <c r="O29" s="146" t="str">
        <f t="shared" si="0"/>
        <v>Y</v>
      </c>
    </row>
    <row r="30" ht="17.25" spans="1:15">
      <c r="A30" s="166">
        <v>21</v>
      </c>
      <c r="B30" s="172" t="s">
        <v>53</v>
      </c>
      <c r="C30" s="171" t="s">
        <v>54</v>
      </c>
      <c r="D30" s="169">
        <v>85</v>
      </c>
      <c r="E30" s="169">
        <v>85</v>
      </c>
      <c r="F30" s="169">
        <v>85</v>
      </c>
      <c r="G30" s="169">
        <v>85</v>
      </c>
      <c r="H30" s="169">
        <v>85</v>
      </c>
      <c r="I30" s="169">
        <v>85</v>
      </c>
      <c r="J30" s="169">
        <v>85</v>
      </c>
      <c r="K30" s="169">
        <v>85</v>
      </c>
      <c r="L30" s="178" t="str">
        <f t="shared" si="1"/>
        <v>Y</v>
      </c>
      <c r="M30" s="146" t="str">
        <f t="shared" si="2"/>
        <v>Y</v>
      </c>
      <c r="N30" s="146" t="str">
        <f t="shared" si="3"/>
        <v>Y</v>
      </c>
      <c r="O30" s="146" t="str">
        <f t="shared" si="0"/>
        <v>Y</v>
      </c>
    </row>
    <row r="31" ht="17.25" spans="1:15">
      <c r="A31" s="166">
        <v>22</v>
      </c>
      <c r="B31" s="172" t="s">
        <v>55</v>
      </c>
      <c r="C31" s="171" t="s">
        <v>56</v>
      </c>
      <c r="D31" s="169">
        <v>95</v>
      </c>
      <c r="E31" s="169">
        <v>95</v>
      </c>
      <c r="F31" s="169">
        <v>95</v>
      </c>
      <c r="G31" s="169">
        <v>95</v>
      </c>
      <c r="H31" s="169">
        <v>95</v>
      </c>
      <c r="I31" s="169">
        <v>95</v>
      </c>
      <c r="J31" s="169">
        <v>95</v>
      </c>
      <c r="K31" s="169">
        <v>95</v>
      </c>
      <c r="L31" s="178" t="str">
        <f t="shared" si="1"/>
        <v>Y</v>
      </c>
      <c r="M31" s="146" t="str">
        <f t="shared" si="2"/>
        <v>Y</v>
      </c>
      <c r="N31" s="146" t="str">
        <f t="shared" si="3"/>
        <v>Y</v>
      </c>
      <c r="O31" s="146" t="str">
        <f t="shared" si="0"/>
        <v>Y</v>
      </c>
    </row>
    <row r="32" ht="17.25" spans="1:15">
      <c r="A32" s="166">
        <v>23</v>
      </c>
      <c r="B32" s="172" t="s">
        <v>57</v>
      </c>
      <c r="C32" s="171" t="s">
        <v>58</v>
      </c>
      <c r="D32" s="169">
        <v>95</v>
      </c>
      <c r="E32" s="169">
        <v>95</v>
      </c>
      <c r="F32" s="169">
        <v>95</v>
      </c>
      <c r="G32" s="169">
        <v>95</v>
      </c>
      <c r="H32" s="169">
        <v>95</v>
      </c>
      <c r="I32" s="169">
        <v>95</v>
      </c>
      <c r="J32" s="169">
        <v>95</v>
      </c>
      <c r="K32" s="169">
        <v>95</v>
      </c>
      <c r="L32" s="178" t="str">
        <f t="shared" si="1"/>
        <v>Y</v>
      </c>
      <c r="M32" s="146" t="str">
        <f t="shared" si="2"/>
        <v>Y</v>
      </c>
      <c r="N32" s="146" t="str">
        <f t="shared" si="3"/>
        <v>Y</v>
      </c>
      <c r="O32" s="146" t="str">
        <f t="shared" si="0"/>
        <v>Y</v>
      </c>
    </row>
    <row r="33" ht="17.25" spans="1:15">
      <c r="A33" s="166">
        <v>24</v>
      </c>
      <c r="B33" s="172" t="s">
        <v>59</v>
      </c>
      <c r="C33" s="171" t="s">
        <v>60</v>
      </c>
      <c r="D33" s="169">
        <v>85</v>
      </c>
      <c r="E33" s="169">
        <v>85</v>
      </c>
      <c r="F33" s="169">
        <v>85</v>
      </c>
      <c r="G33" s="169">
        <v>85</v>
      </c>
      <c r="H33" s="169">
        <v>85</v>
      </c>
      <c r="I33" s="169">
        <v>85</v>
      </c>
      <c r="J33" s="169">
        <v>85</v>
      </c>
      <c r="K33" s="169">
        <v>85</v>
      </c>
      <c r="L33" s="178" t="str">
        <f t="shared" si="1"/>
        <v>Y</v>
      </c>
      <c r="M33" s="146" t="str">
        <f t="shared" si="2"/>
        <v>Y</v>
      </c>
      <c r="N33" s="146" t="str">
        <f t="shared" si="3"/>
        <v>Y</v>
      </c>
      <c r="O33" s="146" t="str">
        <f t="shared" si="0"/>
        <v>Y</v>
      </c>
    </row>
    <row r="34" ht="17.25" spans="1:15">
      <c r="A34" s="166">
        <v>25</v>
      </c>
      <c r="B34" s="172" t="s">
        <v>61</v>
      </c>
      <c r="C34" s="171" t="s">
        <v>62</v>
      </c>
      <c r="D34" s="169">
        <v>95</v>
      </c>
      <c r="E34" s="169">
        <v>95</v>
      </c>
      <c r="F34" s="169">
        <v>95</v>
      </c>
      <c r="G34" s="169">
        <v>95</v>
      </c>
      <c r="H34" s="169">
        <v>95</v>
      </c>
      <c r="I34" s="169">
        <v>95</v>
      </c>
      <c r="J34" s="169">
        <v>95</v>
      </c>
      <c r="K34" s="169">
        <v>95</v>
      </c>
      <c r="L34" s="178" t="str">
        <f t="shared" si="1"/>
        <v>Y</v>
      </c>
      <c r="M34" s="146" t="str">
        <f t="shared" si="2"/>
        <v>Y</v>
      </c>
      <c r="N34" s="146" t="str">
        <f t="shared" si="3"/>
        <v>Y</v>
      </c>
      <c r="O34" s="146" t="str">
        <f t="shared" si="0"/>
        <v>Y</v>
      </c>
    </row>
    <row r="35" ht="17.25" spans="1:15">
      <c r="A35" s="166">
        <v>26</v>
      </c>
      <c r="B35" s="172" t="s">
        <v>63</v>
      </c>
      <c r="C35" s="171" t="s">
        <v>64</v>
      </c>
      <c r="D35" s="169">
        <v>75</v>
      </c>
      <c r="E35" s="169">
        <v>75</v>
      </c>
      <c r="F35" s="169">
        <v>75</v>
      </c>
      <c r="G35" s="169">
        <v>75</v>
      </c>
      <c r="H35" s="169">
        <v>75</v>
      </c>
      <c r="I35" s="169">
        <v>75</v>
      </c>
      <c r="J35" s="169">
        <v>75</v>
      </c>
      <c r="K35" s="169">
        <v>75</v>
      </c>
      <c r="L35" s="178" t="str">
        <f t="shared" si="1"/>
        <v>Y</v>
      </c>
      <c r="M35" s="146" t="str">
        <f t="shared" si="2"/>
        <v>Y</v>
      </c>
      <c r="N35" s="146" t="str">
        <f t="shared" si="3"/>
        <v>Y</v>
      </c>
      <c r="O35" s="146" t="str">
        <f t="shared" si="0"/>
        <v>Y</v>
      </c>
    </row>
    <row r="36" ht="17.25" spans="1:15">
      <c r="A36" s="166">
        <v>27</v>
      </c>
      <c r="B36" s="172" t="s">
        <v>65</v>
      </c>
      <c r="C36" s="171" t="s">
        <v>66</v>
      </c>
      <c r="D36" s="169">
        <v>45</v>
      </c>
      <c r="E36" s="169">
        <v>45</v>
      </c>
      <c r="F36" s="169">
        <v>45</v>
      </c>
      <c r="G36" s="169">
        <v>45</v>
      </c>
      <c r="H36" s="169">
        <v>45</v>
      </c>
      <c r="I36" s="169">
        <v>45</v>
      </c>
      <c r="J36" s="169">
        <v>45</v>
      </c>
      <c r="K36" s="169">
        <v>45</v>
      </c>
      <c r="L36" s="178" t="str">
        <f t="shared" si="1"/>
        <v>Y</v>
      </c>
      <c r="M36" s="146" t="str">
        <f t="shared" si="2"/>
        <v>Y</v>
      </c>
      <c r="N36" s="146" t="str">
        <f t="shared" si="3"/>
        <v>Y</v>
      </c>
      <c r="O36" s="146" t="str">
        <f t="shared" si="0"/>
        <v>Y</v>
      </c>
    </row>
    <row r="37" ht="17.25" spans="1:15">
      <c r="A37" s="166">
        <v>28</v>
      </c>
      <c r="B37" s="172" t="s">
        <v>67</v>
      </c>
      <c r="C37" s="171" t="s">
        <v>68</v>
      </c>
      <c r="D37" s="169">
        <v>85</v>
      </c>
      <c r="E37" s="169">
        <v>85</v>
      </c>
      <c r="F37" s="169">
        <v>85</v>
      </c>
      <c r="G37" s="169">
        <v>85</v>
      </c>
      <c r="H37" s="169">
        <v>85</v>
      </c>
      <c r="I37" s="169">
        <v>85</v>
      </c>
      <c r="J37" s="169">
        <v>85</v>
      </c>
      <c r="K37" s="169">
        <v>85</v>
      </c>
      <c r="L37" s="178" t="str">
        <f t="shared" si="1"/>
        <v>Y</v>
      </c>
      <c r="M37" s="146" t="str">
        <f t="shared" si="2"/>
        <v>Y</v>
      </c>
      <c r="N37" s="146" t="str">
        <f t="shared" si="3"/>
        <v>Y</v>
      </c>
      <c r="O37" s="146" t="str">
        <f t="shared" si="0"/>
        <v>Y</v>
      </c>
    </row>
    <row r="38" ht="17.25" spans="1:15">
      <c r="A38" s="166">
        <v>29</v>
      </c>
      <c r="B38" s="172" t="s">
        <v>69</v>
      </c>
      <c r="C38" s="171" t="s">
        <v>70</v>
      </c>
      <c r="D38" s="169">
        <v>85</v>
      </c>
      <c r="E38" s="169">
        <v>85</v>
      </c>
      <c r="F38" s="169">
        <v>85</v>
      </c>
      <c r="G38" s="169">
        <v>85</v>
      </c>
      <c r="H38" s="169">
        <v>85</v>
      </c>
      <c r="I38" s="169">
        <v>85</v>
      </c>
      <c r="J38" s="169">
        <v>85</v>
      </c>
      <c r="K38" s="169">
        <v>85</v>
      </c>
      <c r="L38" s="178" t="str">
        <f t="shared" si="1"/>
        <v>Y</v>
      </c>
      <c r="M38" s="146" t="str">
        <f t="shared" si="2"/>
        <v>Y</v>
      </c>
      <c r="N38" s="146" t="str">
        <f t="shared" si="3"/>
        <v>Y</v>
      </c>
      <c r="O38" s="146" t="str">
        <f t="shared" si="0"/>
        <v>Y</v>
      </c>
    </row>
    <row r="39" ht="17.25" spans="1:15">
      <c r="A39" s="166">
        <v>30</v>
      </c>
      <c r="B39" s="172" t="s">
        <v>71</v>
      </c>
      <c r="C39" s="171" t="s">
        <v>72</v>
      </c>
      <c r="D39" s="169">
        <v>95</v>
      </c>
      <c r="E39" s="169">
        <v>95</v>
      </c>
      <c r="F39" s="169">
        <v>95</v>
      </c>
      <c r="G39" s="169">
        <v>95</v>
      </c>
      <c r="H39" s="169">
        <v>95</v>
      </c>
      <c r="I39" s="169">
        <v>95</v>
      </c>
      <c r="J39" s="169">
        <v>95</v>
      </c>
      <c r="K39" s="169">
        <v>95</v>
      </c>
      <c r="L39" s="178" t="str">
        <f t="shared" si="1"/>
        <v>Y</v>
      </c>
      <c r="M39" s="146" t="str">
        <f t="shared" si="2"/>
        <v>Y</v>
      </c>
      <c r="N39" s="146" t="str">
        <f t="shared" si="3"/>
        <v>Y</v>
      </c>
      <c r="O39" s="146" t="str">
        <f t="shared" si="0"/>
        <v>Y</v>
      </c>
    </row>
    <row r="40" ht="17.25" spans="1:15">
      <c r="A40" s="166">
        <v>31</v>
      </c>
      <c r="B40" s="172" t="s">
        <v>73</v>
      </c>
      <c r="C40" s="171" t="s">
        <v>74</v>
      </c>
      <c r="D40" s="169">
        <v>75</v>
      </c>
      <c r="E40" s="169">
        <v>75</v>
      </c>
      <c r="F40" s="169">
        <v>75</v>
      </c>
      <c r="G40" s="169">
        <v>75</v>
      </c>
      <c r="H40" s="169">
        <v>75</v>
      </c>
      <c r="I40" s="169">
        <v>75</v>
      </c>
      <c r="J40" s="169">
        <v>75</v>
      </c>
      <c r="K40" s="169">
        <v>75</v>
      </c>
      <c r="L40" s="178" t="str">
        <f t="shared" si="1"/>
        <v>Y</v>
      </c>
      <c r="M40" s="146" t="str">
        <f t="shared" si="2"/>
        <v>Y</v>
      </c>
      <c r="N40" s="146" t="str">
        <f t="shared" si="3"/>
        <v>Y</v>
      </c>
      <c r="O40" s="146" t="str">
        <f t="shared" si="0"/>
        <v>Y</v>
      </c>
    </row>
    <row r="41" ht="17.25" spans="1:15">
      <c r="A41" s="166">
        <v>32</v>
      </c>
      <c r="B41" s="172" t="s">
        <v>75</v>
      </c>
      <c r="C41" s="171" t="s">
        <v>76</v>
      </c>
      <c r="D41" s="169">
        <v>55</v>
      </c>
      <c r="E41" s="169">
        <v>55</v>
      </c>
      <c r="F41" s="169">
        <v>55</v>
      </c>
      <c r="G41" s="169">
        <v>55</v>
      </c>
      <c r="H41" s="169">
        <v>55</v>
      </c>
      <c r="I41" s="169">
        <v>55</v>
      </c>
      <c r="J41" s="169">
        <v>55</v>
      </c>
      <c r="K41" s="169">
        <v>55</v>
      </c>
      <c r="L41" s="178" t="str">
        <f t="shared" si="1"/>
        <v>Y</v>
      </c>
      <c r="M41" s="146" t="str">
        <f t="shared" si="2"/>
        <v>Y</v>
      </c>
      <c r="N41" s="146" t="str">
        <f t="shared" si="3"/>
        <v>Y</v>
      </c>
      <c r="O41" s="146" t="str">
        <f t="shared" si="0"/>
        <v>Y</v>
      </c>
    </row>
    <row r="42" ht="17.25" spans="1:15">
      <c r="A42" s="166">
        <v>33</v>
      </c>
      <c r="B42" s="172" t="s">
        <v>77</v>
      </c>
      <c r="C42" s="171" t="s">
        <v>78</v>
      </c>
      <c r="D42" s="169">
        <v>55</v>
      </c>
      <c r="E42" s="169">
        <v>55</v>
      </c>
      <c r="F42" s="169">
        <v>55</v>
      </c>
      <c r="G42" s="169">
        <v>55</v>
      </c>
      <c r="H42" s="169">
        <v>55</v>
      </c>
      <c r="I42" s="169">
        <v>55</v>
      </c>
      <c r="J42" s="169">
        <v>55</v>
      </c>
      <c r="K42" s="169">
        <v>55</v>
      </c>
      <c r="L42" s="178" t="str">
        <f t="shared" si="1"/>
        <v>Y</v>
      </c>
      <c r="M42" s="146" t="str">
        <f t="shared" si="2"/>
        <v>Y</v>
      </c>
      <c r="N42" s="146" t="str">
        <f t="shared" si="3"/>
        <v>Y</v>
      </c>
      <c r="O42" s="146" t="str">
        <f t="shared" si="0"/>
        <v>Y</v>
      </c>
    </row>
    <row r="43" ht="17.25" spans="1:15">
      <c r="A43" s="166">
        <v>34</v>
      </c>
      <c r="B43" s="172" t="s">
        <v>79</v>
      </c>
      <c r="C43" s="171" t="s">
        <v>80</v>
      </c>
      <c r="D43" s="169">
        <v>95</v>
      </c>
      <c r="E43" s="169">
        <v>95</v>
      </c>
      <c r="F43" s="169">
        <v>95</v>
      </c>
      <c r="G43" s="169">
        <v>95</v>
      </c>
      <c r="H43" s="169">
        <v>95</v>
      </c>
      <c r="I43" s="169">
        <v>95</v>
      </c>
      <c r="J43" s="169">
        <v>95</v>
      </c>
      <c r="K43" s="169">
        <v>95</v>
      </c>
      <c r="L43" s="178" t="str">
        <f t="shared" si="1"/>
        <v>Y</v>
      </c>
      <c r="M43" s="146" t="str">
        <f t="shared" si="2"/>
        <v>Y</v>
      </c>
      <c r="N43" s="146" t="str">
        <f t="shared" si="3"/>
        <v>Y</v>
      </c>
      <c r="O43" s="146" t="str">
        <f t="shared" si="0"/>
        <v>Y</v>
      </c>
    </row>
    <row r="44" ht="17.25" spans="1:15">
      <c r="A44" s="166">
        <v>35</v>
      </c>
      <c r="B44" s="172" t="s">
        <v>81</v>
      </c>
      <c r="C44" s="171" t="s">
        <v>82</v>
      </c>
      <c r="D44" s="169">
        <v>95</v>
      </c>
      <c r="E44" s="169">
        <v>95</v>
      </c>
      <c r="F44" s="169">
        <v>95</v>
      </c>
      <c r="G44" s="169">
        <v>95</v>
      </c>
      <c r="H44" s="169">
        <v>95</v>
      </c>
      <c r="I44" s="169">
        <v>95</v>
      </c>
      <c r="J44" s="169">
        <v>95</v>
      </c>
      <c r="K44" s="169">
        <v>95</v>
      </c>
      <c r="L44" s="178" t="str">
        <f t="shared" si="1"/>
        <v>Y</v>
      </c>
      <c r="M44" s="146" t="str">
        <f t="shared" si="2"/>
        <v>Y</v>
      </c>
      <c r="N44" s="146" t="str">
        <f t="shared" si="3"/>
        <v>Y</v>
      </c>
      <c r="O44" s="146" t="str">
        <f t="shared" si="0"/>
        <v>Y</v>
      </c>
    </row>
    <row r="45" ht="17.25" spans="1:15">
      <c r="A45" s="166">
        <v>36</v>
      </c>
      <c r="B45" s="172" t="s">
        <v>83</v>
      </c>
      <c r="C45" s="171" t="s">
        <v>84</v>
      </c>
      <c r="D45" s="169">
        <v>75</v>
      </c>
      <c r="E45" s="169">
        <v>75</v>
      </c>
      <c r="F45" s="169">
        <v>75</v>
      </c>
      <c r="G45" s="169">
        <v>75</v>
      </c>
      <c r="H45" s="169">
        <v>75</v>
      </c>
      <c r="I45" s="169">
        <v>75</v>
      </c>
      <c r="J45" s="169">
        <v>75</v>
      </c>
      <c r="K45" s="169">
        <v>75</v>
      </c>
      <c r="L45" s="178" t="str">
        <f t="shared" si="1"/>
        <v>Y</v>
      </c>
      <c r="M45" s="146" t="str">
        <f t="shared" si="2"/>
        <v>Y</v>
      </c>
      <c r="N45" s="146" t="str">
        <f t="shared" si="3"/>
        <v>Y</v>
      </c>
      <c r="O45" s="146" t="str">
        <f t="shared" si="0"/>
        <v>Y</v>
      </c>
    </row>
    <row r="46" ht="17.25" spans="1:15">
      <c r="A46" s="166">
        <v>37</v>
      </c>
      <c r="B46" s="172" t="s">
        <v>85</v>
      </c>
      <c r="C46" s="171" t="s">
        <v>86</v>
      </c>
      <c r="D46" s="169">
        <v>85</v>
      </c>
      <c r="E46" s="169">
        <v>85</v>
      </c>
      <c r="F46" s="169">
        <v>85</v>
      </c>
      <c r="G46" s="169">
        <v>85</v>
      </c>
      <c r="H46" s="169">
        <v>85</v>
      </c>
      <c r="I46" s="169">
        <v>85</v>
      </c>
      <c r="J46" s="169">
        <v>85</v>
      </c>
      <c r="K46" s="169">
        <v>85</v>
      </c>
      <c r="L46" s="178" t="str">
        <f t="shared" si="1"/>
        <v>Y</v>
      </c>
      <c r="M46" s="146" t="str">
        <f t="shared" si="2"/>
        <v>Y</v>
      </c>
      <c r="N46" s="146" t="str">
        <f t="shared" si="3"/>
        <v>Y</v>
      </c>
      <c r="O46" s="146" t="str">
        <f t="shared" si="0"/>
        <v>Y</v>
      </c>
    </row>
    <row r="47" ht="17.25" spans="1:15">
      <c r="A47" s="166">
        <v>38</v>
      </c>
      <c r="B47" s="172" t="s">
        <v>87</v>
      </c>
      <c r="C47" s="171" t="s">
        <v>88</v>
      </c>
      <c r="D47" s="169">
        <v>85</v>
      </c>
      <c r="E47" s="169">
        <v>85</v>
      </c>
      <c r="F47" s="169">
        <v>85</v>
      </c>
      <c r="G47" s="169">
        <v>85</v>
      </c>
      <c r="H47" s="169">
        <v>85</v>
      </c>
      <c r="I47" s="169">
        <v>85</v>
      </c>
      <c r="J47" s="169">
        <v>85</v>
      </c>
      <c r="K47" s="169">
        <v>85</v>
      </c>
      <c r="L47" s="178" t="str">
        <f t="shared" si="1"/>
        <v>Y</v>
      </c>
      <c r="M47" s="146" t="str">
        <f t="shared" si="2"/>
        <v>Y</v>
      </c>
      <c r="N47" s="146" t="str">
        <f t="shared" si="3"/>
        <v>Y</v>
      </c>
      <c r="O47" s="146" t="str">
        <f t="shared" si="0"/>
        <v>Y</v>
      </c>
    </row>
    <row r="48" ht="17.25" spans="1:15">
      <c r="A48" s="166">
        <v>39</v>
      </c>
      <c r="B48" s="172" t="s">
        <v>89</v>
      </c>
      <c r="C48" s="171" t="s">
        <v>90</v>
      </c>
      <c r="D48" s="169">
        <v>85</v>
      </c>
      <c r="E48" s="169">
        <v>85</v>
      </c>
      <c r="F48" s="169">
        <v>85</v>
      </c>
      <c r="G48" s="169">
        <v>85</v>
      </c>
      <c r="H48" s="169">
        <v>85</v>
      </c>
      <c r="I48" s="169">
        <v>85</v>
      </c>
      <c r="J48" s="169">
        <v>85</v>
      </c>
      <c r="K48" s="169">
        <v>85</v>
      </c>
      <c r="L48" s="178" t="str">
        <f t="shared" si="1"/>
        <v>Y</v>
      </c>
      <c r="M48" s="146" t="str">
        <f t="shared" si="2"/>
        <v>Y</v>
      </c>
      <c r="N48" s="146" t="str">
        <f t="shared" si="3"/>
        <v>Y</v>
      </c>
      <c r="O48" s="146" t="str">
        <f t="shared" si="0"/>
        <v>Y</v>
      </c>
    </row>
    <row r="49" ht="17.25" spans="1:15">
      <c r="A49" s="166">
        <v>40</v>
      </c>
      <c r="B49" s="172" t="s">
        <v>91</v>
      </c>
      <c r="C49" s="171" t="s">
        <v>92</v>
      </c>
      <c r="D49" s="169">
        <v>95</v>
      </c>
      <c r="E49" s="169">
        <v>95</v>
      </c>
      <c r="F49" s="169">
        <v>95</v>
      </c>
      <c r="G49" s="169">
        <v>95</v>
      </c>
      <c r="H49" s="169">
        <v>95</v>
      </c>
      <c r="I49" s="169">
        <v>95</v>
      </c>
      <c r="J49" s="169">
        <v>95</v>
      </c>
      <c r="K49" s="169">
        <v>95</v>
      </c>
      <c r="L49" s="178" t="str">
        <f t="shared" si="1"/>
        <v>Y</v>
      </c>
      <c r="M49" s="146" t="str">
        <f t="shared" si="2"/>
        <v>Y</v>
      </c>
      <c r="N49" s="146" t="str">
        <f t="shared" si="3"/>
        <v>Y</v>
      </c>
      <c r="O49" s="146" t="str">
        <f t="shared" si="0"/>
        <v>Y</v>
      </c>
    </row>
    <row r="50" ht="17.25" spans="1:15">
      <c r="A50" s="166">
        <v>41</v>
      </c>
      <c r="B50" s="172" t="s">
        <v>93</v>
      </c>
      <c r="C50" s="171" t="s">
        <v>94</v>
      </c>
      <c r="D50" s="169">
        <v>85</v>
      </c>
      <c r="E50" s="169">
        <v>85</v>
      </c>
      <c r="F50" s="169">
        <v>85</v>
      </c>
      <c r="G50" s="169">
        <v>85</v>
      </c>
      <c r="H50" s="169">
        <v>85</v>
      </c>
      <c r="I50" s="169">
        <v>85</v>
      </c>
      <c r="J50" s="169">
        <v>85</v>
      </c>
      <c r="K50" s="169">
        <v>85</v>
      </c>
      <c r="L50" s="178" t="str">
        <f t="shared" si="1"/>
        <v>Y</v>
      </c>
      <c r="M50" s="146" t="str">
        <f t="shared" si="2"/>
        <v>Y</v>
      </c>
      <c r="N50" s="146" t="str">
        <f t="shared" si="3"/>
        <v>Y</v>
      </c>
      <c r="O50" s="146" t="str">
        <f t="shared" si="0"/>
        <v>Y</v>
      </c>
    </row>
    <row r="51" ht="17.25" spans="1:15">
      <c r="A51" s="166">
        <v>42</v>
      </c>
      <c r="B51" s="172" t="s">
        <v>95</v>
      </c>
      <c r="C51" s="171" t="s">
        <v>96</v>
      </c>
      <c r="D51" s="169">
        <v>55</v>
      </c>
      <c r="E51" s="169">
        <v>55</v>
      </c>
      <c r="F51" s="169">
        <v>55</v>
      </c>
      <c r="G51" s="169">
        <v>55</v>
      </c>
      <c r="H51" s="169">
        <v>55</v>
      </c>
      <c r="I51" s="169">
        <v>55</v>
      </c>
      <c r="J51" s="169">
        <v>55</v>
      </c>
      <c r="K51" s="169">
        <v>55</v>
      </c>
      <c r="L51" s="178" t="str">
        <f t="shared" si="1"/>
        <v>Y</v>
      </c>
      <c r="M51" s="146" t="str">
        <f t="shared" si="2"/>
        <v>Y</v>
      </c>
      <c r="N51" s="146" t="str">
        <f t="shared" si="3"/>
        <v>Y</v>
      </c>
      <c r="O51" s="146" t="str">
        <f t="shared" si="0"/>
        <v>Y</v>
      </c>
    </row>
    <row r="52" ht="17.25" spans="1:15">
      <c r="A52" s="166">
        <v>43</v>
      </c>
      <c r="B52" s="172" t="s">
        <v>97</v>
      </c>
      <c r="C52" s="171" t="s">
        <v>98</v>
      </c>
      <c r="D52" s="169">
        <v>85</v>
      </c>
      <c r="E52" s="169">
        <v>85</v>
      </c>
      <c r="F52" s="169">
        <v>85</v>
      </c>
      <c r="G52" s="169">
        <v>85</v>
      </c>
      <c r="H52" s="169">
        <v>85</v>
      </c>
      <c r="I52" s="169">
        <v>85</v>
      </c>
      <c r="J52" s="169">
        <v>85</v>
      </c>
      <c r="K52" s="169">
        <v>85</v>
      </c>
      <c r="L52" s="178" t="str">
        <f t="shared" si="1"/>
        <v>Y</v>
      </c>
      <c r="M52" s="146" t="str">
        <f t="shared" si="2"/>
        <v>Y</v>
      </c>
      <c r="N52" s="146" t="str">
        <f t="shared" si="3"/>
        <v>Y</v>
      </c>
      <c r="O52" s="146" t="str">
        <f t="shared" si="0"/>
        <v>Y</v>
      </c>
    </row>
    <row r="53" ht="17.25" spans="1:15">
      <c r="A53" s="166">
        <v>44</v>
      </c>
      <c r="B53" s="172" t="s">
        <v>99</v>
      </c>
      <c r="C53" s="171" t="s">
        <v>100</v>
      </c>
      <c r="D53" s="169">
        <v>85</v>
      </c>
      <c r="E53" s="169">
        <v>85</v>
      </c>
      <c r="F53" s="169">
        <v>85</v>
      </c>
      <c r="G53" s="169">
        <v>85</v>
      </c>
      <c r="H53" s="169">
        <v>85</v>
      </c>
      <c r="I53" s="169">
        <v>85</v>
      </c>
      <c r="J53" s="169">
        <v>85</v>
      </c>
      <c r="K53" s="169">
        <v>85</v>
      </c>
      <c r="L53" s="178" t="str">
        <f t="shared" si="1"/>
        <v>Y</v>
      </c>
      <c r="M53" s="146" t="str">
        <f t="shared" si="2"/>
        <v>Y</v>
      </c>
      <c r="N53" s="146" t="str">
        <f t="shared" si="3"/>
        <v>Y</v>
      </c>
      <c r="O53" s="146" t="str">
        <f t="shared" si="0"/>
        <v>Y</v>
      </c>
    </row>
    <row r="54" ht="17.25" spans="1:15">
      <c r="A54" s="166">
        <v>45</v>
      </c>
      <c r="B54" s="172" t="s">
        <v>101</v>
      </c>
      <c r="C54" s="171" t="s">
        <v>102</v>
      </c>
      <c r="D54" s="169">
        <v>75</v>
      </c>
      <c r="E54" s="169">
        <v>75</v>
      </c>
      <c r="F54" s="169">
        <v>75</v>
      </c>
      <c r="G54" s="169">
        <v>75</v>
      </c>
      <c r="H54" s="169">
        <v>75</v>
      </c>
      <c r="I54" s="169">
        <v>75</v>
      </c>
      <c r="J54" s="169">
        <v>75</v>
      </c>
      <c r="K54" s="169">
        <v>75</v>
      </c>
      <c r="L54" s="178" t="str">
        <f t="shared" si="1"/>
        <v>Y</v>
      </c>
      <c r="M54" s="146" t="str">
        <f t="shared" si="2"/>
        <v>Y</v>
      </c>
      <c r="N54" s="146" t="str">
        <f t="shared" si="3"/>
        <v>Y</v>
      </c>
      <c r="O54" s="146" t="str">
        <f t="shared" si="0"/>
        <v>Y</v>
      </c>
    </row>
    <row r="55" s="120" customFormat="1" ht="17.25" spans="1:15">
      <c r="A55" s="166">
        <v>46</v>
      </c>
      <c r="B55" s="172" t="s">
        <v>103</v>
      </c>
      <c r="C55" s="171" t="s">
        <v>104</v>
      </c>
      <c r="D55" s="169">
        <v>85</v>
      </c>
      <c r="E55" s="169">
        <v>85</v>
      </c>
      <c r="F55" s="169">
        <v>85</v>
      </c>
      <c r="G55" s="169">
        <v>85</v>
      </c>
      <c r="H55" s="169">
        <v>85</v>
      </c>
      <c r="I55" s="169">
        <v>85</v>
      </c>
      <c r="J55" s="169">
        <v>85</v>
      </c>
      <c r="K55" s="169">
        <v>85</v>
      </c>
      <c r="L55" s="178" t="str">
        <f t="shared" si="1"/>
        <v>Y</v>
      </c>
      <c r="M55" s="146" t="str">
        <f t="shared" si="2"/>
        <v>Y</v>
      </c>
      <c r="N55" s="146" t="str">
        <f t="shared" si="3"/>
        <v>Y</v>
      </c>
      <c r="O55" s="146" t="str">
        <f t="shared" si="0"/>
        <v>Y</v>
      </c>
    </row>
    <row r="56" s="120" customFormat="1" ht="17.25" spans="1:15">
      <c r="A56" s="166">
        <v>47</v>
      </c>
      <c r="B56" s="172" t="s">
        <v>105</v>
      </c>
      <c r="C56" s="171" t="s">
        <v>106</v>
      </c>
      <c r="D56" s="169">
        <v>95</v>
      </c>
      <c r="E56" s="169">
        <v>95</v>
      </c>
      <c r="F56" s="169">
        <v>95</v>
      </c>
      <c r="G56" s="169">
        <v>95</v>
      </c>
      <c r="H56" s="169">
        <v>95</v>
      </c>
      <c r="I56" s="169">
        <v>95</v>
      </c>
      <c r="J56" s="169">
        <v>95</v>
      </c>
      <c r="K56" s="169">
        <v>95</v>
      </c>
      <c r="L56" s="178" t="str">
        <f t="shared" si="1"/>
        <v>Y</v>
      </c>
      <c r="M56" s="146" t="str">
        <f t="shared" si="2"/>
        <v>Y</v>
      </c>
      <c r="N56" s="146" t="str">
        <f t="shared" si="3"/>
        <v>Y</v>
      </c>
      <c r="O56" s="146" t="str">
        <f t="shared" si="0"/>
        <v>Y</v>
      </c>
    </row>
    <row r="57" s="120" customFormat="1" ht="17.25" spans="1:15">
      <c r="A57" s="166">
        <v>48</v>
      </c>
      <c r="B57" s="172" t="s">
        <v>107</v>
      </c>
      <c r="C57" s="171" t="s">
        <v>108</v>
      </c>
      <c r="D57" s="169">
        <v>95</v>
      </c>
      <c r="E57" s="169">
        <v>95</v>
      </c>
      <c r="F57" s="169">
        <v>95</v>
      </c>
      <c r="G57" s="169">
        <v>95</v>
      </c>
      <c r="H57" s="169">
        <v>95</v>
      </c>
      <c r="I57" s="169">
        <v>95</v>
      </c>
      <c r="J57" s="169">
        <v>95</v>
      </c>
      <c r="K57" s="169">
        <v>95</v>
      </c>
      <c r="L57" s="178" t="str">
        <f t="shared" si="1"/>
        <v>Y</v>
      </c>
      <c r="M57" s="146" t="str">
        <f t="shared" si="2"/>
        <v>Y</v>
      </c>
      <c r="N57" s="146" t="str">
        <f t="shared" si="3"/>
        <v>Y</v>
      </c>
      <c r="O57" s="146" t="str">
        <f t="shared" si="0"/>
        <v>Y</v>
      </c>
    </row>
    <row r="58" s="120" customFormat="1" ht="17.25" spans="1:15">
      <c r="A58" s="166">
        <v>49</v>
      </c>
      <c r="B58" s="172" t="s">
        <v>109</v>
      </c>
      <c r="C58" s="171" t="s">
        <v>110</v>
      </c>
      <c r="D58" s="169">
        <v>95</v>
      </c>
      <c r="E58" s="169">
        <v>95</v>
      </c>
      <c r="F58" s="169">
        <v>95</v>
      </c>
      <c r="G58" s="169">
        <v>95</v>
      </c>
      <c r="H58" s="169">
        <v>95</v>
      </c>
      <c r="I58" s="169">
        <v>95</v>
      </c>
      <c r="J58" s="169">
        <v>95</v>
      </c>
      <c r="K58" s="169">
        <v>95</v>
      </c>
      <c r="L58" s="178" t="str">
        <f t="shared" si="1"/>
        <v>Y</v>
      </c>
      <c r="M58" s="146" t="str">
        <f t="shared" si="2"/>
        <v>Y</v>
      </c>
      <c r="N58" s="146" t="str">
        <f t="shared" si="3"/>
        <v>Y</v>
      </c>
      <c r="O58" s="146" t="str">
        <f t="shared" si="0"/>
        <v>Y</v>
      </c>
    </row>
    <row r="59" s="120" customFormat="1" ht="17.25" spans="1:15">
      <c r="A59" s="166">
        <v>50</v>
      </c>
      <c r="B59" s="172" t="s">
        <v>111</v>
      </c>
      <c r="C59" s="171" t="s">
        <v>112</v>
      </c>
      <c r="D59" s="169">
        <v>95</v>
      </c>
      <c r="E59" s="169">
        <v>95</v>
      </c>
      <c r="F59" s="169">
        <v>95</v>
      </c>
      <c r="G59" s="169">
        <v>95</v>
      </c>
      <c r="H59" s="169">
        <v>95</v>
      </c>
      <c r="I59" s="169">
        <v>95</v>
      </c>
      <c r="J59" s="169">
        <v>95</v>
      </c>
      <c r="K59" s="169">
        <v>95</v>
      </c>
      <c r="L59" s="178" t="str">
        <f t="shared" si="1"/>
        <v>Y</v>
      </c>
      <c r="M59" s="146" t="str">
        <f t="shared" si="2"/>
        <v>Y</v>
      </c>
      <c r="N59" s="146" t="str">
        <f t="shared" si="3"/>
        <v>Y</v>
      </c>
      <c r="O59" s="146" t="str">
        <f t="shared" si="0"/>
        <v>Y</v>
      </c>
    </row>
    <row r="60" ht="17.25" spans="1:15">
      <c r="A60" s="166">
        <v>51</v>
      </c>
      <c r="B60" s="172" t="s">
        <v>113</v>
      </c>
      <c r="C60" s="171" t="s">
        <v>114</v>
      </c>
      <c r="D60" s="47">
        <v>75</v>
      </c>
      <c r="E60" s="47">
        <v>75</v>
      </c>
      <c r="F60" s="47">
        <v>75</v>
      </c>
      <c r="G60" s="47">
        <v>75</v>
      </c>
      <c r="H60" s="47">
        <v>75</v>
      </c>
      <c r="I60" s="47">
        <v>75</v>
      </c>
      <c r="J60" s="47">
        <v>75</v>
      </c>
      <c r="K60" s="47">
        <v>75</v>
      </c>
      <c r="L60" s="178" t="str">
        <f t="shared" si="1"/>
        <v>Y</v>
      </c>
      <c r="M60" s="146" t="str">
        <f t="shared" si="2"/>
        <v>Y</v>
      </c>
      <c r="N60" s="146" t="str">
        <f t="shared" si="3"/>
        <v>Y</v>
      </c>
      <c r="O60" s="146" t="str">
        <f t="shared" si="0"/>
        <v>Y</v>
      </c>
    </row>
    <row r="61" ht="17.25" spans="1:15">
      <c r="A61" s="173">
        <v>52</v>
      </c>
      <c r="B61" s="172" t="s">
        <v>115</v>
      </c>
      <c r="C61" s="171" t="s">
        <v>116</v>
      </c>
      <c r="D61" s="47">
        <v>85</v>
      </c>
      <c r="E61" s="47">
        <v>85</v>
      </c>
      <c r="F61" s="47">
        <v>85</v>
      </c>
      <c r="G61" s="47">
        <v>85</v>
      </c>
      <c r="H61" s="47">
        <v>85</v>
      </c>
      <c r="I61" s="47">
        <v>85</v>
      </c>
      <c r="J61" s="47">
        <v>85</v>
      </c>
      <c r="K61" s="47">
        <v>85</v>
      </c>
      <c r="L61" s="178" t="str">
        <f t="shared" si="1"/>
        <v>Y</v>
      </c>
      <c r="M61" s="146" t="str">
        <f t="shared" si="2"/>
        <v>Y</v>
      </c>
      <c r="N61" s="146" t="str">
        <f t="shared" si="3"/>
        <v>Y</v>
      </c>
      <c r="O61" s="146" t="str">
        <f t="shared" si="0"/>
        <v>Y</v>
      </c>
    </row>
    <row r="62" ht="17.25" spans="1:15">
      <c r="A62" s="173">
        <v>53</v>
      </c>
      <c r="B62" s="172" t="s">
        <v>117</v>
      </c>
      <c r="C62" s="171" t="s">
        <v>118</v>
      </c>
      <c r="D62" s="47">
        <v>75</v>
      </c>
      <c r="E62" s="47">
        <v>75</v>
      </c>
      <c r="F62" s="47">
        <v>75</v>
      </c>
      <c r="G62" s="47">
        <v>75</v>
      </c>
      <c r="H62" s="47">
        <v>75</v>
      </c>
      <c r="I62" s="47">
        <v>75</v>
      </c>
      <c r="J62" s="47">
        <v>75</v>
      </c>
      <c r="K62" s="47">
        <v>75</v>
      </c>
      <c r="L62" s="178" t="str">
        <f t="shared" si="1"/>
        <v>Y</v>
      </c>
      <c r="M62" s="146" t="str">
        <f t="shared" si="2"/>
        <v>Y</v>
      </c>
      <c r="N62" s="146" t="str">
        <f t="shared" si="3"/>
        <v>Y</v>
      </c>
      <c r="O62" s="146" t="str">
        <f t="shared" si="0"/>
        <v>Y</v>
      </c>
    </row>
    <row r="63" ht="17.25" spans="1:15">
      <c r="A63" s="173">
        <v>54</v>
      </c>
      <c r="B63" s="172" t="s">
        <v>119</v>
      </c>
      <c r="C63" s="171" t="s">
        <v>120</v>
      </c>
      <c r="D63" s="47">
        <v>95</v>
      </c>
      <c r="E63" s="47">
        <v>95</v>
      </c>
      <c r="F63" s="47">
        <v>95</v>
      </c>
      <c r="G63" s="47">
        <v>95</v>
      </c>
      <c r="H63" s="47">
        <v>95</v>
      </c>
      <c r="I63" s="47">
        <v>95</v>
      </c>
      <c r="J63" s="47">
        <v>95</v>
      </c>
      <c r="K63" s="47">
        <v>95</v>
      </c>
      <c r="L63" s="178" t="str">
        <f t="shared" si="1"/>
        <v>Y</v>
      </c>
      <c r="M63" s="146" t="str">
        <f t="shared" si="2"/>
        <v>Y</v>
      </c>
      <c r="N63" s="146" t="str">
        <f t="shared" si="3"/>
        <v>Y</v>
      </c>
      <c r="O63" s="146" t="str">
        <f t="shared" si="0"/>
        <v>Y</v>
      </c>
    </row>
    <row r="64" ht="17.25" spans="1:15">
      <c r="A64" s="173">
        <v>55</v>
      </c>
      <c r="B64" s="172" t="s">
        <v>121</v>
      </c>
      <c r="C64" s="171" t="s">
        <v>122</v>
      </c>
      <c r="D64" s="47">
        <v>95</v>
      </c>
      <c r="E64" s="47">
        <v>95</v>
      </c>
      <c r="F64" s="47">
        <v>95</v>
      </c>
      <c r="G64" s="47">
        <v>95</v>
      </c>
      <c r="H64" s="47">
        <v>95</v>
      </c>
      <c r="I64" s="47">
        <v>95</v>
      </c>
      <c r="J64" s="47">
        <v>95</v>
      </c>
      <c r="K64" s="47">
        <v>95</v>
      </c>
      <c r="L64" s="178" t="str">
        <f t="shared" si="1"/>
        <v>Y</v>
      </c>
      <c r="M64" s="146" t="str">
        <f t="shared" si="2"/>
        <v>Y</v>
      </c>
      <c r="N64" s="146" t="str">
        <f t="shared" si="3"/>
        <v>Y</v>
      </c>
      <c r="O64" s="146" t="str">
        <f t="shared" si="0"/>
        <v>Y</v>
      </c>
    </row>
    <row r="65" ht="17.25" spans="1:15">
      <c r="A65" s="173">
        <v>56</v>
      </c>
      <c r="B65" s="172" t="s">
        <v>123</v>
      </c>
      <c r="C65" s="171" t="s">
        <v>124</v>
      </c>
      <c r="D65" s="47">
        <v>85</v>
      </c>
      <c r="E65" s="47">
        <v>85</v>
      </c>
      <c r="F65" s="47">
        <v>85</v>
      </c>
      <c r="G65" s="47">
        <v>85</v>
      </c>
      <c r="H65" s="47">
        <v>85</v>
      </c>
      <c r="I65" s="47">
        <v>85</v>
      </c>
      <c r="J65" s="47">
        <v>85</v>
      </c>
      <c r="K65" s="47">
        <v>85</v>
      </c>
      <c r="L65" s="178" t="str">
        <f t="shared" si="1"/>
        <v>Y</v>
      </c>
      <c r="M65" s="146" t="str">
        <f t="shared" si="2"/>
        <v>Y</v>
      </c>
      <c r="N65" s="146" t="str">
        <f t="shared" si="3"/>
        <v>Y</v>
      </c>
      <c r="O65" s="146" t="str">
        <f t="shared" si="0"/>
        <v>Y</v>
      </c>
    </row>
    <row r="66" ht="17.25" spans="1:15">
      <c r="A66" s="173">
        <v>57</v>
      </c>
      <c r="B66" s="172" t="s">
        <v>125</v>
      </c>
      <c r="C66" s="171" t="s">
        <v>126</v>
      </c>
      <c r="D66" s="47">
        <v>85</v>
      </c>
      <c r="E66" s="47">
        <v>85</v>
      </c>
      <c r="F66" s="47">
        <v>85</v>
      </c>
      <c r="G66" s="47">
        <v>85</v>
      </c>
      <c r="H66" s="47">
        <v>85</v>
      </c>
      <c r="I66" s="47">
        <v>85</v>
      </c>
      <c r="J66" s="47">
        <v>85</v>
      </c>
      <c r="K66" s="47">
        <v>85</v>
      </c>
      <c r="L66" s="178" t="str">
        <f t="shared" si="1"/>
        <v>Y</v>
      </c>
      <c r="M66" s="146" t="str">
        <f t="shared" si="2"/>
        <v>Y</v>
      </c>
      <c r="N66" s="146" t="str">
        <f t="shared" si="3"/>
        <v>Y</v>
      </c>
      <c r="O66" s="146" t="str">
        <f t="shared" si="0"/>
        <v>Y</v>
      </c>
    </row>
    <row r="67" ht="17.25" spans="1:15">
      <c r="A67" s="173">
        <v>58</v>
      </c>
      <c r="B67" s="170" t="s">
        <v>127</v>
      </c>
      <c r="C67" s="171" t="s">
        <v>128</v>
      </c>
      <c r="D67" s="47">
        <v>85</v>
      </c>
      <c r="E67" s="47">
        <v>85</v>
      </c>
      <c r="F67" s="47">
        <v>85</v>
      </c>
      <c r="G67" s="47">
        <v>85</v>
      </c>
      <c r="H67" s="47">
        <v>85</v>
      </c>
      <c r="I67" s="47">
        <v>85</v>
      </c>
      <c r="J67" s="47">
        <v>85</v>
      </c>
      <c r="K67" s="47">
        <v>85</v>
      </c>
      <c r="L67" s="178" t="str">
        <f t="shared" si="1"/>
        <v>Y</v>
      </c>
      <c r="M67" s="146" t="str">
        <f t="shared" si="2"/>
        <v>Y</v>
      </c>
      <c r="N67" s="146" t="str">
        <f t="shared" si="3"/>
        <v>Y</v>
      </c>
      <c r="O67" s="146" t="str">
        <f t="shared" si="0"/>
        <v>Y</v>
      </c>
    </row>
    <row r="68" ht="17.25" spans="1:15">
      <c r="A68" s="173">
        <v>59</v>
      </c>
      <c r="B68" s="170" t="s">
        <v>129</v>
      </c>
      <c r="C68" s="171" t="s">
        <v>130</v>
      </c>
      <c r="D68" s="47">
        <v>95</v>
      </c>
      <c r="E68" s="47">
        <v>95</v>
      </c>
      <c r="F68" s="47">
        <v>95</v>
      </c>
      <c r="G68" s="47">
        <v>95</v>
      </c>
      <c r="H68" s="47">
        <v>95</v>
      </c>
      <c r="I68" s="47">
        <v>95</v>
      </c>
      <c r="J68" s="47">
        <v>95</v>
      </c>
      <c r="K68" s="47">
        <v>95</v>
      </c>
      <c r="L68" s="178" t="str">
        <f t="shared" si="1"/>
        <v>Y</v>
      </c>
      <c r="M68" s="146" t="str">
        <f t="shared" si="2"/>
        <v>Y</v>
      </c>
      <c r="N68" s="146" t="str">
        <f t="shared" si="3"/>
        <v>Y</v>
      </c>
      <c r="O68" s="146" t="str">
        <f t="shared" si="0"/>
        <v>Y</v>
      </c>
    </row>
    <row r="69" ht="17.25" spans="1:15">
      <c r="A69" s="173">
        <v>60</v>
      </c>
      <c r="B69" s="170" t="s">
        <v>131</v>
      </c>
      <c r="C69" s="171" t="s">
        <v>132</v>
      </c>
      <c r="D69" s="169">
        <v>85</v>
      </c>
      <c r="E69" s="169">
        <v>85</v>
      </c>
      <c r="F69" s="169">
        <v>85</v>
      </c>
      <c r="G69" s="169">
        <v>85</v>
      </c>
      <c r="H69" s="169">
        <v>85</v>
      </c>
      <c r="I69" s="169">
        <v>85</v>
      </c>
      <c r="J69" s="169">
        <v>85</v>
      </c>
      <c r="K69" s="169">
        <v>85</v>
      </c>
      <c r="L69" s="178" t="str">
        <f t="shared" si="1"/>
        <v>Y</v>
      </c>
      <c r="M69" s="146" t="str">
        <f t="shared" si="2"/>
        <v>Y</v>
      </c>
      <c r="N69" s="146" t="str">
        <f t="shared" si="3"/>
        <v>Y</v>
      </c>
      <c r="O69" s="146" t="str">
        <f t="shared" si="0"/>
        <v>Y</v>
      </c>
    </row>
    <row r="70" ht="17.25" spans="1:15">
      <c r="A70" s="173">
        <v>61</v>
      </c>
      <c r="B70" s="170" t="s">
        <v>133</v>
      </c>
      <c r="C70" s="171" t="s">
        <v>134</v>
      </c>
      <c r="D70" s="169">
        <v>85</v>
      </c>
      <c r="E70" s="169">
        <v>85</v>
      </c>
      <c r="F70" s="169">
        <v>85</v>
      </c>
      <c r="G70" s="169">
        <v>85</v>
      </c>
      <c r="H70" s="169">
        <v>85</v>
      </c>
      <c r="I70" s="169">
        <v>85</v>
      </c>
      <c r="J70" s="169">
        <v>85</v>
      </c>
      <c r="K70" s="169">
        <v>85</v>
      </c>
      <c r="L70" s="178" t="str">
        <f t="shared" si="1"/>
        <v>Y</v>
      </c>
      <c r="M70" s="146" t="str">
        <f t="shared" si="2"/>
        <v>Y</v>
      </c>
      <c r="N70" s="146" t="str">
        <f t="shared" si="3"/>
        <v>Y</v>
      </c>
      <c r="O70" s="146" t="str">
        <f t="shared" si="0"/>
        <v>Y</v>
      </c>
    </row>
    <row r="71" ht="17.25" spans="1:15">
      <c r="A71" s="173">
        <v>62</v>
      </c>
      <c r="B71" s="170" t="s">
        <v>135</v>
      </c>
      <c r="C71" s="171" t="s">
        <v>136</v>
      </c>
      <c r="D71" s="169">
        <v>75</v>
      </c>
      <c r="E71" s="169">
        <v>75</v>
      </c>
      <c r="F71" s="169">
        <v>75</v>
      </c>
      <c r="G71" s="169">
        <v>75</v>
      </c>
      <c r="H71" s="169">
        <v>75</v>
      </c>
      <c r="I71" s="169">
        <v>75</v>
      </c>
      <c r="J71" s="169">
        <v>75</v>
      </c>
      <c r="K71" s="169">
        <v>75</v>
      </c>
      <c r="L71" s="178" t="str">
        <f t="shared" si="1"/>
        <v>Y</v>
      </c>
      <c r="M71" s="146" t="str">
        <f t="shared" si="2"/>
        <v>Y</v>
      </c>
      <c r="N71" s="146" t="str">
        <f t="shared" si="3"/>
        <v>Y</v>
      </c>
      <c r="O71" s="146" t="str">
        <f t="shared" si="0"/>
        <v>Y</v>
      </c>
    </row>
    <row r="72" ht="17.25" spans="1:15">
      <c r="A72" s="173">
        <v>63</v>
      </c>
      <c r="B72" s="170" t="s">
        <v>137</v>
      </c>
      <c r="C72" s="171" t="s">
        <v>138</v>
      </c>
      <c r="D72" s="169">
        <v>85</v>
      </c>
      <c r="E72" s="169">
        <v>85</v>
      </c>
      <c r="F72" s="169">
        <v>85</v>
      </c>
      <c r="G72" s="169">
        <v>85</v>
      </c>
      <c r="H72" s="169">
        <v>85</v>
      </c>
      <c r="I72" s="169">
        <v>85</v>
      </c>
      <c r="J72" s="169">
        <v>85</v>
      </c>
      <c r="K72" s="169">
        <v>85</v>
      </c>
      <c r="L72" s="178" t="str">
        <f t="shared" si="1"/>
        <v>Y</v>
      </c>
      <c r="M72" s="146" t="str">
        <f t="shared" si="2"/>
        <v>Y</v>
      </c>
      <c r="N72" s="146" t="str">
        <f t="shared" si="3"/>
        <v>Y</v>
      </c>
      <c r="O72" s="146" t="str">
        <f t="shared" si="0"/>
        <v>Y</v>
      </c>
    </row>
    <row r="73" ht="17.25" spans="1:15">
      <c r="A73" s="173">
        <v>64</v>
      </c>
      <c r="B73" s="170" t="s">
        <v>139</v>
      </c>
      <c r="C73" s="171" t="s">
        <v>140</v>
      </c>
      <c r="D73" s="169">
        <v>95</v>
      </c>
      <c r="E73" s="169">
        <v>95</v>
      </c>
      <c r="F73" s="169">
        <v>95</v>
      </c>
      <c r="G73" s="169">
        <v>95</v>
      </c>
      <c r="H73" s="169">
        <v>95</v>
      </c>
      <c r="I73" s="169">
        <v>95</v>
      </c>
      <c r="J73" s="169">
        <v>95</v>
      </c>
      <c r="K73" s="169">
        <v>95</v>
      </c>
      <c r="L73" s="178" t="str">
        <f t="shared" si="1"/>
        <v>Y</v>
      </c>
      <c r="M73" s="146" t="str">
        <f t="shared" si="2"/>
        <v>Y</v>
      </c>
      <c r="N73" s="146" t="str">
        <f t="shared" si="3"/>
        <v>Y</v>
      </c>
      <c r="O73" s="146" t="str">
        <f t="shared" si="0"/>
        <v>Y</v>
      </c>
    </row>
    <row r="74" ht="17.25" spans="1:15">
      <c r="A74" s="173">
        <v>65</v>
      </c>
      <c r="B74" s="170" t="s">
        <v>141</v>
      </c>
      <c r="C74" s="171" t="s">
        <v>142</v>
      </c>
      <c r="D74" s="169">
        <v>85</v>
      </c>
      <c r="E74" s="169">
        <v>85</v>
      </c>
      <c r="F74" s="169">
        <v>85</v>
      </c>
      <c r="G74" s="169">
        <v>85</v>
      </c>
      <c r="H74" s="169">
        <v>85</v>
      </c>
      <c r="I74" s="169">
        <v>85</v>
      </c>
      <c r="J74" s="169">
        <v>85</v>
      </c>
      <c r="K74" s="169">
        <v>85</v>
      </c>
      <c r="L74" s="178" t="str">
        <f t="shared" si="1"/>
        <v>Y</v>
      </c>
      <c r="M74" s="146" t="str">
        <f t="shared" si="2"/>
        <v>Y</v>
      </c>
      <c r="N74" s="146" t="str">
        <f t="shared" si="3"/>
        <v>Y</v>
      </c>
      <c r="O74" s="146" t="str">
        <f t="shared" ref="O74:O137" si="4">IF(K74&lt;45,"N","Y")</f>
        <v>Y</v>
      </c>
    </row>
    <row r="75" ht="17.25" spans="1:15">
      <c r="A75" s="173">
        <v>66</v>
      </c>
      <c r="B75" s="170" t="s">
        <v>143</v>
      </c>
      <c r="C75" s="171" t="s">
        <v>144</v>
      </c>
      <c r="D75" s="169">
        <v>95</v>
      </c>
      <c r="E75" s="169">
        <v>95</v>
      </c>
      <c r="F75" s="169">
        <v>95</v>
      </c>
      <c r="G75" s="169">
        <v>95</v>
      </c>
      <c r="H75" s="169">
        <v>95</v>
      </c>
      <c r="I75" s="169">
        <v>95</v>
      </c>
      <c r="J75" s="169">
        <v>95</v>
      </c>
      <c r="K75" s="169">
        <v>95</v>
      </c>
      <c r="L75" s="178" t="str">
        <f t="shared" ref="L75:L138" si="5">IF(H75&lt;45,"N","Y")</f>
        <v>Y</v>
      </c>
      <c r="M75" s="146" t="str">
        <f t="shared" ref="M75:M135" si="6">IF(I75&lt;45,"N","Y")</f>
        <v>Y</v>
      </c>
      <c r="N75" s="146" t="str">
        <f t="shared" ref="N75:N135" si="7">IF(J75&lt;45,"N","Y")</f>
        <v>Y</v>
      </c>
      <c r="O75" s="146" t="str">
        <f t="shared" si="4"/>
        <v>Y</v>
      </c>
    </row>
    <row r="76" ht="17.25" spans="1:15">
      <c r="A76" s="173">
        <v>67</v>
      </c>
      <c r="B76" s="170" t="s">
        <v>145</v>
      </c>
      <c r="C76" s="171" t="s">
        <v>146</v>
      </c>
      <c r="D76" s="169">
        <v>95</v>
      </c>
      <c r="E76" s="169">
        <v>95</v>
      </c>
      <c r="F76" s="169">
        <v>95</v>
      </c>
      <c r="G76" s="169">
        <v>95</v>
      </c>
      <c r="H76" s="169">
        <v>95</v>
      </c>
      <c r="I76" s="169">
        <v>95</v>
      </c>
      <c r="J76" s="169">
        <v>95</v>
      </c>
      <c r="K76" s="169">
        <v>95</v>
      </c>
      <c r="L76" s="178" t="str">
        <f t="shared" si="5"/>
        <v>Y</v>
      </c>
      <c r="M76" s="146" t="str">
        <f t="shared" si="6"/>
        <v>Y</v>
      </c>
      <c r="N76" s="146" t="str">
        <f t="shared" si="7"/>
        <v>Y</v>
      </c>
      <c r="O76" s="146" t="str">
        <f t="shared" si="4"/>
        <v>Y</v>
      </c>
    </row>
    <row r="77" ht="17.25" spans="1:15">
      <c r="A77" s="173">
        <v>68</v>
      </c>
      <c r="B77" s="170" t="s">
        <v>147</v>
      </c>
      <c r="C77" s="171" t="s">
        <v>128</v>
      </c>
      <c r="D77" s="169">
        <v>95</v>
      </c>
      <c r="E77" s="169">
        <v>95</v>
      </c>
      <c r="F77" s="169">
        <v>95</v>
      </c>
      <c r="G77" s="169">
        <v>95</v>
      </c>
      <c r="H77" s="169">
        <v>95</v>
      </c>
      <c r="I77" s="169">
        <v>95</v>
      </c>
      <c r="J77" s="169">
        <v>95</v>
      </c>
      <c r="K77" s="169">
        <v>95</v>
      </c>
      <c r="L77" s="178" t="str">
        <f t="shared" si="5"/>
        <v>Y</v>
      </c>
      <c r="M77" s="146" t="str">
        <f t="shared" si="6"/>
        <v>Y</v>
      </c>
      <c r="N77" s="146" t="str">
        <f t="shared" si="7"/>
        <v>Y</v>
      </c>
      <c r="O77" s="146" t="str">
        <f t="shared" si="4"/>
        <v>Y</v>
      </c>
    </row>
    <row r="78" ht="17.25" spans="1:15">
      <c r="A78" s="173">
        <v>69</v>
      </c>
      <c r="B78" s="170" t="s">
        <v>148</v>
      </c>
      <c r="C78" s="171" t="s">
        <v>149</v>
      </c>
      <c r="D78" s="169">
        <v>65</v>
      </c>
      <c r="E78" s="169">
        <v>65</v>
      </c>
      <c r="F78" s="169">
        <v>65</v>
      </c>
      <c r="G78" s="169">
        <v>65</v>
      </c>
      <c r="H78" s="169">
        <v>65</v>
      </c>
      <c r="I78" s="169">
        <v>65</v>
      </c>
      <c r="J78" s="169">
        <v>65</v>
      </c>
      <c r="K78" s="169">
        <v>65</v>
      </c>
      <c r="L78" s="178" t="str">
        <f t="shared" si="5"/>
        <v>Y</v>
      </c>
      <c r="M78" s="146" t="str">
        <f t="shared" si="6"/>
        <v>Y</v>
      </c>
      <c r="N78" s="146" t="str">
        <f t="shared" si="7"/>
        <v>Y</v>
      </c>
      <c r="O78" s="146" t="str">
        <f t="shared" si="4"/>
        <v>Y</v>
      </c>
    </row>
    <row r="79" ht="17.25" spans="1:15">
      <c r="A79" s="173">
        <v>70</v>
      </c>
      <c r="B79" s="170" t="s">
        <v>150</v>
      </c>
      <c r="C79" s="171" t="s">
        <v>151</v>
      </c>
      <c r="D79" s="169">
        <v>65</v>
      </c>
      <c r="E79" s="169">
        <v>65</v>
      </c>
      <c r="F79" s="169">
        <v>65</v>
      </c>
      <c r="G79" s="169">
        <v>65</v>
      </c>
      <c r="H79" s="169">
        <v>65</v>
      </c>
      <c r="I79" s="169">
        <v>65</v>
      </c>
      <c r="J79" s="169">
        <v>65</v>
      </c>
      <c r="K79" s="169">
        <v>65</v>
      </c>
      <c r="L79" s="178" t="str">
        <f t="shared" si="5"/>
        <v>Y</v>
      </c>
      <c r="M79" s="146" t="str">
        <f t="shared" si="6"/>
        <v>Y</v>
      </c>
      <c r="N79" s="146" t="str">
        <f t="shared" si="7"/>
        <v>Y</v>
      </c>
      <c r="O79" s="146" t="str">
        <f t="shared" si="4"/>
        <v>Y</v>
      </c>
    </row>
    <row r="80" ht="17.25" spans="1:15">
      <c r="A80" s="173">
        <v>71</v>
      </c>
      <c r="B80" s="170" t="s">
        <v>152</v>
      </c>
      <c r="C80" s="171" t="s">
        <v>153</v>
      </c>
      <c r="D80" s="169">
        <v>85</v>
      </c>
      <c r="E80" s="169">
        <v>85</v>
      </c>
      <c r="F80" s="169">
        <v>85</v>
      </c>
      <c r="G80" s="169">
        <v>85</v>
      </c>
      <c r="H80" s="169">
        <v>85</v>
      </c>
      <c r="I80" s="169">
        <v>85</v>
      </c>
      <c r="J80" s="169">
        <v>85</v>
      </c>
      <c r="K80" s="169">
        <v>85</v>
      </c>
      <c r="L80" s="178" t="str">
        <f t="shared" si="5"/>
        <v>Y</v>
      </c>
      <c r="M80" s="146" t="str">
        <f t="shared" si="6"/>
        <v>Y</v>
      </c>
      <c r="N80" s="146" t="str">
        <f t="shared" si="7"/>
        <v>Y</v>
      </c>
      <c r="O80" s="146" t="str">
        <f t="shared" si="4"/>
        <v>Y</v>
      </c>
    </row>
    <row r="81" ht="17.25" spans="1:15">
      <c r="A81" s="173">
        <v>73</v>
      </c>
      <c r="B81" s="170" t="s">
        <v>154</v>
      </c>
      <c r="C81" s="171" t="s">
        <v>155</v>
      </c>
      <c r="D81" s="169">
        <v>85</v>
      </c>
      <c r="E81" s="169">
        <v>85</v>
      </c>
      <c r="F81" s="169">
        <v>85</v>
      </c>
      <c r="G81" s="169">
        <v>85</v>
      </c>
      <c r="H81" s="169">
        <v>85</v>
      </c>
      <c r="I81" s="169">
        <v>85</v>
      </c>
      <c r="J81" s="169">
        <v>85</v>
      </c>
      <c r="K81" s="169">
        <v>85</v>
      </c>
      <c r="L81" s="178" t="str">
        <f t="shared" si="5"/>
        <v>Y</v>
      </c>
      <c r="M81" s="146" t="str">
        <f t="shared" si="6"/>
        <v>Y</v>
      </c>
      <c r="N81" s="146" t="str">
        <f t="shared" si="7"/>
        <v>Y</v>
      </c>
      <c r="O81" s="146" t="str">
        <f t="shared" si="4"/>
        <v>Y</v>
      </c>
    </row>
    <row r="82" ht="17.25" spans="1:15">
      <c r="A82" s="173">
        <v>74</v>
      </c>
      <c r="B82" s="179" t="s">
        <v>156</v>
      </c>
      <c r="C82" s="171" t="s">
        <v>157</v>
      </c>
      <c r="D82" s="169">
        <v>85</v>
      </c>
      <c r="E82" s="169">
        <v>85</v>
      </c>
      <c r="F82" s="169">
        <v>85</v>
      </c>
      <c r="G82" s="169">
        <v>85</v>
      </c>
      <c r="H82" s="169">
        <v>85</v>
      </c>
      <c r="I82" s="169">
        <v>85</v>
      </c>
      <c r="J82" s="169">
        <v>85</v>
      </c>
      <c r="K82" s="169">
        <v>85</v>
      </c>
      <c r="L82" s="178" t="str">
        <f t="shared" si="5"/>
        <v>Y</v>
      </c>
      <c r="M82" s="146" t="str">
        <f t="shared" si="6"/>
        <v>Y</v>
      </c>
      <c r="N82" s="146" t="str">
        <f t="shared" si="7"/>
        <v>Y</v>
      </c>
      <c r="O82" s="146" t="str">
        <f t="shared" si="4"/>
        <v>Y</v>
      </c>
    </row>
    <row r="83" ht="16.5" spans="1:15">
      <c r="A83" s="173">
        <v>75</v>
      </c>
      <c r="B83" s="180" t="s">
        <v>158</v>
      </c>
      <c r="C83" s="181" t="s">
        <v>159</v>
      </c>
      <c r="D83" s="169">
        <v>95</v>
      </c>
      <c r="E83" s="169">
        <v>95</v>
      </c>
      <c r="F83" s="169">
        <v>95</v>
      </c>
      <c r="G83" s="169">
        <v>95</v>
      </c>
      <c r="H83" s="169">
        <v>95</v>
      </c>
      <c r="I83" s="169">
        <v>95</v>
      </c>
      <c r="J83" s="169">
        <v>95</v>
      </c>
      <c r="K83" s="169">
        <v>95</v>
      </c>
      <c r="L83" s="178" t="str">
        <f t="shared" si="5"/>
        <v>Y</v>
      </c>
      <c r="M83" s="146" t="str">
        <f t="shared" si="6"/>
        <v>Y</v>
      </c>
      <c r="N83" s="146" t="str">
        <f t="shared" si="7"/>
        <v>Y</v>
      </c>
      <c r="O83" s="146" t="str">
        <f t="shared" si="4"/>
        <v>Y</v>
      </c>
    </row>
    <row r="84" ht="16.5" spans="1:15">
      <c r="A84" s="173">
        <v>76</v>
      </c>
      <c r="B84" s="180" t="s">
        <v>160</v>
      </c>
      <c r="C84" s="181" t="s">
        <v>128</v>
      </c>
      <c r="D84" s="169">
        <v>55</v>
      </c>
      <c r="E84" s="169">
        <v>55</v>
      </c>
      <c r="F84" s="169">
        <v>55</v>
      </c>
      <c r="G84" s="169">
        <v>55</v>
      </c>
      <c r="H84" s="169">
        <v>55</v>
      </c>
      <c r="I84" s="169">
        <v>55</v>
      </c>
      <c r="J84" s="169">
        <v>55</v>
      </c>
      <c r="K84" s="169">
        <v>55</v>
      </c>
      <c r="L84" s="178" t="str">
        <f t="shared" si="5"/>
        <v>Y</v>
      </c>
      <c r="M84" s="146" t="str">
        <f t="shared" si="6"/>
        <v>Y</v>
      </c>
      <c r="N84" s="146" t="str">
        <f t="shared" si="7"/>
        <v>Y</v>
      </c>
      <c r="O84" s="146" t="str">
        <f t="shared" si="4"/>
        <v>Y</v>
      </c>
    </row>
    <row r="85" ht="16.5" spans="1:15">
      <c r="A85" s="173">
        <v>77</v>
      </c>
      <c r="B85" s="180" t="s">
        <v>161</v>
      </c>
      <c r="C85" s="181" t="s">
        <v>162</v>
      </c>
      <c r="D85" s="169">
        <v>55</v>
      </c>
      <c r="E85" s="169">
        <v>55</v>
      </c>
      <c r="F85" s="169">
        <v>55</v>
      </c>
      <c r="G85" s="169">
        <v>55</v>
      </c>
      <c r="H85" s="169">
        <v>55</v>
      </c>
      <c r="I85" s="169">
        <v>55</v>
      </c>
      <c r="J85" s="169">
        <v>55</v>
      </c>
      <c r="K85" s="169">
        <v>55</v>
      </c>
      <c r="L85" s="178" t="str">
        <f t="shared" si="5"/>
        <v>Y</v>
      </c>
      <c r="M85" s="146" t="str">
        <f t="shared" si="6"/>
        <v>Y</v>
      </c>
      <c r="N85" s="146" t="str">
        <f t="shared" si="7"/>
        <v>Y</v>
      </c>
      <c r="O85" s="146" t="str">
        <f t="shared" si="4"/>
        <v>Y</v>
      </c>
    </row>
    <row r="86" ht="24" spans="1:15">
      <c r="A86" s="173">
        <v>78</v>
      </c>
      <c r="B86" s="182" t="s">
        <v>163</v>
      </c>
      <c r="C86" s="183" t="s">
        <v>164</v>
      </c>
      <c r="D86" s="169">
        <v>75</v>
      </c>
      <c r="E86" s="169">
        <v>75</v>
      </c>
      <c r="F86" s="169">
        <v>75</v>
      </c>
      <c r="G86" s="169">
        <v>75</v>
      </c>
      <c r="H86" s="169">
        <v>75</v>
      </c>
      <c r="I86" s="169">
        <v>75</v>
      </c>
      <c r="J86" s="169">
        <v>75</v>
      </c>
      <c r="K86" s="169">
        <v>75</v>
      </c>
      <c r="L86" s="178" t="str">
        <f t="shared" si="5"/>
        <v>Y</v>
      </c>
      <c r="M86" s="146" t="str">
        <f t="shared" si="6"/>
        <v>Y</v>
      </c>
      <c r="N86" s="146" t="str">
        <f t="shared" si="7"/>
        <v>Y</v>
      </c>
      <c r="O86" s="146" t="str">
        <f t="shared" si="4"/>
        <v>Y</v>
      </c>
    </row>
    <row r="87" ht="17.25" spans="1:15">
      <c r="A87" s="173">
        <v>79</v>
      </c>
      <c r="B87" s="184" t="s">
        <v>165</v>
      </c>
      <c r="C87" s="185" t="s">
        <v>166</v>
      </c>
      <c r="D87" s="169">
        <v>55</v>
      </c>
      <c r="E87" s="169">
        <v>55</v>
      </c>
      <c r="F87" s="169">
        <v>55</v>
      </c>
      <c r="G87" s="169">
        <v>55</v>
      </c>
      <c r="H87" s="169">
        <v>55</v>
      </c>
      <c r="I87" s="169">
        <v>55</v>
      </c>
      <c r="J87" s="169">
        <v>55</v>
      </c>
      <c r="K87" s="169">
        <v>55</v>
      </c>
      <c r="L87" s="178" t="str">
        <f t="shared" si="5"/>
        <v>Y</v>
      </c>
      <c r="M87" s="146" t="str">
        <f t="shared" si="6"/>
        <v>Y</v>
      </c>
      <c r="N87" s="146" t="str">
        <f t="shared" si="7"/>
        <v>Y</v>
      </c>
      <c r="O87" s="146" t="str">
        <f t="shared" si="4"/>
        <v>Y</v>
      </c>
    </row>
    <row r="88" ht="17.25" spans="1:15">
      <c r="A88" s="173">
        <v>80</v>
      </c>
      <c r="B88" s="186" t="s">
        <v>167</v>
      </c>
      <c r="C88" s="187" t="s">
        <v>168</v>
      </c>
      <c r="D88" s="169">
        <v>45</v>
      </c>
      <c r="E88" s="169">
        <v>45</v>
      </c>
      <c r="F88" s="169">
        <v>45</v>
      </c>
      <c r="G88" s="169">
        <v>45</v>
      </c>
      <c r="H88" s="169">
        <v>45</v>
      </c>
      <c r="I88" s="169">
        <v>45</v>
      </c>
      <c r="J88" s="169">
        <v>45</v>
      </c>
      <c r="K88" s="169">
        <v>45</v>
      </c>
      <c r="L88" s="178" t="str">
        <f t="shared" si="5"/>
        <v>Y</v>
      </c>
      <c r="M88" s="146" t="str">
        <f t="shared" si="6"/>
        <v>Y</v>
      </c>
      <c r="N88" s="146" t="str">
        <f t="shared" si="7"/>
        <v>Y</v>
      </c>
      <c r="O88" s="146" t="str">
        <f t="shared" si="4"/>
        <v>Y</v>
      </c>
    </row>
    <row r="89" ht="24" spans="1:15">
      <c r="A89" s="173">
        <v>82</v>
      </c>
      <c r="B89" s="188" t="s">
        <v>169</v>
      </c>
      <c r="C89" s="189" t="s">
        <v>170</v>
      </c>
      <c r="D89" s="169">
        <v>45</v>
      </c>
      <c r="E89" s="169">
        <v>45</v>
      </c>
      <c r="F89" s="169">
        <v>45</v>
      </c>
      <c r="G89" s="169">
        <v>45</v>
      </c>
      <c r="H89" s="169">
        <v>45</v>
      </c>
      <c r="I89" s="169">
        <v>45</v>
      </c>
      <c r="J89" s="169">
        <v>45</v>
      </c>
      <c r="K89" s="169">
        <v>45</v>
      </c>
      <c r="L89" s="178" t="str">
        <f t="shared" si="5"/>
        <v>Y</v>
      </c>
      <c r="M89" s="146" t="str">
        <f t="shared" si="6"/>
        <v>Y</v>
      </c>
      <c r="N89" s="146" t="str">
        <f t="shared" si="7"/>
        <v>Y</v>
      </c>
      <c r="O89" s="146" t="str">
        <f t="shared" si="4"/>
        <v>Y</v>
      </c>
    </row>
    <row r="90" ht="17.25" spans="1:15">
      <c r="A90" s="173">
        <v>83</v>
      </c>
      <c r="B90" s="186" t="s">
        <v>171</v>
      </c>
      <c r="C90" s="171" t="s">
        <v>172</v>
      </c>
      <c r="D90" s="169">
        <v>65</v>
      </c>
      <c r="E90" s="169">
        <v>65</v>
      </c>
      <c r="F90" s="169">
        <v>65</v>
      </c>
      <c r="G90" s="169">
        <v>65</v>
      </c>
      <c r="H90" s="169">
        <v>65</v>
      </c>
      <c r="I90" s="169">
        <v>65</v>
      </c>
      <c r="J90" s="169">
        <v>65</v>
      </c>
      <c r="K90" s="169">
        <v>65</v>
      </c>
      <c r="L90" s="178" t="str">
        <f t="shared" si="5"/>
        <v>Y</v>
      </c>
      <c r="M90" s="146" t="str">
        <f t="shared" si="6"/>
        <v>Y</v>
      </c>
      <c r="N90" s="146" t="str">
        <f t="shared" si="7"/>
        <v>Y</v>
      </c>
      <c r="O90" s="146" t="str">
        <f t="shared" si="4"/>
        <v>Y</v>
      </c>
    </row>
    <row r="91" ht="17.25" spans="1:15">
      <c r="A91" s="173">
        <v>84</v>
      </c>
      <c r="B91" s="186" t="s">
        <v>173</v>
      </c>
      <c r="C91" s="171" t="s">
        <v>174</v>
      </c>
      <c r="D91" s="169">
        <v>95</v>
      </c>
      <c r="E91" s="169">
        <v>95</v>
      </c>
      <c r="F91" s="169">
        <v>95</v>
      </c>
      <c r="G91" s="169">
        <v>95</v>
      </c>
      <c r="H91" s="169">
        <v>95</v>
      </c>
      <c r="I91" s="169">
        <v>95</v>
      </c>
      <c r="J91" s="169">
        <v>95</v>
      </c>
      <c r="K91" s="169">
        <v>95</v>
      </c>
      <c r="L91" s="178" t="str">
        <f t="shared" si="5"/>
        <v>Y</v>
      </c>
      <c r="M91" s="146" t="str">
        <f t="shared" si="6"/>
        <v>Y</v>
      </c>
      <c r="N91" s="146" t="str">
        <f t="shared" si="7"/>
        <v>Y</v>
      </c>
      <c r="O91" s="146" t="str">
        <f t="shared" si="4"/>
        <v>Y</v>
      </c>
    </row>
    <row r="92" ht="17.25" spans="1:15">
      <c r="A92" s="173">
        <v>85</v>
      </c>
      <c r="B92" s="186" t="s">
        <v>175</v>
      </c>
      <c r="C92" s="171" t="s">
        <v>176</v>
      </c>
      <c r="D92" s="169">
        <v>85</v>
      </c>
      <c r="E92" s="169">
        <v>85</v>
      </c>
      <c r="F92" s="169">
        <v>85</v>
      </c>
      <c r="G92" s="169">
        <v>85</v>
      </c>
      <c r="H92" s="169">
        <v>85</v>
      </c>
      <c r="I92" s="169">
        <v>85</v>
      </c>
      <c r="J92" s="169">
        <v>85</v>
      </c>
      <c r="K92" s="169">
        <v>85</v>
      </c>
      <c r="L92" s="178" t="str">
        <f t="shared" si="5"/>
        <v>Y</v>
      </c>
      <c r="M92" s="146" t="str">
        <f t="shared" si="6"/>
        <v>Y</v>
      </c>
      <c r="N92" s="146" t="str">
        <f t="shared" si="7"/>
        <v>Y</v>
      </c>
      <c r="O92" s="146" t="str">
        <f t="shared" si="4"/>
        <v>Y</v>
      </c>
    </row>
    <row r="93" ht="17.25" spans="1:15">
      <c r="A93" s="173">
        <v>86</v>
      </c>
      <c r="B93" s="186" t="s">
        <v>177</v>
      </c>
      <c r="C93" s="171" t="s">
        <v>178</v>
      </c>
      <c r="D93" s="169">
        <v>95</v>
      </c>
      <c r="E93" s="169">
        <v>95</v>
      </c>
      <c r="F93" s="169">
        <v>95</v>
      </c>
      <c r="G93" s="169">
        <v>95</v>
      </c>
      <c r="H93" s="169">
        <v>95</v>
      </c>
      <c r="I93" s="169">
        <v>95</v>
      </c>
      <c r="J93" s="169">
        <v>95</v>
      </c>
      <c r="K93" s="169">
        <v>95</v>
      </c>
      <c r="L93" s="178" t="str">
        <f t="shared" si="5"/>
        <v>Y</v>
      </c>
      <c r="M93" s="146" t="str">
        <f t="shared" si="6"/>
        <v>Y</v>
      </c>
      <c r="N93" s="146" t="str">
        <f t="shared" si="7"/>
        <v>Y</v>
      </c>
      <c r="O93" s="146" t="str">
        <f t="shared" si="4"/>
        <v>Y</v>
      </c>
    </row>
    <row r="94" ht="17.25" spans="1:15">
      <c r="A94" s="173">
        <v>87</v>
      </c>
      <c r="B94" s="186" t="s">
        <v>179</v>
      </c>
      <c r="C94" s="171" t="s">
        <v>180</v>
      </c>
      <c r="D94" s="169">
        <v>95</v>
      </c>
      <c r="E94" s="169">
        <v>95</v>
      </c>
      <c r="F94" s="169">
        <v>95</v>
      </c>
      <c r="G94" s="169">
        <v>95</v>
      </c>
      <c r="H94" s="169">
        <v>95</v>
      </c>
      <c r="I94" s="169">
        <v>95</v>
      </c>
      <c r="J94" s="169">
        <v>95</v>
      </c>
      <c r="K94" s="169">
        <v>95</v>
      </c>
      <c r="L94" s="178" t="str">
        <f t="shared" si="5"/>
        <v>Y</v>
      </c>
      <c r="M94" s="146" t="str">
        <f t="shared" si="6"/>
        <v>Y</v>
      </c>
      <c r="N94" s="146" t="str">
        <f t="shared" si="7"/>
        <v>Y</v>
      </c>
      <c r="O94" s="146" t="str">
        <f t="shared" si="4"/>
        <v>Y</v>
      </c>
    </row>
    <row r="95" ht="17.25" spans="1:15">
      <c r="A95" s="173">
        <v>88</v>
      </c>
      <c r="B95" s="186" t="s">
        <v>181</v>
      </c>
      <c r="C95" s="171" t="s">
        <v>182</v>
      </c>
      <c r="D95" s="169">
        <v>95</v>
      </c>
      <c r="E95" s="169">
        <v>95</v>
      </c>
      <c r="F95" s="169">
        <v>95</v>
      </c>
      <c r="G95" s="169">
        <v>95</v>
      </c>
      <c r="H95" s="169">
        <v>95</v>
      </c>
      <c r="I95" s="169">
        <v>95</v>
      </c>
      <c r="J95" s="169">
        <v>95</v>
      </c>
      <c r="K95" s="169">
        <v>95</v>
      </c>
      <c r="L95" s="178" t="str">
        <f t="shared" si="5"/>
        <v>Y</v>
      </c>
      <c r="M95" s="146" t="str">
        <f t="shared" si="6"/>
        <v>Y</v>
      </c>
      <c r="N95" s="146" t="str">
        <f t="shared" si="7"/>
        <v>Y</v>
      </c>
      <c r="O95" s="146" t="str">
        <f t="shared" si="4"/>
        <v>Y</v>
      </c>
    </row>
    <row r="96" ht="17.25" spans="1:15">
      <c r="A96" s="173">
        <v>89</v>
      </c>
      <c r="B96" s="186" t="s">
        <v>183</v>
      </c>
      <c r="C96" s="171" t="s">
        <v>184</v>
      </c>
      <c r="D96" s="169">
        <v>85</v>
      </c>
      <c r="E96" s="169">
        <v>85</v>
      </c>
      <c r="F96" s="169">
        <v>85</v>
      </c>
      <c r="G96" s="169">
        <v>85</v>
      </c>
      <c r="H96" s="169">
        <v>85</v>
      </c>
      <c r="I96" s="169">
        <v>85</v>
      </c>
      <c r="J96" s="169">
        <v>85</v>
      </c>
      <c r="K96" s="169">
        <v>85</v>
      </c>
      <c r="L96" s="178" t="str">
        <f t="shared" si="5"/>
        <v>Y</v>
      </c>
      <c r="M96" s="146" t="str">
        <f t="shared" si="6"/>
        <v>Y</v>
      </c>
      <c r="N96" s="146" t="str">
        <f t="shared" si="7"/>
        <v>Y</v>
      </c>
      <c r="O96" s="146" t="str">
        <f t="shared" si="4"/>
        <v>Y</v>
      </c>
    </row>
    <row r="97" ht="17.25" spans="1:15">
      <c r="A97" s="173">
        <v>90</v>
      </c>
      <c r="B97" s="186" t="s">
        <v>185</v>
      </c>
      <c r="C97" s="171" t="s">
        <v>186</v>
      </c>
      <c r="D97" s="169">
        <v>85</v>
      </c>
      <c r="E97" s="169">
        <v>85</v>
      </c>
      <c r="F97" s="169">
        <v>85</v>
      </c>
      <c r="G97" s="169">
        <v>85</v>
      </c>
      <c r="H97" s="169">
        <v>85</v>
      </c>
      <c r="I97" s="169">
        <v>85</v>
      </c>
      <c r="J97" s="169">
        <v>85</v>
      </c>
      <c r="K97" s="169">
        <v>85</v>
      </c>
      <c r="L97" s="178" t="str">
        <f t="shared" si="5"/>
        <v>Y</v>
      </c>
      <c r="M97" s="146" t="str">
        <f t="shared" si="6"/>
        <v>Y</v>
      </c>
      <c r="N97" s="146" t="str">
        <f t="shared" si="7"/>
        <v>Y</v>
      </c>
      <c r="O97" s="146" t="str">
        <f t="shared" si="4"/>
        <v>Y</v>
      </c>
    </row>
    <row r="98" ht="17.25" spans="1:15">
      <c r="A98" s="173">
        <v>91</v>
      </c>
      <c r="B98" s="186" t="s">
        <v>187</v>
      </c>
      <c r="C98" s="171" t="s">
        <v>188</v>
      </c>
      <c r="D98" s="169">
        <v>85</v>
      </c>
      <c r="E98" s="169">
        <v>85</v>
      </c>
      <c r="F98" s="169">
        <v>85</v>
      </c>
      <c r="G98" s="169">
        <v>85</v>
      </c>
      <c r="H98" s="169">
        <v>85</v>
      </c>
      <c r="I98" s="169">
        <v>85</v>
      </c>
      <c r="J98" s="169">
        <v>85</v>
      </c>
      <c r="K98" s="169">
        <v>85</v>
      </c>
      <c r="L98" s="178" t="str">
        <f t="shared" si="5"/>
        <v>Y</v>
      </c>
      <c r="M98" s="146" t="str">
        <f t="shared" si="6"/>
        <v>Y</v>
      </c>
      <c r="N98" s="146" t="str">
        <f t="shared" si="7"/>
        <v>Y</v>
      </c>
      <c r="O98" s="146" t="str">
        <f t="shared" si="4"/>
        <v>Y</v>
      </c>
    </row>
    <row r="99" ht="17.25" spans="1:15">
      <c r="A99" s="173">
        <v>92</v>
      </c>
      <c r="B99" s="186" t="s">
        <v>189</v>
      </c>
      <c r="C99" s="171" t="s">
        <v>190</v>
      </c>
      <c r="D99" s="169">
        <v>85</v>
      </c>
      <c r="E99" s="169">
        <v>85</v>
      </c>
      <c r="F99" s="169">
        <v>85</v>
      </c>
      <c r="G99" s="169">
        <v>85</v>
      </c>
      <c r="H99" s="169">
        <v>85</v>
      </c>
      <c r="I99" s="169">
        <v>85</v>
      </c>
      <c r="J99" s="169">
        <v>85</v>
      </c>
      <c r="K99" s="169">
        <v>85</v>
      </c>
      <c r="L99" s="178" t="str">
        <f t="shared" si="5"/>
        <v>Y</v>
      </c>
      <c r="M99" s="146" t="str">
        <f t="shared" si="6"/>
        <v>Y</v>
      </c>
      <c r="N99" s="146" t="str">
        <f t="shared" si="7"/>
        <v>Y</v>
      </c>
      <c r="O99" s="146" t="str">
        <f t="shared" si="4"/>
        <v>Y</v>
      </c>
    </row>
    <row r="100" ht="17.25" spans="1:15">
      <c r="A100" s="173">
        <v>93</v>
      </c>
      <c r="B100" s="186" t="s">
        <v>191</v>
      </c>
      <c r="C100" s="171" t="s">
        <v>192</v>
      </c>
      <c r="D100" s="169">
        <v>85</v>
      </c>
      <c r="E100" s="169">
        <v>85</v>
      </c>
      <c r="F100" s="169">
        <v>85</v>
      </c>
      <c r="G100" s="169">
        <v>85</v>
      </c>
      <c r="H100" s="169">
        <v>85</v>
      </c>
      <c r="I100" s="169">
        <v>85</v>
      </c>
      <c r="J100" s="169">
        <v>85</v>
      </c>
      <c r="K100" s="169">
        <v>85</v>
      </c>
      <c r="L100" s="178" t="str">
        <f t="shared" si="5"/>
        <v>Y</v>
      </c>
      <c r="M100" s="146" t="str">
        <f t="shared" si="6"/>
        <v>Y</v>
      </c>
      <c r="N100" s="146" t="str">
        <f t="shared" si="7"/>
        <v>Y</v>
      </c>
      <c r="O100" s="146" t="str">
        <f t="shared" si="4"/>
        <v>Y</v>
      </c>
    </row>
    <row r="101" ht="17.25" spans="1:15">
      <c r="A101" s="173">
        <v>94</v>
      </c>
      <c r="B101" s="186" t="s">
        <v>193</v>
      </c>
      <c r="C101" s="171" t="s">
        <v>194</v>
      </c>
      <c r="D101" s="169">
        <v>55</v>
      </c>
      <c r="E101" s="169">
        <v>55</v>
      </c>
      <c r="F101" s="169">
        <v>55</v>
      </c>
      <c r="G101" s="169">
        <v>55</v>
      </c>
      <c r="H101" s="169">
        <v>55</v>
      </c>
      <c r="I101" s="169">
        <v>55</v>
      </c>
      <c r="J101" s="169">
        <v>55</v>
      </c>
      <c r="K101" s="169">
        <v>55</v>
      </c>
      <c r="L101" s="178" t="str">
        <f t="shared" si="5"/>
        <v>Y</v>
      </c>
      <c r="M101" s="146" t="str">
        <f t="shared" si="6"/>
        <v>Y</v>
      </c>
      <c r="N101" s="146" t="str">
        <f t="shared" si="7"/>
        <v>Y</v>
      </c>
      <c r="O101" s="146" t="str">
        <f t="shared" si="4"/>
        <v>Y</v>
      </c>
    </row>
    <row r="102" ht="17.25" spans="1:15">
      <c r="A102" s="173">
        <v>95</v>
      </c>
      <c r="B102" s="186" t="s">
        <v>195</v>
      </c>
      <c r="C102" s="171" t="s">
        <v>196</v>
      </c>
      <c r="D102" s="169">
        <v>85</v>
      </c>
      <c r="E102" s="169">
        <v>85</v>
      </c>
      <c r="F102" s="169">
        <v>85</v>
      </c>
      <c r="G102" s="169">
        <v>85</v>
      </c>
      <c r="H102" s="169">
        <v>85</v>
      </c>
      <c r="I102" s="169">
        <v>85</v>
      </c>
      <c r="J102" s="169">
        <v>85</v>
      </c>
      <c r="K102" s="169">
        <v>85</v>
      </c>
      <c r="L102" s="178" t="str">
        <f t="shared" si="5"/>
        <v>Y</v>
      </c>
      <c r="M102" s="146" t="str">
        <f t="shared" si="6"/>
        <v>Y</v>
      </c>
      <c r="N102" s="146" t="str">
        <f t="shared" si="7"/>
        <v>Y</v>
      </c>
      <c r="O102" s="146" t="str">
        <f t="shared" si="4"/>
        <v>Y</v>
      </c>
    </row>
    <row r="103" ht="17.25" spans="1:15">
      <c r="A103" s="173">
        <v>96</v>
      </c>
      <c r="B103" s="186" t="s">
        <v>197</v>
      </c>
      <c r="C103" s="171" t="s">
        <v>198</v>
      </c>
      <c r="D103" s="169">
        <v>85</v>
      </c>
      <c r="E103" s="169">
        <v>85</v>
      </c>
      <c r="F103" s="169">
        <v>85</v>
      </c>
      <c r="G103" s="169">
        <v>85</v>
      </c>
      <c r="H103" s="169">
        <v>85</v>
      </c>
      <c r="I103" s="169">
        <v>85</v>
      </c>
      <c r="J103" s="169">
        <v>85</v>
      </c>
      <c r="K103" s="169">
        <v>85</v>
      </c>
      <c r="L103" s="178" t="str">
        <f t="shared" si="5"/>
        <v>Y</v>
      </c>
      <c r="M103" s="146" t="str">
        <f t="shared" si="6"/>
        <v>Y</v>
      </c>
      <c r="N103" s="146" t="str">
        <f t="shared" si="7"/>
        <v>Y</v>
      </c>
      <c r="O103" s="146" t="str">
        <f t="shared" si="4"/>
        <v>Y</v>
      </c>
    </row>
    <row r="104" ht="17.25" spans="1:15">
      <c r="A104" s="173">
        <v>97</v>
      </c>
      <c r="B104" s="186" t="s">
        <v>199</v>
      </c>
      <c r="C104" s="171" t="s">
        <v>200</v>
      </c>
      <c r="D104" s="169">
        <v>75</v>
      </c>
      <c r="E104" s="169">
        <v>75</v>
      </c>
      <c r="F104" s="169">
        <v>75</v>
      </c>
      <c r="G104" s="169">
        <v>75</v>
      </c>
      <c r="H104" s="169">
        <v>75</v>
      </c>
      <c r="I104" s="169">
        <v>75</v>
      </c>
      <c r="J104" s="169">
        <v>75</v>
      </c>
      <c r="K104" s="169">
        <v>75</v>
      </c>
      <c r="L104" s="178" t="str">
        <f t="shared" si="5"/>
        <v>Y</v>
      </c>
      <c r="M104" s="146" t="str">
        <f t="shared" si="6"/>
        <v>Y</v>
      </c>
      <c r="N104" s="146" t="str">
        <f t="shared" si="7"/>
        <v>Y</v>
      </c>
      <c r="O104" s="146" t="str">
        <f t="shared" si="4"/>
        <v>Y</v>
      </c>
    </row>
    <row r="105" ht="17.25" spans="1:15">
      <c r="A105" s="173">
        <v>98</v>
      </c>
      <c r="B105" s="186" t="s">
        <v>201</v>
      </c>
      <c r="C105" s="171" t="s">
        <v>202</v>
      </c>
      <c r="D105" s="169">
        <v>95</v>
      </c>
      <c r="E105" s="169">
        <v>95</v>
      </c>
      <c r="F105" s="169">
        <v>95</v>
      </c>
      <c r="G105" s="169">
        <v>95</v>
      </c>
      <c r="H105" s="169">
        <v>95</v>
      </c>
      <c r="I105" s="169">
        <v>95</v>
      </c>
      <c r="J105" s="169">
        <v>95</v>
      </c>
      <c r="K105" s="169">
        <v>95</v>
      </c>
      <c r="L105" s="178" t="str">
        <f t="shared" si="5"/>
        <v>Y</v>
      </c>
      <c r="M105" s="146" t="str">
        <f t="shared" si="6"/>
        <v>Y</v>
      </c>
      <c r="N105" s="146" t="str">
        <f t="shared" si="7"/>
        <v>Y</v>
      </c>
      <c r="O105" s="146" t="str">
        <f t="shared" si="4"/>
        <v>Y</v>
      </c>
    </row>
    <row r="106" ht="17.25" spans="1:15">
      <c r="A106" s="173">
        <v>99</v>
      </c>
      <c r="B106" s="186" t="s">
        <v>203</v>
      </c>
      <c r="C106" s="171" t="s">
        <v>204</v>
      </c>
      <c r="D106" s="169">
        <v>85</v>
      </c>
      <c r="E106" s="169">
        <v>85</v>
      </c>
      <c r="F106" s="169">
        <v>85</v>
      </c>
      <c r="G106" s="169">
        <v>85</v>
      </c>
      <c r="H106" s="169">
        <v>85</v>
      </c>
      <c r="I106" s="169">
        <v>85</v>
      </c>
      <c r="J106" s="169">
        <v>85</v>
      </c>
      <c r="K106" s="169">
        <v>85</v>
      </c>
      <c r="L106" s="178" t="str">
        <f t="shared" si="5"/>
        <v>Y</v>
      </c>
      <c r="M106" s="146" t="str">
        <f t="shared" si="6"/>
        <v>Y</v>
      </c>
      <c r="N106" s="146" t="str">
        <f t="shared" si="7"/>
        <v>Y</v>
      </c>
      <c r="O106" s="146" t="str">
        <f t="shared" si="4"/>
        <v>Y</v>
      </c>
    </row>
    <row r="107" ht="17.25" spans="1:15">
      <c r="A107" s="173">
        <v>100</v>
      </c>
      <c r="B107" s="186" t="s">
        <v>205</v>
      </c>
      <c r="C107" s="171" t="s">
        <v>206</v>
      </c>
      <c r="D107" s="169">
        <v>75</v>
      </c>
      <c r="E107" s="169">
        <v>75</v>
      </c>
      <c r="F107" s="169">
        <v>75</v>
      </c>
      <c r="G107" s="169">
        <v>75</v>
      </c>
      <c r="H107" s="169">
        <v>75</v>
      </c>
      <c r="I107" s="169">
        <v>75</v>
      </c>
      <c r="J107" s="169">
        <v>75</v>
      </c>
      <c r="K107" s="169">
        <v>75</v>
      </c>
      <c r="L107" s="178" t="str">
        <f t="shared" si="5"/>
        <v>Y</v>
      </c>
      <c r="M107" s="146" t="str">
        <f t="shared" si="6"/>
        <v>Y</v>
      </c>
      <c r="N107" s="146" t="str">
        <f t="shared" si="7"/>
        <v>Y</v>
      </c>
      <c r="O107" s="146" t="str">
        <f t="shared" si="4"/>
        <v>Y</v>
      </c>
    </row>
    <row r="108" ht="17.25" spans="1:15">
      <c r="A108" s="173">
        <v>101</v>
      </c>
      <c r="B108" s="186" t="s">
        <v>207</v>
      </c>
      <c r="C108" s="171" t="s">
        <v>208</v>
      </c>
      <c r="D108" s="169">
        <v>95</v>
      </c>
      <c r="E108" s="169">
        <v>95</v>
      </c>
      <c r="F108" s="169">
        <v>95</v>
      </c>
      <c r="G108" s="169">
        <v>95</v>
      </c>
      <c r="H108" s="169">
        <v>95</v>
      </c>
      <c r="I108" s="169">
        <v>95</v>
      </c>
      <c r="J108" s="169">
        <v>95</v>
      </c>
      <c r="K108" s="169">
        <v>95</v>
      </c>
      <c r="L108" s="178" t="str">
        <f t="shared" si="5"/>
        <v>Y</v>
      </c>
      <c r="M108" s="146" t="str">
        <f t="shared" si="6"/>
        <v>Y</v>
      </c>
      <c r="N108" s="146" t="str">
        <f t="shared" si="7"/>
        <v>Y</v>
      </c>
      <c r="O108" s="146" t="str">
        <f t="shared" si="4"/>
        <v>Y</v>
      </c>
    </row>
    <row r="109" ht="17.25" spans="1:15">
      <c r="A109" s="173">
        <v>102</v>
      </c>
      <c r="B109" s="186" t="s">
        <v>209</v>
      </c>
      <c r="C109" s="171" t="s">
        <v>210</v>
      </c>
      <c r="D109" s="169">
        <v>85</v>
      </c>
      <c r="E109" s="169">
        <v>85</v>
      </c>
      <c r="F109" s="169">
        <v>85</v>
      </c>
      <c r="G109" s="169">
        <v>85</v>
      </c>
      <c r="H109" s="169">
        <v>85</v>
      </c>
      <c r="I109" s="169">
        <v>85</v>
      </c>
      <c r="J109" s="169">
        <v>85</v>
      </c>
      <c r="K109" s="169">
        <v>85</v>
      </c>
      <c r="L109" s="178" t="str">
        <f t="shared" si="5"/>
        <v>Y</v>
      </c>
      <c r="M109" s="146" t="str">
        <f t="shared" si="6"/>
        <v>Y</v>
      </c>
      <c r="N109" s="146" t="str">
        <f t="shared" si="7"/>
        <v>Y</v>
      </c>
      <c r="O109" s="146" t="str">
        <f t="shared" si="4"/>
        <v>Y</v>
      </c>
    </row>
    <row r="110" ht="24" spans="1:15">
      <c r="A110" s="173">
        <v>103</v>
      </c>
      <c r="B110" s="186" t="s">
        <v>211</v>
      </c>
      <c r="C110" s="171" t="s">
        <v>212</v>
      </c>
      <c r="D110" s="169">
        <v>95</v>
      </c>
      <c r="E110" s="169">
        <v>95</v>
      </c>
      <c r="F110" s="169">
        <v>95</v>
      </c>
      <c r="G110" s="169">
        <v>95</v>
      </c>
      <c r="H110" s="169">
        <v>95</v>
      </c>
      <c r="I110" s="169">
        <v>95</v>
      </c>
      <c r="J110" s="169">
        <v>95</v>
      </c>
      <c r="K110" s="169">
        <v>95</v>
      </c>
      <c r="L110" s="178" t="str">
        <f t="shared" si="5"/>
        <v>Y</v>
      </c>
      <c r="M110" s="146" t="str">
        <f t="shared" si="6"/>
        <v>Y</v>
      </c>
      <c r="N110" s="146" t="str">
        <f t="shared" si="7"/>
        <v>Y</v>
      </c>
      <c r="O110" s="146" t="str">
        <f t="shared" si="4"/>
        <v>Y</v>
      </c>
    </row>
    <row r="111" ht="17.25" spans="1:15">
      <c r="A111" s="173">
        <v>104</v>
      </c>
      <c r="B111" s="186" t="s">
        <v>213</v>
      </c>
      <c r="C111" s="171" t="s">
        <v>214</v>
      </c>
      <c r="D111" s="169">
        <v>85</v>
      </c>
      <c r="E111" s="169">
        <v>85</v>
      </c>
      <c r="F111" s="169">
        <v>85</v>
      </c>
      <c r="G111" s="169">
        <v>85</v>
      </c>
      <c r="H111" s="169">
        <v>85</v>
      </c>
      <c r="I111" s="169">
        <v>85</v>
      </c>
      <c r="J111" s="169">
        <v>85</v>
      </c>
      <c r="K111" s="169">
        <v>85</v>
      </c>
      <c r="L111" s="178" t="str">
        <f t="shared" si="5"/>
        <v>Y</v>
      </c>
      <c r="M111" s="146" t="str">
        <f t="shared" si="6"/>
        <v>Y</v>
      </c>
      <c r="N111" s="146" t="str">
        <f t="shared" si="7"/>
        <v>Y</v>
      </c>
      <c r="O111" s="146" t="str">
        <f t="shared" si="4"/>
        <v>Y</v>
      </c>
    </row>
    <row r="112" ht="17.25" spans="1:15">
      <c r="A112" s="173">
        <v>105</v>
      </c>
      <c r="B112" s="186" t="s">
        <v>215</v>
      </c>
      <c r="C112" s="171" t="s">
        <v>216</v>
      </c>
      <c r="D112" s="169">
        <v>85</v>
      </c>
      <c r="E112" s="169">
        <v>85</v>
      </c>
      <c r="F112" s="169">
        <v>85</v>
      </c>
      <c r="G112" s="169">
        <v>85</v>
      </c>
      <c r="H112" s="169">
        <v>85</v>
      </c>
      <c r="I112" s="169">
        <v>85</v>
      </c>
      <c r="J112" s="169">
        <v>85</v>
      </c>
      <c r="K112" s="169">
        <v>85</v>
      </c>
      <c r="L112" s="178" t="str">
        <f t="shared" si="5"/>
        <v>Y</v>
      </c>
      <c r="M112" s="146" t="str">
        <f t="shared" si="6"/>
        <v>Y</v>
      </c>
      <c r="N112" s="146" t="str">
        <f t="shared" si="7"/>
        <v>Y</v>
      </c>
      <c r="O112" s="146" t="str">
        <f t="shared" si="4"/>
        <v>Y</v>
      </c>
    </row>
    <row r="113" ht="17.25" spans="1:15">
      <c r="A113" s="173">
        <v>106</v>
      </c>
      <c r="B113" s="186" t="s">
        <v>217</v>
      </c>
      <c r="C113" s="171" t="s">
        <v>218</v>
      </c>
      <c r="D113" s="169">
        <v>75</v>
      </c>
      <c r="E113" s="169">
        <v>75</v>
      </c>
      <c r="F113" s="169">
        <v>75</v>
      </c>
      <c r="G113" s="169">
        <v>75</v>
      </c>
      <c r="H113" s="169">
        <v>75</v>
      </c>
      <c r="I113" s="169">
        <v>75</v>
      </c>
      <c r="J113" s="169">
        <v>75</v>
      </c>
      <c r="K113" s="169">
        <v>75</v>
      </c>
      <c r="L113" s="178" t="str">
        <f t="shared" si="5"/>
        <v>Y</v>
      </c>
      <c r="M113" s="146" t="str">
        <f t="shared" si="6"/>
        <v>Y</v>
      </c>
      <c r="N113" s="146" t="str">
        <f t="shared" si="7"/>
        <v>Y</v>
      </c>
      <c r="O113" s="146" t="str">
        <f t="shared" si="4"/>
        <v>Y</v>
      </c>
    </row>
    <row r="114" ht="17.25" spans="1:15">
      <c r="A114" s="173">
        <v>107</v>
      </c>
      <c r="B114" s="186" t="s">
        <v>219</v>
      </c>
      <c r="C114" s="171" t="s">
        <v>220</v>
      </c>
      <c r="D114" s="169">
        <v>75</v>
      </c>
      <c r="E114" s="169">
        <v>75</v>
      </c>
      <c r="F114" s="169">
        <v>75</v>
      </c>
      <c r="G114" s="169">
        <v>75</v>
      </c>
      <c r="H114" s="169">
        <v>75</v>
      </c>
      <c r="I114" s="169">
        <v>75</v>
      </c>
      <c r="J114" s="169">
        <v>75</v>
      </c>
      <c r="K114" s="169">
        <v>75</v>
      </c>
      <c r="L114" s="178" t="str">
        <f t="shared" si="5"/>
        <v>Y</v>
      </c>
      <c r="M114" s="146" t="str">
        <f t="shared" si="6"/>
        <v>Y</v>
      </c>
      <c r="N114" s="146" t="str">
        <f t="shared" si="7"/>
        <v>Y</v>
      </c>
      <c r="O114" s="146" t="str">
        <f t="shared" si="4"/>
        <v>Y</v>
      </c>
    </row>
    <row r="115" ht="17.25" spans="1:15">
      <c r="A115" s="173">
        <v>108</v>
      </c>
      <c r="B115" s="186" t="s">
        <v>221</v>
      </c>
      <c r="C115" s="171" t="s">
        <v>222</v>
      </c>
      <c r="D115" s="169">
        <v>95</v>
      </c>
      <c r="E115" s="169">
        <v>95</v>
      </c>
      <c r="F115" s="169">
        <v>95</v>
      </c>
      <c r="G115" s="169">
        <v>95</v>
      </c>
      <c r="H115" s="169">
        <v>95</v>
      </c>
      <c r="I115" s="169">
        <v>95</v>
      </c>
      <c r="J115" s="169">
        <v>95</v>
      </c>
      <c r="K115" s="169">
        <v>95</v>
      </c>
      <c r="L115" s="178" t="str">
        <f t="shared" si="5"/>
        <v>Y</v>
      </c>
      <c r="M115" s="146" t="str">
        <f t="shared" si="6"/>
        <v>Y</v>
      </c>
      <c r="N115" s="146" t="str">
        <f t="shared" si="7"/>
        <v>Y</v>
      </c>
      <c r="O115" s="146" t="str">
        <f t="shared" si="4"/>
        <v>Y</v>
      </c>
    </row>
    <row r="116" ht="17.25" spans="1:15">
      <c r="A116" s="173">
        <v>109</v>
      </c>
      <c r="B116" s="186" t="s">
        <v>223</v>
      </c>
      <c r="C116" s="171" t="s">
        <v>224</v>
      </c>
      <c r="D116" s="169">
        <v>95</v>
      </c>
      <c r="E116" s="169">
        <v>95</v>
      </c>
      <c r="F116" s="169">
        <v>95</v>
      </c>
      <c r="G116" s="169">
        <v>95</v>
      </c>
      <c r="H116" s="169">
        <v>95</v>
      </c>
      <c r="I116" s="169">
        <v>95</v>
      </c>
      <c r="J116" s="169">
        <v>95</v>
      </c>
      <c r="K116" s="169">
        <v>95</v>
      </c>
      <c r="L116" s="178" t="str">
        <f t="shared" si="5"/>
        <v>Y</v>
      </c>
      <c r="M116" s="146" t="str">
        <f t="shared" si="6"/>
        <v>Y</v>
      </c>
      <c r="N116" s="146" t="str">
        <f t="shared" si="7"/>
        <v>Y</v>
      </c>
      <c r="O116" s="146" t="str">
        <f t="shared" si="4"/>
        <v>Y</v>
      </c>
    </row>
    <row r="117" ht="17.25" spans="1:15">
      <c r="A117" s="173">
        <v>110</v>
      </c>
      <c r="B117" s="186" t="s">
        <v>225</v>
      </c>
      <c r="C117" s="171" t="s">
        <v>226</v>
      </c>
      <c r="D117" s="169">
        <v>95</v>
      </c>
      <c r="E117" s="169">
        <v>95</v>
      </c>
      <c r="F117" s="169">
        <v>95</v>
      </c>
      <c r="G117" s="169">
        <v>95</v>
      </c>
      <c r="H117" s="169">
        <v>95</v>
      </c>
      <c r="I117" s="169">
        <v>95</v>
      </c>
      <c r="J117" s="169">
        <v>95</v>
      </c>
      <c r="K117" s="169">
        <v>95</v>
      </c>
      <c r="L117" s="178" t="str">
        <f t="shared" si="5"/>
        <v>Y</v>
      </c>
      <c r="M117" s="146" t="str">
        <f t="shared" si="6"/>
        <v>Y</v>
      </c>
      <c r="N117" s="146" t="str">
        <f t="shared" si="7"/>
        <v>Y</v>
      </c>
      <c r="O117" s="146" t="str">
        <f t="shared" si="4"/>
        <v>Y</v>
      </c>
    </row>
    <row r="118" ht="17.25" spans="1:15">
      <c r="A118" s="173">
        <v>111</v>
      </c>
      <c r="B118" s="186" t="s">
        <v>227</v>
      </c>
      <c r="C118" s="171" t="s">
        <v>228</v>
      </c>
      <c r="D118" s="169">
        <v>85</v>
      </c>
      <c r="E118" s="169">
        <v>85</v>
      </c>
      <c r="F118" s="169">
        <v>85</v>
      </c>
      <c r="G118" s="169">
        <v>85</v>
      </c>
      <c r="H118" s="169">
        <v>85</v>
      </c>
      <c r="I118" s="169">
        <v>85</v>
      </c>
      <c r="J118" s="169">
        <v>85</v>
      </c>
      <c r="K118" s="169">
        <v>85</v>
      </c>
      <c r="L118" s="178" t="str">
        <f t="shared" si="5"/>
        <v>Y</v>
      </c>
      <c r="M118" s="146" t="str">
        <f t="shared" si="6"/>
        <v>Y</v>
      </c>
      <c r="N118" s="146" t="str">
        <f t="shared" si="7"/>
        <v>Y</v>
      </c>
      <c r="O118" s="146" t="str">
        <f t="shared" si="4"/>
        <v>Y</v>
      </c>
    </row>
    <row r="119" ht="17.25" spans="1:15">
      <c r="A119" s="173">
        <v>112</v>
      </c>
      <c r="B119" s="186" t="s">
        <v>229</v>
      </c>
      <c r="C119" s="171" t="s">
        <v>230</v>
      </c>
      <c r="D119" s="47">
        <v>85</v>
      </c>
      <c r="E119" s="47">
        <v>85</v>
      </c>
      <c r="F119" s="47">
        <v>85</v>
      </c>
      <c r="G119" s="47">
        <v>85</v>
      </c>
      <c r="H119" s="47">
        <v>85</v>
      </c>
      <c r="I119" s="47">
        <v>85</v>
      </c>
      <c r="J119" s="47">
        <v>85</v>
      </c>
      <c r="K119" s="47">
        <v>85</v>
      </c>
      <c r="L119" s="178" t="str">
        <f t="shared" si="5"/>
        <v>Y</v>
      </c>
      <c r="M119" s="146" t="str">
        <f t="shared" si="6"/>
        <v>Y</v>
      </c>
      <c r="N119" s="146" t="str">
        <f t="shared" si="7"/>
        <v>Y</v>
      </c>
      <c r="O119" s="146" t="str">
        <f t="shared" si="4"/>
        <v>Y</v>
      </c>
    </row>
    <row r="120" ht="17.25" spans="1:15">
      <c r="A120" s="173">
        <v>113</v>
      </c>
      <c r="B120" s="186" t="s">
        <v>231</v>
      </c>
      <c r="C120" s="171" t="s">
        <v>232</v>
      </c>
      <c r="D120" s="47">
        <v>85</v>
      </c>
      <c r="E120" s="47">
        <v>85</v>
      </c>
      <c r="F120" s="47">
        <v>85</v>
      </c>
      <c r="G120" s="47">
        <v>85</v>
      </c>
      <c r="H120" s="47">
        <v>85</v>
      </c>
      <c r="I120" s="47">
        <v>85</v>
      </c>
      <c r="J120" s="47">
        <v>85</v>
      </c>
      <c r="K120" s="47">
        <v>85</v>
      </c>
      <c r="L120" s="178" t="str">
        <f t="shared" si="5"/>
        <v>Y</v>
      </c>
      <c r="M120" s="146" t="str">
        <f t="shared" si="6"/>
        <v>Y</v>
      </c>
      <c r="N120" s="146" t="str">
        <f t="shared" si="7"/>
        <v>Y</v>
      </c>
      <c r="O120" s="146" t="str">
        <f t="shared" si="4"/>
        <v>Y</v>
      </c>
    </row>
    <row r="121" ht="17.25" spans="1:15">
      <c r="A121" s="173">
        <v>114</v>
      </c>
      <c r="B121" s="186" t="s">
        <v>233</v>
      </c>
      <c r="C121" s="171" t="s">
        <v>234</v>
      </c>
      <c r="D121" s="47">
        <v>85</v>
      </c>
      <c r="E121" s="47">
        <v>85</v>
      </c>
      <c r="F121" s="47">
        <v>85</v>
      </c>
      <c r="G121" s="47">
        <v>85</v>
      </c>
      <c r="H121" s="47">
        <v>85</v>
      </c>
      <c r="I121" s="47">
        <v>85</v>
      </c>
      <c r="J121" s="47">
        <v>85</v>
      </c>
      <c r="K121" s="47">
        <v>85</v>
      </c>
      <c r="L121" s="178" t="str">
        <f t="shared" si="5"/>
        <v>Y</v>
      </c>
      <c r="M121" s="146" t="str">
        <f t="shared" si="6"/>
        <v>Y</v>
      </c>
      <c r="N121" s="146" t="str">
        <f t="shared" si="7"/>
        <v>Y</v>
      </c>
      <c r="O121" s="146" t="str">
        <f t="shared" si="4"/>
        <v>Y</v>
      </c>
    </row>
    <row r="122" ht="17.25" spans="1:15">
      <c r="A122" s="173">
        <v>115</v>
      </c>
      <c r="B122" s="186" t="s">
        <v>235</v>
      </c>
      <c r="C122" s="171" t="s">
        <v>236</v>
      </c>
      <c r="D122" s="47">
        <v>75</v>
      </c>
      <c r="E122" s="47">
        <v>75</v>
      </c>
      <c r="F122" s="47">
        <v>75</v>
      </c>
      <c r="G122" s="47">
        <v>75</v>
      </c>
      <c r="H122" s="47">
        <v>75</v>
      </c>
      <c r="I122" s="47">
        <v>75</v>
      </c>
      <c r="J122" s="47">
        <v>75</v>
      </c>
      <c r="K122" s="47">
        <v>75</v>
      </c>
      <c r="L122" s="178" t="str">
        <f t="shared" si="5"/>
        <v>Y</v>
      </c>
      <c r="M122" s="146" t="str">
        <f t="shared" si="6"/>
        <v>Y</v>
      </c>
      <c r="N122" s="146" t="str">
        <f t="shared" si="7"/>
        <v>Y</v>
      </c>
      <c r="O122" s="146" t="str">
        <f t="shared" si="4"/>
        <v>Y</v>
      </c>
    </row>
    <row r="123" ht="17.25" spans="1:15">
      <c r="A123" s="173">
        <v>116</v>
      </c>
      <c r="B123" s="186" t="s">
        <v>237</v>
      </c>
      <c r="C123" s="171" t="s">
        <v>238</v>
      </c>
      <c r="D123" s="47">
        <v>85</v>
      </c>
      <c r="E123" s="47">
        <v>85</v>
      </c>
      <c r="F123" s="47">
        <v>85</v>
      </c>
      <c r="G123" s="47">
        <v>85</v>
      </c>
      <c r="H123" s="47">
        <v>85</v>
      </c>
      <c r="I123" s="47">
        <v>85</v>
      </c>
      <c r="J123" s="47">
        <v>85</v>
      </c>
      <c r="K123" s="47">
        <v>85</v>
      </c>
      <c r="L123" s="178" t="str">
        <f t="shared" si="5"/>
        <v>Y</v>
      </c>
      <c r="M123" s="146" t="str">
        <f t="shared" si="6"/>
        <v>Y</v>
      </c>
      <c r="N123" s="146" t="str">
        <f t="shared" si="7"/>
        <v>Y</v>
      </c>
      <c r="O123" s="146" t="str">
        <f t="shared" si="4"/>
        <v>Y</v>
      </c>
    </row>
    <row r="124" ht="17.25" spans="1:15">
      <c r="A124" s="173">
        <v>117</v>
      </c>
      <c r="B124" s="186" t="s">
        <v>239</v>
      </c>
      <c r="C124" s="171" t="s">
        <v>240</v>
      </c>
      <c r="D124" s="47">
        <v>95</v>
      </c>
      <c r="E124" s="47">
        <v>95</v>
      </c>
      <c r="F124" s="47">
        <v>95</v>
      </c>
      <c r="G124" s="47">
        <v>95</v>
      </c>
      <c r="H124" s="47">
        <v>95</v>
      </c>
      <c r="I124" s="47">
        <v>95</v>
      </c>
      <c r="J124" s="47">
        <v>95</v>
      </c>
      <c r="K124" s="47">
        <v>95</v>
      </c>
      <c r="L124" s="178" t="str">
        <f t="shared" si="5"/>
        <v>Y</v>
      </c>
      <c r="M124" s="146" t="str">
        <f t="shared" si="6"/>
        <v>Y</v>
      </c>
      <c r="N124" s="146" t="str">
        <f t="shared" si="7"/>
        <v>Y</v>
      </c>
      <c r="O124" s="146" t="str">
        <f t="shared" si="4"/>
        <v>Y</v>
      </c>
    </row>
    <row r="125" ht="17.25" spans="1:15">
      <c r="A125" s="173">
        <v>118</v>
      </c>
      <c r="B125" s="186" t="s">
        <v>241</v>
      </c>
      <c r="C125" s="171" t="s">
        <v>242</v>
      </c>
      <c r="D125" s="47">
        <v>75</v>
      </c>
      <c r="E125" s="47">
        <v>75</v>
      </c>
      <c r="F125" s="47">
        <v>75</v>
      </c>
      <c r="G125" s="47">
        <v>75</v>
      </c>
      <c r="H125" s="47">
        <v>75</v>
      </c>
      <c r="I125" s="47">
        <v>75</v>
      </c>
      <c r="J125" s="47">
        <v>75</v>
      </c>
      <c r="K125" s="47">
        <v>75</v>
      </c>
      <c r="L125" s="178" t="str">
        <f t="shared" si="5"/>
        <v>Y</v>
      </c>
      <c r="M125" s="146" t="str">
        <f t="shared" si="6"/>
        <v>Y</v>
      </c>
      <c r="N125" s="146" t="str">
        <f t="shared" si="7"/>
        <v>Y</v>
      </c>
      <c r="O125" s="146" t="str">
        <f t="shared" si="4"/>
        <v>Y</v>
      </c>
    </row>
    <row r="126" ht="17.25" spans="1:15">
      <c r="A126" s="173">
        <v>119</v>
      </c>
      <c r="B126" s="186" t="s">
        <v>243</v>
      </c>
      <c r="C126" s="190" t="s">
        <v>244</v>
      </c>
      <c r="D126" s="47">
        <v>0</v>
      </c>
      <c r="E126" s="47">
        <v>0</v>
      </c>
      <c r="F126" s="47">
        <v>0</v>
      </c>
      <c r="G126" s="47">
        <v>0</v>
      </c>
      <c r="H126" s="47">
        <v>0</v>
      </c>
      <c r="I126" s="47">
        <v>0</v>
      </c>
      <c r="J126" s="47">
        <v>0</v>
      </c>
      <c r="K126" s="47">
        <v>0</v>
      </c>
      <c r="L126" s="178" t="str">
        <f t="shared" si="5"/>
        <v>N</v>
      </c>
      <c r="M126" s="146" t="str">
        <f t="shared" si="6"/>
        <v>N</v>
      </c>
      <c r="N126" s="146" t="str">
        <f t="shared" si="7"/>
        <v>N</v>
      </c>
      <c r="O126" s="146" t="str">
        <f t="shared" si="4"/>
        <v>N</v>
      </c>
    </row>
    <row r="127" ht="17.25" spans="1:15">
      <c r="A127" s="173">
        <v>120</v>
      </c>
      <c r="B127" s="186" t="s">
        <v>245</v>
      </c>
      <c r="C127" s="190" t="s">
        <v>246</v>
      </c>
      <c r="D127" s="47">
        <v>85</v>
      </c>
      <c r="E127" s="47">
        <v>85</v>
      </c>
      <c r="F127" s="47">
        <v>85</v>
      </c>
      <c r="G127" s="47">
        <v>85</v>
      </c>
      <c r="H127" s="47">
        <v>85</v>
      </c>
      <c r="I127" s="47">
        <v>85</v>
      </c>
      <c r="J127" s="47">
        <v>85</v>
      </c>
      <c r="K127" s="47">
        <v>85</v>
      </c>
      <c r="L127" s="178" t="str">
        <f t="shared" si="5"/>
        <v>Y</v>
      </c>
      <c r="M127" s="146" t="str">
        <f t="shared" si="6"/>
        <v>Y</v>
      </c>
      <c r="N127" s="146" t="str">
        <f t="shared" si="7"/>
        <v>Y</v>
      </c>
      <c r="O127" s="146" t="str">
        <f t="shared" si="4"/>
        <v>Y</v>
      </c>
    </row>
    <row r="128" ht="17.25" spans="1:15">
      <c r="A128" s="173">
        <v>121</v>
      </c>
      <c r="B128" s="186" t="s">
        <v>247</v>
      </c>
      <c r="C128" s="190" t="s">
        <v>248</v>
      </c>
      <c r="D128" s="191">
        <v>55</v>
      </c>
      <c r="E128" s="191">
        <v>55</v>
      </c>
      <c r="F128" s="191">
        <v>55</v>
      </c>
      <c r="G128" s="191">
        <v>55</v>
      </c>
      <c r="H128" s="191">
        <v>55</v>
      </c>
      <c r="I128" s="191">
        <v>55</v>
      </c>
      <c r="J128" s="191">
        <v>55</v>
      </c>
      <c r="K128" s="191">
        <v>55</v>
      </c>
      <c r="L128" s="178" t="str">
        <f t="shared" si="5"/>
        <v>Y</v>
      </c>
      <c r="M128" s="146" t="str">
        <f t="shared" si="6"/>
        <v>Y</v>
      </c>
      <c r="N128" s="146" t="str">
        <f t="shared" si="7"/>
        <v>Y</v>
      </c>
      <c r="O128" s="146" t="str">
        <f t="shared" si="4"/>
        <v>Y</v>
      </c>
    </row>
    <row r="129" ht="17.25" spans="1:15">
      <c r="A129" s="173">
        <v>122</v>
      </c>
      <c r="B129" s="186" t="s">
        <v>249</v>
      </c>
      <c r="C129" s="190" t="s">
        <v>250</v>
      </c>
      <c r="D129" s="191">
        <v>85</v>
      </c>
      <c r="E129" s="191">
        <v>85</v>
      </c>
      <c r="F129" s="191">
        <v>85</v>
      </c>
      <c r="G129" s="191">
        <v>85</v>
      </c>
      <c r="H129" s="191">
        <v>85</v>
      </c>
      <c r="I129" s="191">
        <v>85</v>
      </c>
      <c r="J129" s="191">
        <v>85</v>
      </c>
      <c r="K129" s="191">
        <v>85</v>
      </c>
      <c r="L129" s="178" t="str">
        <f t="shared" si="5"/>
        <v>Y</v>
      </c>
      <c r="M129" s="146" t="str">
        <f t="shared" si="6"/>
        <v>Y</v>
      </c>
      <c r="N129" s="146" t="str">
        <f t="shared" si="7"/>
        <v>Y</v>
      </c>
      <c r="O129" s="146" t="str">
        <f t="shared" si="4"/>
        <v>Y</v>
      </c>
    </row>
    <row r="130" ht="17.25" spans="1:15">
      <c r="A130" s="173">
        <v>123</v>
      </c>
      <c r="B130" s="186" t="s">
        <v>251</v>
      </c>
      <c r="C130" s="190" t="s">
        <v>252</v>
      </c>
      <c r="D130" s="191">
        <v>95</v>
      </c>
      <c r="E130" s="191">
        <v>95</v>
      </c>
      <c r="F130" s="191">
        <v>95</v>
      </c>
      <c r="G130" s="191">
        <v>95</v>
      </c>
      <c r="H130" s="191">
        <v>95</v>
      </c>
      <c r="I130" s="191">
        <v>95</v>
      </c>
      <c r="J130" s="191">
        <v>95</v>
      </c>
      <c r="K130" s="191">
        <v>95</v>
      </c>
      <c r="L130" s="178" t="str">
        <f t="shared" si="5"/>
        <v>Y</v>
      </c>
      <c r="M130" s="146" t="str">
        <f t="shared" si="6"/>
        <v>Y</v>
      </c>
      <c r="N130" s="146" t="str">
        <f t="shared" si="7"/>
        <v>Y</v>
      </c>
      <c r="O130" s="146" t="str">
        <f t="shared" si="4"/>
        <v>Y</v>
      </c>
    </row>
    <row r="131" ht="17.25" spans="1:15">
      <c r="A131" s="173">
        <v>124</v>
      </c>
      <c r="B131" s="186" t="s">
        <v>253</v>
      </c>
      <c r="C131" s="190" t="s">
        <v>254</v>
      </c>
      <c r="D131" s="191">
        <v>0</v>
      </c>
      <c r="E131" s="191">
        <v>0</v>
      </c>
      <c r="F131" s="191">
        <v>0</v>
      </c>
      <c r="G131" s="191">
        <v>0</v>
      </c>
      <c r="H131" s="191">
        <v>0</v>
      </c>
      <c r="I131" s="191">
        <v>0</v>
      </c>
      <c r="J131" s="191">
        <v>0</v>
      </c>
      <c r="K131" s="191">
        <v>0</v>
      </c>
      <c r="L131" s="178" t="str">
        <f t="shared" si="5"/>
        <v>N</v>
      </c>
      <c r="M131" s="146" t="str">
        <f t="shared" si="6"/>
        <v>N</v>
      </c>
      <c r="N131" s="146" t="str">
        <f t="shared" si="7"/>
        <v>N</v>
      </c>
      <c r="O131" s="146" t="str">
        <f t="shared" si="4"/>
        <v>N</v>
      </c>
    </row>
    <row r="132" ht="24" spans="1:15">
      <c r="A132" s="173">
        <v>125</v>
      </c>
      <c r="B132" s="186" t="s">
        <v>255</v>
      </c>
      <c r="C132" s="190" t="s">
        <v>256</v>
      </c>
      <c r="D132" s="191">
        <v>85</v>
      </c>
      <c r="E132" s="191">
        <v>85</v>
      </c>
      <c r="F132" s="191">
        <v>85</v>
      </c>
      <c r="G132" s="191">
        <v>85</v>
      </c>
      <c r="H132" s="191">
        <v>85</v>
      </c>
      <c r="I132" s="191">
        <v>85</v>
      </c>
      <c r="J132" s="191">
        <v>85</v>
      </c>
      <c r="K132" s="191">
        <v>85</v>
      </c>
      <c r="L132" s="178" t="str">
        <f t="shared" si="5"/>
        <v>Y</v>
      </c>
      <c r="M132" s="146" t="str">
        <f t="shared" si="6"/>
        <v>Y</v>
      </c>
      <c r="N132" s="146" t="str">
        <f t="shared" si="7"/>
        <v>Y</v>
      </c>
      <c r="O132" s="146" t="str">
        <f t="shared" si="4"/>
        <v>Y</v>
      </c>
    </row>
    <row r="133" ht="17.25" spans="1:15">
      <c r="A133" s="173">
        <v>126</v>
      </c>
      <c r="B133" s="186" t="s">
        <v>257</v>
      </c>
      <c r="C133" s="190" t="s">
        <v>258</v>
      </c>
      <c r="D133" s="191">
        <v>55</v>
      </c>
      <c r="E133" s="191">
        <v>55</v>
      </c>
      <c r="F133" s="191">
        <v>55</v>
      </c>
      <c r="G133" s="191">
        <v>55</v>
      </c>
      <c r="H133" s="191">
        <v>55</v>
      </c>
      <c r="I133" s="191">
        <v>55</v>
      </c>
      <c r="J133" s="191">
        <v>55</v>
      </c>
      <c r="K133" s="191">
        <v>55</v>
      </c>
      <c r="L133" s="178" t="str">
        <f t="shared" si="5"/>
        <v>Y</v>
      </c>
      <c r="M133" s="146" t="str">
        <f t="shared" si="6"/>
        <v>Y</v>
      </c>
      <c r="N133" s="146" t="str">
        <f t="shared" si="7"/>
        <v>Y</v>
      </c>
      <c r="O133" s="146" t="str">
        <f t="shared" si="4"/>
        <v>Y</v>
      </c>
    </row>
    <row r="134" ht="24" spans="1:15">
      <c r="A134" s="173">
        <v>127</v>
      </c>
      <c r="B134" s="186" t="s">
        <v>259</v>
      </c>
      <c r="C134" s="190" t="s">
        <v>260</v>
      </c>
      <c r="D134" s="191">
        <v>95</v>
      </c>
      <c r="E134" s="191">
        <v>95</v>
      </c>
      <c r="F134" s="191">
        <v>95</v>
      </c>
      <c r="G134" s="191">
        <v>95</v>
      </c>
      <c r="H134" s="191">
        <v>95</v>
      </c>
      <c r="I134" s="191">
        <v>95</v>
      </c>
      <c r="J134" s="191">
        <v>95</v>
      </c>
      <c r="K134" s="191">
        <v>95</v>
      </c>
      <c r="L134" s="178" t="str">
        <f t="shared" si="5"/>
        <v>Y</v>
      </c>
      <c r="M134" s="146" t="str">
        <f t="shared" si="6"/>
        <v>Y</v>
      </c>
      <c r="N134" s="146" t="str">
        <f t="shared" si="7"/>
        <v>Y</v>
      </c>
      <c r="O134" s="146" t="str">
        <f t="shared" si="4"/>
        <v>Y</v>
      </c>
    </row>
    <row r="135" ht="24" spans="1:15">
      <c r="A135" s="173">
        <v>128</v>
      </c>
      <c r="B135" s="186" t="s">
        <v>261</v>
      </c>
      <c r="C135" s="190" t="s">
        <v>262</v>
      </c>
      <c r="D135" s="191">
        <v>95</v>
      </c>
      <c r="E135" s="191">
        <v>95</v>
      </c>
      <c r="F135" s="191">
        <v>95</v>
      </c>
      <c r="G135" s="191">
        <v>95</v>
      </c>
      <c r="H135" s="191">
        <v>95</v>
      </c>
      <c r="I135" s="191">
        <v>95</v>
      </c>
      <c r="J135" s="191">
        <v>95</v>
      </c>
      <c r="K135" s="191">
        <v>95</v>
      </c>
      <c r="L135" s="178" t="str">
        <f t="shared" si="5"/>
        <v>Y</v>
      </c>
      <c r="M135" s="146" t="str">
        <f t="shared" si="6"/>
        <v>Y</v>
      </c>
      <c r="N135" s="146" t="str">
        <f t="shared" si="7"/>
        <v>Y</v>
      </c>
      <c r="O135" s="146" t="str">
        <f t="shared" si="4"/>
        <v>Y</v>
      </c>
    </row>
    <row r="136" ht="17.25" spans="1:15">
      <c r="A136" s="173">
        <v>129</v>
      </c>
      <c r="B136" s="186" t="s">
        <v>263</v>
      </c>
      <c r="C136" s="190" t="s">
        <v>264</v>
      </c>
      <c r="D136" s="191">
        <v>85</v>
      </c>
      <c r="E136" s="191">
        <v>85</v>
      </c>
      <c r="F136" s="191">
        <v>85</v>
      </c>
      <c r="G136" s="191">
        <v>85</v>
      </c>
      <c r="H136" s="191">
        <v>85</v>
      </c>
      <c r="I136" s="191">
        <v>85</v>
      </c>
      <c r="J136" s="191">
        <v>85</v>
      </c>
      <c r="K136" s="191">
        <v>85</v>
      </c>
      <c r="L136" s="178" t="str">
        <f t="shared" si="5"/>
        <v>Y</v>
      </c>
      <c r="M136" s="146" t="str">
        <f t="shared" ref="M136:M150" si="8">IF(I136&lt;45,"N","Y")</f>
        <v>Y</v>
      </c>
      <c r="N136" s="146" t="str">
        <f t="shared" ref="N136:N150" si="9">IF(J136&lt;45,"N","Y")</f>
        <v>Y</v>
      </c>
      <c r="O136" s="146" t="str">
        <f t="shared" si="4"/>
        <v>Y</v>
      </c>
    </row>
    <row r="137" ht="17.25" spans="1:15">
      <c r="A137" s="173">
        <v>130</v>
      </c>
      <c r="B137" s="186" t="s">
        <v>265</v>
      </c>
      <c r="C137" s="190" t="s">
        <v>266</v>
      </c>
      <c r="D137" s="191">
        <v>85</v>
      </c>
      <c r="E137" s="191">
        <v>85</v>
      </c>
      <c r="F137" s="191">
        <v>85</v>
      </c>
      <c r="G137" s="191">
        <v>85</v>
      </c>
      <c r="H137" s="191">
        <v>85</v>
      </c>
      <c r="I137" s="191">
        <v>85</v>
      </c>
      <c r="J137" s="191">
        <v>85</v>
      </c>
      <c r="K137" s="191">
        <v>85</v>
      </c>
      <c r="L137" s="178" t="str">
        <f t="shared" si="5"/>
        <v>Y</v>
      </c>
      <c r="M137" s="146" t="str">
        <f t="shared" si="8"/>
        <v>Y</v>
      </c>
      <c r="N137" s="146" t="str">
        <f t="shared" si="9"/>
        <v>Y</v>
      </c>
      <c r="O137" s="146" t="str">
        <f t="shared" si="4"/>
        <v>Y</v>
      </c>
    </row>
    <row r="138" ht="17.25" spans="1:15">
      <c r="A138" s="173">
        <v>131</v>
      </c>
      <c r="B138" s="186" t="s">
        <v>267</v>
      </c>
      <c r="C138" s="190" t="s">
        <v>268</v>
      </c>
      <c r="D138" s="191">
        <v>75</v>
      </c>
      <c r="E138" s="191">
        <v>75</v>
      </c>
      <c r="F138" s="191">
        <v>75</v>
      </c>
      <c r="G138" s="191">
        <v>75</v>
      </c>
      <c r="H138" s="191">
        <v>75</v>
      </c>
      <c r="I138" s="191">
        <v>75</v>
      </c>
      <c r="J138" s="191">
        <v>75</v>
      </c>
      <c r="K138" s="191">
        <v>75</v>
      </c>
      <c r="L138" s="178" t="str">
        <f t="shared" si="5"/>
        <v>Y</v>
      </c>
      <c r="M138" s="146" t="str">
        <f t="shared" si="8"/>
        <v>Y</v>
      </c>
      <c r="N138" s="146" t="str">
        <f t="shared" si="9"/>
        <v>Y</v>
      </c>
      <c r="O138" s="146" t="str">
        <f t="shared" ref="O138:O150" si="10">IF(K138&lt;45,"N","Y")</f>
        <v>Y</v>
      </c>
    </row>
    <row r="139" ht="17.25" spans="1:15">
      <c r="A139" s="173">
        <v>132</v>
      </c>
      <c r="B139" s="186" t="s">
        <v>269</v>
      </c>
      <c r="C139" s="190" t="s">
        <v>270</v>
      </c>
      <c r="D139" s="191">
        <v>75</v>
      </c>
      <c r="E139" s="191">
        <v>75</v>
      </c>
      <c r="F139" s="191">
        <v>75</v>
      </c>
      <c r="G139" s="191">
        <v>75</v>
      </c>
      <c r="H139" s="191">
        <v>75</v>
      </c>
      <c r="I139" s="191">
        <v>75</v>
      </c>
      <c r="J139" s="191">
        <v>75</v>
      </c>
      <c r="K139" s="191">
        <v>75</v>
      </c>
      <c r="L139" s="178" t="str">
        <f t="shared" ref="L139:L150" si="11">IF(H139&lt;45,"N","Y")</f>
        <v>Y</v>
      </c>
      <c r="M139" s="146" t="str">
        <f t="shared" si="8"/>
        <v>Y</v>
      </c>
      <c r="N139" s="146" t="str">
        <f t="shared" si="9"/>
        <v>Y</v>
      </c>
      <c r="O139" s="146" t="str">
        <f t="shared" si="10"/>
        <v>Y</v>
      </c>
    </row>
    <row r="140" ht="17.25" spans="1:15">
      <c r="A140" s="173">
        <v>133</v>
      </c>
      <c r="B140" s="186" t="s">
        <v>271</v>
      </c>
      <c r="C140" s="190" t="s">
        <v>272</v>
      </c>
      <c r="D140" s="191">
        <v>95</v>
      </c>
      <c r="E140" s="191">
        <v>95</v>
      </c>
      <c r="F140" s="191">
        <v>95</v>
      </c>
      <c r="G140" s="191">
        <v>95</v>
      </c>
      <c r="H140" s="191">
        <v>95</v>
      </c>
      <c r="I140" s="191">
        <v>95</v>
      </c>
      <c r="J140" s="191">
        <v>95</v>
      </c>
      <c r="K140" s="191">
        <v>95</v>
      </c>
      <c r="L140" s="178" t="str">
        <f t="shared" si="11"/>
        <v>Y</v>
      </c>
      <c r="M140" s="146" t="str">
        <f t="shared" si="8"/>
        <v>Y</v>
      </c>
      <c r="N140" s="146" t="str">
        <f t="shared" si="9"/>
        <v>Y</v>
      </c>
      <c r="O140" s="146" t="str">
        <f t="shared" si="10"/>
        <v>Y</v>
      </c>
    </row>
    <row r="141" ht="17.25" spans="1:15">
      <c r="A141" s="173">
        <v>134</v>
      </c>
      <c r="B141" s="186" t="s">
        <v>273</v>
      </c>
      <c r="C141" s="190" t="s">
        <v>274</v>
      </c>
      <c r="D141" s="191">
        <v>95</v>
      </c>
      <c r="E141" s="191">
        <v>95</v>
      </c>
      <c r="F141" s="191">
        <v>95</v>
      </c>
      <c r="G141" s="191">
        <v>95</v>
      </c>
      <c r="H141" s="191">
        <v>95</v>
      </c>
      <c r="I141" s="191">
        <v>95</v>
      </c>
      <c r="J141" s="191">
        <v>95</v>
      </c>
      <c r="K141" s="191">
        <v>95</v>
      </c>
      <c r="L141" s="178" t="str">
        <f t="shared" si="11"/>
        <v>Y</v>
      </c>
      <c r="M141" s="146" t="str">
        <f t="shared" si="8"/>
        <v>Y</v>
      </c>
      <c r="N141" s="146" t="str">
        <f t="shared" si="9"/>
        <v>Y</v>
      </c>
      <c r="O141" s="146" t="str">
        <f t="shared" si="10"/>
        <v>Y</v>
      </c>
    </row>
    <row r="142" ht="17.25" spans="1:15">
      <c r="A142" s="173">
        <v>135</v>
      </c>
      <c r="B142" s="186" t="s">
        <v>275</v>
      </c>
      <c r="C142" s="190" t="s">
        <v>276</v>
      </c>
      <c r="D142" s="191">
        <v>85</v>
      </c>
      <c r="E142" s="191">
        <v>85</v>
      </c>
      <c r="F142" s="191">
        <v>85</v>
      </c>
      <c r="G142" s="191">
        <v>85</v>
      </c>
      <c r="H142" s="191">
        <v>85</v>
      </c>
      <c r="I142" s="191">
        <v>85</v>
      </c>
      <c r="J142" s="191">
        <v>85</v>
      </c>
      <c r="K142" s="191">
        <v>85</v>
      </c>
      <c r="L142" s="178" t="str">
        <f t="shared" si="11"/>
        <v>Y</v>
      </c>
      <c r="M142" s="146" t="str">
        <f t="shared" si="8"/>
        <v>Y</v>
      </c>
      <c r="N142" s="146" t="str">
        <f t="shared" si="9"/>
        <v>Y</v>
      </c>
      <c r="O142" s="146" t="str">
        <f t="shared" si="10"/>
        <v>Y</v>
      </c>
    </row>
    <row r="143" ht="17.25" spans="1:15">
      <c r="A143" s="173">
        <v>136</v>
      </c>
      <c r="B143" s="184" t="s">
        <v>277</v>
      </c>
      <c r="C143" s="192" t="s">
        <v>278</v>
      </c>
      <c r="D143" s="191">
        <v>85</v>
      </c>
      <c r="E143" s="191">
        <v>85</v>
      </c>
      <c r="F143" s="191">
        <v>85</v>
      </c>
      <c r="G143" s="191">
        <v>85</v>
      </c>
      <c r="H143" s="191">
        <v>85</v>
      </c>
      <c r="I143" s="191">
        <v>85</v>
      </c>
      <c r="J143" s="191">
        <v>85</v>
      </c>
      <c r="K143" s="191">
        <v>85</v>
      </c>
      <c r="L143" s="178" t="str">
        <f t="shared" si="11"/>
        <v>Y</v>
      </c>
      <c r="M143" s="146" t="str">
        <f t="shared" si="8"/>
        <v>Y</v>
      </c>
      <c r="N143" s="146" t="str">
        <f t="shared" si="9"/>
        <v>Y</v>
      </c>
      <c r="O143" s="146" t="str">
        <f t="shared" si="10"/>
        <v>Y</v>
      </c>
    </row>
    <row r="144" ht="17.25" spans="1:15">
      <c r="A144" s="173">
        <v>137</v>
      </c>
      <c r="B144" s="184" t="s">
        <v>279</v>
      </c>
      <c r="C144" s="192" t="s">
        <v>280</v>
      </c>
      <c r="D144" s="191">
        <v>85</v>
      </c>
      <c r="E144" s="191">
        <v>85</v>
      </c>
      <c r="F144" s="191">
        <v>85</v>
      </c>
      <c r="G144" s="191">
        <v>85</v>
      </c>
      <c r="H144" s="191">
        <v>85</v>
      </c>
      <c r="I144" s="191">
        <v>85</v>
      </c>
      <c r="J144" s="191">
        <v>85</v>
      </c>
      <c r="K144" s="191">
        <v>85</v>
      </c>
      <c r="L144" s="178" t="str">
        <f t="shared" si="11"/>
        <v>Y</v>
      </c>
      <c r="M144" s="146" t="str">
        <f t="shared" si="8"/>
        <v>Y</v>
      </c>
      <c r="N144" s="146" t="str">
        <f t="shared" si="9"/>
        <v>Y</v>
      </c>
      <c r="O144" s="146" t="str">
        <f t="shared" si="10"/>
        <v>Y</v>
      </c>
    </row>
    <row r="145" ht="17.25" spans="1:15">
      <c r="A145" s="173">
        <v>138</v>
      </c>
      <c r="B145" s="184" t="s">
        <v>281</v>
      </c>
      <c r="C145" s="190" t="s">
        <v>282</v>
      </c>
      <c r="D145" s="191">
        <v>95</v>
      </c>
      <c r="E145" s="191">
        <v>95</v>
      </c>
      <c r="F145" s="191">
        <v>95</v>
      </c>
      <c r="G145" s="191">
        <v>95</v>
      </c>
      <c r="H145" s="191">
        <v>95</v>
      </c>
      <c r="I145" s="191">
        <v>95</v>
      </c>
      <c r="J145" s="191">
        <v>95</v>
      </c>
      <c r="K145" s="191">
        <v>95</v>
      </c>
      <c r="L145" s="178" t="str">
        <f t="shared" si="11"/>
        <v>Y</v>
      </c>
      <c r="M145" s="146" t="str">
        <f t="shared" si="8"/>
        <v>Y</v>
      </c>
      <c r="N145" s="146" t="str">
        <f t="shared" si="9"/>
        <v>Y</v>
      </c>
      <c r="O145" s="146" t="str">
        <f t="shared" si="10"/>
        <v>Y</v>
      </c>
    </row>
    <row r="146" ht="17.25" spans="1:15">
      <c r="A146" s="173">
        <v>139</v>
      </c>
      <c r="B146" s="184" t="s">
        <v>283</v>
      </c>
      <c r="C146" s="190" t="s">
        <v>284</v>
      </c>
      <c r="D146" s="191">
        <v>85</v>
      </c>
      <c r="E146" s="191">
        <v>85</v>
      </c>
      <c r="F146" s="191">
        <v>85</v>
      </c>
      <c r="G146" s="191">
        <v>85</v>
      </c>
      <c r="H146" s="191">
        <v>85</v>
      </c>
      <c r="I146" s="191">
        <v>85</v>
      </c>
      <c r="J146" s="191">
        <v>85</v>
      </c>
      <c r="K146" s="191">
        <v>85</v>
      </c>
      <c r="L146" s="178" t="str">
        <f t="shared" si="11"/>
        <v>Y</v>
      </c>
      <c r="M146" s="146" t="str">
        <f t="shared" si="8"/>
        <v>Y</v>
      </c>
      <c r="N146" s="146" t="str">
        <f t="shared" si="9"/>
        <v>Y</v>
      </c>
      <c r="O146" s="146" t="str">
        <f t="shared" si="10"/>
        <v>Y</v>
      </c>
    </row>
    <row r="147" ht="17.25" spans="1:15">
      <c r="A147" s="173">
        <v>140</v>
      </c>
      <c r="B147" s="184" t="s">
        <v>285</v>
      </c>
      <c r="C147" s="190" t="s">
        <v>286</v>
      </c>
      <c r="D147" s="191">
        <v>95</v>
      </c>
      <c r="E147" s="191">
        <v>95</v>
      </c>
      <c r="F147" s="191">
        <v>95</v>
      </c>
      <c r="G147" s="191">
        <v>95</v>
      </c>
      <c r="H147" s="191">
        <v>95</v>
      </c>
      <c r="I147" s="191">
        <v>95</v>
      </c>
      <c r="J147" s="191">
        <v>95</v>
      </c>
      <c r="K147" s="191">
        <v>95</v>
      </c>
      <c r="L147" s="178" t="str">
        <f t="shared" si="11"/>
        <v>Y</v>
      </c>
      <c r="M147" s="146" t="str">
        <f t="shared" si="8"/>
        <v>Y</v>
      </c>
      <c r="N147" s="146" t="str">
        <f t="shared" si="9"/>
        <v>Y</v>
      </c>
      <c r="O147" s="146" t="str">
        <f t="shared" si="10"/>
        <v>Y</v>
      </c>
    </row>
    <row r="148" ht="17.25" spans="1:15">
      <c r="A148" s="173">
        <v>141</v>
      </c>
      <c r="B148" s="184" t="s">
        <v>287</v>
      </c>
      <c r="C148" s="190" t="s">
        <v>288</v>
      </c>
      <c r="D148" s="193">
        <v>55</v>
      </c>
      <c r="E148" s="193">
        <v>55</v>
      </c>
      <c r="F148" s="193">
        <v>55</v>
      </c>
      <c r="G148" s="193">
        <v>55</v>
      </c>
      <c r="H148" s="193">
        <v>55</v>
      </c>
      <c r="I148" s="193">
        <v>55</v>
      </c>
      <c r="J148" s="193">
        <v>55</v>
      </c>
      <c r="K148" s="193">
        <v>55</v>
      </c>
      <c r="L148" s="178" t="str">
        <f t="shared" si="11"/>
        <v>Y</v>
      </c>
      <c r="M148" s="146" t="str">
        <f t="shared" si="8"/>
        <v>Y</v>
      </c>
      <c r="N148" s="146" t="str">
        <f t="shared" si="9"/>
        <v>Y</v>
      </c>
      <c r="O148" s="146" t="str">
        <f t="shared" si="10"/>
        <v>Y</v>
      </c>
    </row>
    <row r="149" ht="17.25" spans="1:15">
      <c r="A149" s="173">
        <v>142</v>
      </c>
      <c r="B149" s="184" t="s">
        <v>289</v>
      </c>
      <c r="C149" s="190" t="s">
        <v>290</v>
      </c>
      <c r="D149" s="191">
        <v>75</v>
      </c>
      <c r="E149" s="191">
        <v>75</v>
      </c>
      <c r="F149" s="191">
        <v>75</v>
      </c>
      <c r="G149" s="191">
        <v>75</v>
      </c>
      <c r="H149" s="191">
        <v>75</v>
      </c>
      <c r="I149" s="191">
        <v>75</v>
      </c>
      <c r="J149" s="191">
        <v>75</v>
      </c>
      <c r="K149" s="191">
        <v>75</v>
      </c>
      <c r="L149" s="178" t="str">
        <f t="shared" si="11"/>
        <v>Y</v>
      </c>
      <c r="M149" s="146" t="str">
        <f t="shared" si="8"/>
        <v>Y</v>
      </c>
      <c r="N149" s="146" t="str">
        <f t="shared" si="9"/>
        <v>Y</v>
      </c>
      <c r="O149" s="146" t="str">
        <f t="shared" si="10"/>
        <v>Y</v>
      </c>
    </row>
    <row r="150" ht="17.25" spans="1:15">
      <c r="A150" s="173">
        <v>143</v>
      </c>
      <c r="B150" s="184" t="s">
        <v>291</v>
      </c>
      <c r="C150" s="190" t="s">
        <v>292</v>
      </c>
      <c r="D150" s="191">
        <v>75</v>
      </c>
      <c r="E150" s="191">
        <v>75</v>
      </c>
      <c r="F150" s="191">
        <v>75</v>
      </c>
      <c r="G150" s="191">
        <v>75</v>
      </c>
      <c r="H150" s="191">
        <v>75</v>
      </c>
      <c r="I150" s="191">
        <v>75</v>
      </c>
      <c r="J150" s="191">
        <v>75</v>
      </c>
      <c r="K150" s="191">
        <v>75</v>
      </c>
      <c r="L150" s="178" t="str">
        <f t="shared" si="11"/>
        <v>Y</v>
      </c>
      <c r="M150" s="146" t="str">
        <f t="shared" si="8"/>
        <v>Y</v>
      </c>
      <c r="N150" s="146" t="str">
        <f t="shared" si="9"/>
        <v>Y</v>
      </c>
      <c r="O150" s="146" t="str">
        <f t="shared" si="10"/>
        <v>Y</v>
      </c>
    </row>
    <row r="151" ht="17.25" spans="1:15">
      <c r="A151" s="173">
        <v>144</v>
      </c>
      <c r="B151" s="184" t="s">
        <v>293</v>
      </c>
      <c r="C151" s="190" t="s">
        <v>294</v>
      </c>
      <c r="D151" s="191">
        <v>85</v>
      </c>
      <c r="E151" s="191">
        <v>85</v>
      </c>
      <c r="F151" s="191">
        <v>85</v>
      </c>
      <c r="G151" s="191">
        <v>85</v>
      </c>
      <c r="H151" s="191">
        <v>85</v>
      </c>
      <c r="I151" s="191">
        <v>85</v>
      </c>
      <c r="J151" s="191">
        <v>85</v>
      </c>
      <c r="K151" s="191">
        <v>85</v>
      </c>
      <c r="L151" s="178" t="str">
        <f t="shared" ref="L151:L156" si="12">IF(H151&lt;45,"N","Y")</f>
        <v>Y</v>
      </c>
      <c r="M151" s="146" t="str">
        <f t="shared" ref="M151:M156" si="13">IF(I151&lt;45,"N","Y")</f>
        <v>Y</v>
      </c>
      <c r="N151" s="146" t="str">
        <f t="shared" ref="N151:N156" si="14">IF(J151&lt;45,"N","Y")</f>
        <v>Y</v>
      </c>
      <c r="O151" s="146" t="str">
        <f t="shared" ref="O151:O156" si="15">IF(K151&lt;45,"N","Y")</f>
        <v>Y</v>
      </c>
    </row>
    <row r="152" ht="17.25" spans="1:15">
      <c r="A152" s="173">
        <v>145</v>
      </c>
      <c r="B152" s="184" t="s">
        <v>295</v>
      </c>
      <c r="C152" s="190" t="s">
        <v>296</v>
      </c>
      <c r="D152" s="191">
        <v>85</v>
      </c>
      <c r="E152" s="191">
        <v>85</v>
      </c>
      <c r="F152" s="191">
        <v>85</v>
      </c>
      <c r="G152" s="191">
        <v>85</v>
      </c>
      <c r="H152" s="191">
        <v>85</v>
      </c>
      <c r="I152" s="191">
        <v>85</v>
      </c>
      <c r="J152" s="191">
        <v>85</v>
      </c>
      <c r="K152" s="191">
        <v>85</v>
      </c>
      <c r="L152" s="178" t="str">
        <f t="shared" si="12"/>
        <v>Y</v>
      </c>
      <c r="M152" s="146" t="str">
        <f t="shared" si="13"/>
        <v>Y</v>
      </c>
      <c r="N152" s="146" t="str">
        <f t="shared" si="14"/>
        <v>Y</v>
      </c>
      <c r="O152" s="146" t="str">
        <f t="shared" si="15"/>
        <v>Y</v>
      </c>
    </row>
    <row r="153" ht="17.25" spans="1:15">
      <c r="A153" s="173">
        <v>146</v>
      </c>
      <c r="B153" s="184" t="s">
        <v>297</v>
      </c>
      <c r="C153" s="190" t="s">
        <v>298</v>
      </c>
      <c r="D153" s="191">
        <v>85</v>
      </c>
      <c r="E153" s="191">
        <v>85</v>
      </c>
      <c r="F153" s="191">
        <v>85</v>
      </c>
      <c r="G153" s="191">
        <v>85</v>
      </c>
      <c r="H153" s="191">
        <v>85</v>
      </c>
      <c r="I153" s="191">
        <v>85</v>
      </c>
      <c r="J153" s="191">
        <v>85</v>
      </c>
      <c r="K153" s="191">
        <v>85</v>
      </c>
      <c r="L153" s="178" t="str">
        <f t="shared" si="12"/>
        <v>Y</v>
      </c>
      <c r="M153" s="146" t="str">
        <f t="shared" si="13"/>
        <v>Y</v>
      </c>
      <c r="N153" s="146" t="str">
        <f t="shared" si="14"/>
        <v>Y</v>
      </c>
      <c r="O153" s="146" t="str">
        <f t="shared" si="15"/>
        <v>Y</v>
      </c>
    </row>
    <row r="154" ht="17.25" spans="1:15">
      <c r="A154" s="173">
        <v>147</v>
      </c>
      <c r="B154" s="184" t="s">
        <v>299</v>
      </c>
      <c r="C154" s="190" t="s">
        <v>300</v>
      </c>
      <c r="D154" s="191">
        <v>95</v>
      </c>
      <c r="E154" s="191">
        <v>95</v>
      </c>
      <c r="F154" s="191">
        <v>95</v>
      </c>
      <c r="G154" s="191">
        <v>95</v>
      </c>
      <c r="H154" s="191">
        <v>95</v>
      </c>
      <c r="I154" s="191">
        <v>95</v>
      </c>
      <c r="J154" s="191">
        <v>95</v>
      </c>
      <c r="K154" s="191">
        <v>95</v>
      </c>
      <c r="L154" s="178" t="str">
        <f t="shared" si="12"/>
        <v>Y</v>
      </c>
      <c r="M154" s="146" t="str">
        <f t="shared" si="13"/>
        <v>Y</v>
      </c>
      <c r="N154" s="146" t="str">
        <f t="shared" si="14"/>
        <v>Y</v>
      </c>
      <c r="O154" s="146" t="str">
        <f t="shared" si="15"/>
        <v>Y</v>
      </c>
    </row>
    <row r="155" ht="17.25" spans="1:15">
      <c r="A155" s="173">
        <v>148</v>
      </c>
      <c r="B155" s="184" t="s">
        <v>301</v>
      </c>
      <c r="C155" s="190" t="s">
        <v>302</v>
      </c>
      <c r="D155" s="191">
        <v>75</v>
      </c>
      <c r="E155" s="191">
        <v>75</v>
      </c>
      <c r="F155" s="191">
        <v>75</v>
      </c>
      <c r="G155" s="191">
        <v>75</v>
      </c>
      <c r="H155" s="191">
        <v>75</v>
      </c>
      <c r="I155" s="191">
        <v>75</v>
      </c>
      <c r="J155" s="191">
        <v>75</v>
      </c>
      <c r="K155" s="191">
        <v>75</v>
      </c>
      <c r="L155" s="178" t="str">
        <f t="shared" si="12"/>
        <v>Y</v>
      </c>
      <c r="M155" s="146" t="str">
        <f t="shared" si="13"/>
        <v>Y</v>
      </c>
      <c r="N155" s="146" t="str">
        <f t="shared" si="14"/>
        <v>Y</v>
      </c>
      <c r="O155" s="146" t="str">
        <f t="shared" si="15"/>
        <v>Y</v>
      </c>
    </row>
    <row r="156" ht="17.25" spans="1:15">
      <c r="A156" s="173">
        <v>149</v>
      </c>
      <c r="B156" s="184" t="s">
        <v>303</v>
      </c>
      <c r="C156" s="190" t="s">
        <v>304</v>
      </c>
      <c r="D156" s="191">
        <v>85</v>
      </c>
      <c r="E156" s="191">
        <v>85</v>
      </c>
      <c r="F156" s="191">
        <v>85</v>
      </c>
      <c r="G156" s="191">
        <v>85</v>
      </c>
      <c r="H156" s="191">
        <v>85</v>
      </c>
      <c r="I156" s="191">
        <v>85</v>
      </c>
      <c r="J156" s="191">
        <v>85</v>
      </c>
      <c r="K156" s="191">
        <v>85</v>
      </c>
      <c r="L156" s="178" t="str">
        <f t="shared" si="12"/>
        <v>Y</v>
      </c>
      <c r="M156" s="146" t="str">
        <f t="shared" si="13"/>
        <v>Y</v>
      </c>
      <c r="N156" s="146" t="str">
        <f t="shared" si="14"/>
        <v>Y</v>
      </c>
      <c r="O156" s="146" t="str">
        <f t="shared" si="15"/>
        <v>Y</v>
      </c>
    </row>
    <row r="157" ht="16.5"/>
    <row r="162" spans="10:15">
      <c r="J162" s="121" t="s">
        <v>318</v>
      </c>
      <c r="K162" s="121"/>
      <c r="L162" s="121">
        <f>COUNTIF(L10:L156,"Y")</f>
        <v>145</v>
      </c>
      <c r="M162" s="121">
        <f>COUNTIF(M10:M156,"Y")</f>
        <v>145</v>
      </c>
      <c r="N162" s="121">
        <f>COUNTIF(N10:N156,"Y")</f>
        <v>145</v>
      </c>
      <c r="O162" s="121">
        <f>COUNTIF(O10:O156,"Y")</f>
        <v>145</v>
      </c>
    </row>
    <row r="163" ht="20.25" spans="10:15">
      <c r="J163" s="121" t="s">
        <v>310</v>
      </c>
      <c r="K163" s="121"/>
      <c r="L163" s="194">
        <f>L162/149*100</f>
        <v>97.3154362416107</v>
      </c>
      <c r="M163" s="194">
        <f>M162/149*100</f>
        <v>97.3154362416107</v>
      </c>
      <c r="N163" s="194">
        <f>N162/149*100</f>
        <v>97.3154362416107</v>
      </c>
      <c r="O163" s="194">
        <f>O162/149*100</f>
        <v>97.3154362416107</v>
      </c>
    </row>
    <row r="164" spans="12:12">
      <c r="L164" s="121"/>
    </row>
    <row r="165" spans="12:12">
      <c r="L165" s="121"/>
    </row>
    <row r="166" spans="12:12">
      <c r="L166" s="121"/>
    </row>
    <row r="167" spans="10:15">
      <c r="J167" s="121" t="s">
        <v>319</v>
      </c>
      <c r="K167" s="121"/>
      <c r="L167" s="121" t="s">
        <v>311</v>
      </c>
      <c r="M167" s="121" t="s">
        <v>312</v>
      </c>
      <c r="N167" s="121" t="s">
        <v>313</v>
      </c>
      <c r="O167" s="121" t="s">
        <v>314</v>
      </c>
    </row>
    <row r="168" ht="20.25" spans="10:15">
      <c r="J168" s="121"/>
      <c r="K168" s="121"/>
      <c r="L168" s="195">
        <v>97</v>
      </c>
      <c r="M168" s="195">
        <v>97</v>
      </c>
      <c r="N168" s="195">
        <v>97</v>
      </c>
      <c r="O168" s="195">
        <v>97</v>
      </c>
    </row>
  </sheetData>
  <mergeCells count="13">
    <mergeCell ref="A1:O1"/>
    <mergeCell ref="A2:O2"/>
    <mergeCell ref="A3:O3"/>
    <mergeCell ref="A4:O4"/>
    <mergeCell ref="J162:K162"/>
    <mergeCell ref="J163:K163"/>
    <mergeCell ref="A5:A7"/>
    <mergeCell ref="B5:B7"/>
    <mergeCell ref="C5:C7"/>
    <mergeCell ref="D5:G6"/>
    <mergeCell ref="H5:K6"/>
    <mergeCell ref="L5:O6"/>
    <mergeCell ref="J167:K168"/>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H30"/>
  <sheetViews>
    <sheetView workbookViewId="0">
      <selection activeCell="H8" sqref="H8"/>
    </sheetView>
  </sheetViews>
  <sheetFormatPr defaultColWidth="9" defaultRowHeight="12.75" outlineLevelCol="7"/>
  <cols>
    <col min="4" max="4" width="30.7142857142857" customWidth="1"/>
    <col min="5" max="5" width="17.4285714285714" customWidth="1"/>
    <col min="6" max="6" width="16.2857142857143" customWidth="1"/>
    <col min="7" max="7" width="14" customWidth="1"/>
    <col min="8" max="8" width="11" customWidth="1"/>
  </cols>
  <sheetData>
    <row r="1" ht="15" spans="3:6">
      <c r="C1" s="143" t="s">
        <v>320</v>
      </c>
      <c r="D1" s="144"/>
      <c r="E1" s="144"/>
      <c r="F1" s="145"/>
    </row>
    <row r="2" ht="15.75" customHeight="1" spans="5:7">
      <c r="E2" s="121" t="s">
        <v>321</v>
      </c>
      <c r="F2" s="121"/>
      <c r="G2" s="121"/>
    </row>
    <row r="5" ht="15.75" spans="4:8">
      <c r="D5" s="146"/>
      <c r="E5" s="146" t="s">
        <v>311</v>
      </c>
      <c r="F5" s="146" t="s">
        <v>312</v>
      </c>
      <c r="G5" s="146" t="s">
        <v>313</v>
      </c>
      <c r="H5" s="146" t="s">
        <v>314</v>
      </c>
    </row>
    <row r="6" ht="27.75" customHeight="1" spans="4:8">
      <c r="D6" s="147" t="s">
        <v>315</v>
      </c>
      <c r="E6" s="148">
        <v>99</v>
      </c>
      <c r="F6" s="148">
        <v>99</v>
      </c>
      <c r="G6" s="148">
        <v>99</v>
      </c>
      <c r="H6" s="148">
        <v>99</v>
      </c>
    </row>
    <row r="7" ht="27.75" customHeight="1" spans="4:8">
      <c r="D7" s="149" t="s">
        <v>319</v>
      </c>
      <c r="E7" s="150">
        <v>97</v>
      </c>
      <c r="F7" s="150">
        <v>97</v>
      </c>
      <c r="G7" s="150">
        <v>97</v>
      </c>
      <c r="H7" s="150">
        <v>97</v>
      </c>
    </row>
    <row r="8" ht="29.25" customHeight="1" spans="4:8">
      <c r="D8" s="151" t="s">
        <v>322</v>
      </c>
      <c r="E8" s="152">
        <f>(E6+E7)/2</f>
        <v>98</v>
      </c>
      <c r="F8" s="152">
        <f>(F6+F7)/2</f>
        <v>98</v>
      </c>
      <c r="G8" s="152">
        <f>(G6+G7)/2</f>
        <v>98</v>
      </c>
      <c r="H8" s="152">
        <f>(H6+H7)/2</f>
        <v>98</v>
      </c>
    </row>
    <row r="12" ht="15.75" spans="4:8">
      <c r="D12" s="151" t="s">
        <v>323</v>
      </c>
      <c r="E12" s="146" t="s">
        <v>311</v>
      </c>
      <c r="F12" s="146" t="s">
        <v>312</v>
      </c>
      <c r="G12" s="146" t="s">
        <v>313</v>
      </c>
      <c r="H12" s="146" t="s">
        <v>314</v>
      </c>
    </row>
    <row r="13" ht="15.75" spans="4:8">
      <c r="D13" s="113"/>
      <c r="E13" s="153">
        <v>98</v>
      </c>
      <c r="F13" s="153">
        <v>98</v>
      </c>
      <c r="G13" s="154">
        <v>98</v>
      </c>
      <c r="H13" s="154">
        <v>98</v>
      </c>
    </row>
    <row r="30" spans="3:3">
      <c r="C30" s="48"/>
    </row>
  </sheetData>
  <mergeCells count="2">
    <mergeCell ref="E2:G2"/>
    <mergeCell ref="D12:D13"/>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121" customWidth="1"/>
    <col min="2" max="2" width="26.4285714285714" style="122" customWidth="1"/>
    <col min="3" max="3" width="14.2857142857143" style="121" customWidth="1"/>
    <col min="4" max="24" width="8.28571428571429" style="122" customWidth="1"/>
    <col min="25" max="16384" width="17.1428571428571" style="122"/>
  </cols>
  <sheetData>
    <row r="1" ht="30" spans="2:24">
      <c r="B1" s="123" t="s">
        <v>324</v>
      </c>
      <c r="C1" s="123"/>
      <c r="D1" s="123"/>
      <c r="E1" s="123"/>
      <c r="F1" s="123"/>
      <c r="G1" s="123"/>
      <c r="H1" s="123"/>
      <c r="I1" s="123"/>
      <c r="J1" s="123"/>
      <c r="K1" s="123"/>
      <c r="L1" s="123"/>
      <c r="M1" s="123"/>
      <c r="N1" s="123"/>
      <c r="O1" s="123"/>
      <c r="P1" s="123"/>
      <c r="Q1" s="123"/>
      <c r="R1" s="123"/>
      <c r="S1" s="123"/>
      <c r="T1" s="123"/>
      <c r="U1" s="123"/>
      <c r="V1" s="123"/>
      <c r="W1" s="123"/>
      <c r="X1" s="123"/>
    </row>
    <row r="2" ht="20.25" spans="2:24">
      <c r="B2" s="124" t="s">
        <v>325</v>
      </c>
      <c r="C2" s="124"/>
      <c r="D2" s="124"/>
      <c r="E2" s="124"/>
      <c r="F2" s="124"/>
      <c r="G2" s="124"/>
      <c r="H2" s="124"/>
      <c r="I2" s="124"/>
      <c r="J2" s="124"/>
      <c r="K2" s="124"/>
      <c r="L2" s="124"/>
      <c r="M2" s="124"/>
      <c r="N2" s="124"/>
      <c r="O2" s="124"/>
      <c r="P2" s="124"/>
      <c r="Q2" s="124"/>
      <c r="R2" s="124"/>
      <c r="S2" s="124"/>
      <c r="T2" s="124"/>
      <c r="U2" s="124"/>
      <c r="V2" s="124"/>
      <c r="W2" s="124"/>
      <c r="X2" s="124"/>
    </row>
    <row r="3" ht="18" spans="2:24">
      <c r="B3" s="125" t="s">
        <v>326</v>
      </c>
      <c r="C3" s="125"/>
      <c r="D3" s="125"/>
      <c r="E3" s="125"/>
      <c r="F3" s="125"/>
      <c r="G3" s="125"/>
      <c r="H3" s="125"/>
      <c r="I3" s="125"/>
      <c r="J3" s="125"/>
      <c r="K3" s="125"/>
      <c r="L3" s="125"/>
      <c r="M3" s="125"/>
      <c r="N3" s="125"/>
      <c r="O3" s="125"/>
      <c r="P3" s="125"/>
      <c r="Q3" s="125"/>
      <c r="R3" s="125"/>
      <c r="S3" s="125"/>
      <c r="T3" s="125"/>
      <c r="U3" s="125"/>
      <c r="V3" s="125"/>
      <c r="W3" s="125"/>
      <c r="X3" s="125"/>
    </row>
    <row r="4" spans="1:24">
      <c r="A4" s="126" t="s">
        <v>4</v>
      </c>
      <c r="B4" s="126" t="s">
        <v>5</v>
      </c>
      <c r="C4" s="126" t="s">
        <v>6</v>
      </c>
      <c r="D4" s="127" t="s">
        <v>7</v>
      </c>
      <c r="E4" s="128"/>
      <c r="F4" s="128"/>
      <c r="G4" s="128"/>
      <c r="H4" s="129"/>
      <c r="I4" s="134" t="s">
        <v>327</v>
      </c>
      <c r="J4" s="134"/>
      <c r="K4" s="134"/>
      <c r="L4" s="134"/>
      <c r="M4" s="134"/>
      <c r="N4" s="134"/>
      <c r="O4" s="134"/>
      <c r="P4" s="134"/>
      <c r="Q4" s="134" t="s">
        <v>328</v>
      </c>
      <c r="R4" s="134"/>
      <c r="S4" s="134"/>
      <c r="T4" s="134"/>
      <c r="U4" s="134"/>
      <c r="V4" s="134"/>
      <c r="W4" s="134"/>
      <c r="X4" s="134"/>
    </row>
    <row r="5" spans="1:24">
      <c r="A5" s="130"/>
      <c r="B5" s="130"/>
      <c r="C5" s="130"/>
      <c r="D5" s="131"/>
      <c r="E5" s="132"/>
      <c r="F5" s="132"/>
      <c r="G5" s="132"/>
      <c r="H5" s="133"/>
      <c r="I5" s="134" t="s">
        <v>329</v>
      </c>
      <c r="J5" s="134"/>
      <c r="K5" s="134"/>
      <c r="L5" s="134"/>
      <c r="M5" s="134" t="s">
        <v>330</v>
      </c>
      <c r="N5" s="134"/>
      <c r="O5" s="134"/>
      <c r="P5" s="134"/>
      <c r="Q5" s="134" t="s">
        <v>329</v>
      </c>
      <c r="R5" s="134"/>
      <c r="S5" s="134"/>
      <c r="T5" s="134"/>
      <c r="U5" s="134" t="s">
        <v>330</v>
      </c>
      <c r="V5" s="134"/>
      <c r="W5" s="134"/>
      <c r="X5" s="134"/>
    </row>
    <row r="6" spans="1:24">
      <c r="A6" s="130"/>
      <c r="B6" s="130"/>
      <c r="C6" s="130"/>
      <c r="D6" s="134">
        <v>1</v>
      </c>
      <c r="E6" s="135">
        <v>2</v>
      </c>
      <c r="F6" s="135">
        <v>3</v>
      </c>
      <c r="G6" s="135">
        <v>4</v>
      </c>
      <c r="H6" s="135">
        <v>5</v>
      </c>
      <c r="I6" s="135">
        <v>1</v>
      </c>
      <c r="J6" s="135">
        <v>2</v>
      </c>
      <c r="K6" s="135">
        <v>3</v>
      </c>
      <c r="L6" s="135">
        <v>4</v>
      </c>
      <c r="M6" s="135">
        <v>5</v>
      </c>
      <c r="N6" s="135">
        <v>6</v>
      </c>
      <c r="O6" s="135">
        <v>7</v>
      </c>
      <c r="P6" s="135">
        <v>8</v>
      </c>
      <c r="Q6" s="135">
        <v>1</v>
      </c>
      <c r="R6" s="135">
        <v>2</v>
      </c>
      <c r="S6" s="135">
        <v>3</v>
      </c>
      <c r="T6" s="135">
        <v>4</v>
      </c>
      <c r="U6" s="135">
        <v>5</v>
      </c>
      <c r="V6" s="135">
        <v>6</v>
      </c>
      <c r="W6" s="135">
        <v>7</v>
      </c>
      <c r="X6" s="134">
        <v>8</v>
      </c>
    </row>
    <row r="7" spans="1:24">
      <c r="A7" s="136"/>
      <c r="B7" s="136"/>
      <c r="C7" s="136"/>
      <c r="D7" s="134" t="s">
        <v>9</v>
      </c>
      <c r="E7" s="135" t="s">
        <v>10</v>
      </c>
      <c r="F7" s="135" t="s">
        <v>11</v>
      </c>
      <c r="G7" s="135" t="s">
        <v>11</v>
      </c>
      <c r="H7" s="135" t="s">
        <v>11</v>
      </c>
      <c r="I7" s="135" t="s">
        <v>11</v>
      </c>
      <c r="J7" s="135" t="s">
        <v>11</v>
      </c>
      <c r="K7" s="135" t="s">
        <v>11</v>
      </c>
      <c r="L7" s="135" t="s">
        <v>11</v>
      </c>
      <c r="M7" s="135" t="s">
        <v>9</v>
      </c>
      <c r="N7" s="135" t="s">
        <v>12</v>
      </c>
      <c r="O7" s="135" t="s">
        <v>12</v>
      </c>
      <c r="P7" s="135" t="s">
        <v>12</v>
      </c>
      <c r="Q7" s="135" t="s">
        <v>12</v>
      </c>
      <c r="R7" s="135" t="s">
        <v>12</v>
      </c>
      <c r="S7" s="135" t="s">
        <v>12</v>
      </c>
      <c r="T7" s="135" t="s">
        <v>12</v>
      </c>
      <c r="U7" s="135" t="s">
        <v>12</v>
      </c>
      <c r="V7" s="135" t="s">
        <v>12</v>
      </c>
      <c r="W7" s="135" t="s">
        <v>331</v>
      </c>
      <c r="X7" s="134" t="s">
        <v>331</v>
      </c>
    </row>
    <row r="8" spans="1:24">
      <c r="A8" s="137">
        <v>1</v>
      </c>
      <c r="B8" s="138" t="s">
        <v>332</v>
      </c>
      <c r="C8" s="138" t="s">
        <v>333</v>
      </c>
      <c r="D8" s="139">
        <v>10</v>
      </c>
      <c r="E8" s="139">
        <v>10</v>
      </c>
      <c r="F8" s="139">
        <v>7</v>
      </c>
      <c r="G8" s="139">
        <v>10</v>
      </c>
      <c r="H8" s="139">
        <v>10</v>
      </c>
      <c r="I8" s="139">
        <v>10</v>
      </c>
      <c r="J8" s="139">
        <v>10</v>
      </c>
      <c r="K8" s="139">
        <v>10</v>
      </c>
      <c r="L8" s="139"/>
      <c r="M8" s="139"/>
      <c r="N8" s="139">
        <v>10</v>
      </c>
      <c r="O8" s="139">
        <v>9</v>
      </c>
      <c r="P8" s="139"/>
      <c r="Q8" s="139">
        <v>10</v>
      </c>
      <c r="R8" s="139"/>
      <c r="S8" s="139"/>
      <c r="T8" s="139">
        <v>9</v>
      </c>
      <c r="U8" s="139">
        <v>10</v>
      </c>
      <c r="V8" s="139">
        <v>9</v>
      </c>
      <c r="W8" s="139"/>
      <c r="X8" s="139">
        <v>10</v>
      </c>
    </row>
    <row r="9" spans="1:24">
      <c r="A9" s="137">
        <v>2</v>
      </c>
      <c r="B9" s="138" t="s">
        <v>334</v>
      </c>
      <c r="C9" s="138" t="s">
        <v>335</v>
      </c>
      <c r="D9" s="139">
        <v>10</v>
      </c>
      <c r="E9" s="139">
        <v>7</v>
      </c>
      <c r="F9" s="139">
        <v>9</v>
      </c>
      <c r="G9" s="139">
        <v>9</v>
      </c>
      <c r="H9" s="139">
        <v>4</v>
      </c>
      <c r="I9" s="139">
        <v>9</v>
      </c>
      <c r="J9" s="139">
        <v>9</v>
      </c>
      <c r="K9" s="139">
        <v>9</v>
      </c>
      <c r="L9" s="139">
        <v>9</v>
      </c>
      <c r="M9" s="139"/>
      <c r="N9" s="139">
        <v>9</v>
      </c>
      <c r="O9" s="139">
        <v>9</v>
      </c>
      <c r="P9" s="139">
        <v>10</v>
      </c>
      <c r="Q9" s="139"/>
      <c r="R9" s="139"/>
      <c r="S9" s="139"/>
      <c r="T9" s="139"/>
      <c r="U9" s="139"/>
      <c r="V9" s="139"/>
      <c r="W9" s="139"/>
      <c r="X9" s="139"/>
    </row>
    <row r="10" spans="1:24">
      <c r="A10" s="137">
        <v>3</v>
      </c>
      <c r="B10" s="138" t="s">
        <v>336</v>
      </c>
      <c r="C10" s="138" t="s">
        <v>337</v>
      </c>
      <c r="D10" s="139">
        <v>10</v>
      </c>
      <c r="E10" s="139">
        <v>8</v>
      </c>
      <c r="F10" s="139">
        <v>9</v>
      </c>
      <c r="G10" s="139">
        <v>10</v>
      </c>
      <c r="H10" s="139">
        <v>9</v>
      </c>
      <c r="I10" s="139">
        <v>10</v>
      </c>
      <c r="J10" s="139"/>
      <c r="K10" s="139">
        <v>9</v>
      </c>
      <c r="L10" s="139">
        <v>10</v>
      </c>
      <c r="M10" s="139"/>
      <c r="N10" s="139">
        <v>9</v>
      </c>
      <c r="O10" s="139">
        <v>10</v>
      </c>
      <c r="P10" s="139">
        <v>9</v>
      </c>
      <c r="Q10" s="139">
        <v>10</v>
      </c>
      <c r="R10" s="139">
        <v>10</v>
      </c>
      <c r="S10" s="139">
        <v>10</v>
      </c>
      <c r="T10" s="139">
        <v>10</v>
      </c>
      <c r="U10" s="139">
        <v>4</v>
      </c>
      <c r="V10" s="139"/>
      <c r="W10" s="139"/>
      <c r="X10" s="139">
        <v>10</v>
      </c>
    </row>
    <row r="11" spans="1:24">
      <c r="A11" s="137">
        <v>4</v>
      </c>
      <c r="B11" s="138" t="s">
        <v>338</v>
      </c>
      <c r="C11" s="138" t="s">
        <v>339</v>
      </c>
      <c r="D11" s="139"/>
      <c r="E11" s="139">
        <v>10</v>
      </c>
      <c r="F11" s="139">
        <v>9</v>
      </c>
      <c r="G11" s="139">
        <v>9</v>
      </c>
      <c r="H11" s="139">
        <v>7</v>
      </c>
      <c r="I11" s="139">
        <v>10</v>
      </c>
      <c r="J11" s="139"/>
      <c r="K11" s="139">
        <v>10</v>
      </c>
      <c r="L11" s="139"/>
      <c r="M11" s="139">
        <v>10</v>
      </c>
      <c r="N11" s="139"/>
      <c r="O11" s="139">
        <v>10</v>
      </c>
      <c r="P11" s="139">
        <v>10</v>
      </c>
      <c r="Q11" s="139">
        <v>8</v>
      </c>
      <c r="R11" s="139"/>
      <c r="S11" s="139">
        <v>10</v>
      </c>
      <c r="T11" s="139">
        <v>10</v>
      </c>
      <c r="U11" s="139"/>
      <c r="V11" s="139">
        <v>10</v>
      </c>
      <c r="W11" s="139"/>
      <c r="X11" s="139">
        <v>10</v>
      </c>
    </row>
    <row r="12" spans="1:24">
      <c r="A12" s="137">
        <v>5</v>
      </c>
      <c r="B12" s="138" t="s">
        <v>340</v>
      </c>
      <c r="C12" s="138" t="s">
        <v>341</v>
      </c>
      <c r="D12" s="139">
        <v>10</v>
      </c>
      <c r="E12" s="139">
        <v>10</v>
      </c>
      <c r="F12" s="139">
        <v>9</v>
      </c>
      <c r="G12" s="139">
        <v>5</v>
      </c>
      <c r="H12" s="139">
        <v>7</v>
      </c>
      <c r="I12" s="139"/>
      <c r="J12" s="139"/>
      <c r="K12" s="139">
        <v>10</v>
      </c>
      <c r="L12" s="139">
        <v>7</v>
      </c>
      <c r="M12" s="139">
        <v>10</v>
      </c>
      <c r="N12" s="139">
        <v>10</v>
      </c>
      <c r="O12" s="139">
        <v>10</v>
      </c>
      <c r="P12" s="139"/>
      <c r="Q12" s="139"/>
      <c r="R12" s="139">
        <v>10</v>
      </c>
      <c r="S12" s="139">
        <v>10</v>
      </c>
      <c r="T12" s="139">
        <v>10</v>
      </c>
      <c r="U12" s="139">
        <v>6</v>
      </c>
      <c r="V12" s="139">
        <v>10</v>
      </c>
      <c r="W12" s="139">
        <v>6</v>
      </c>
      <c r="X12" s="139"/>
    </row>
    <row r="13" spans="1:24">
      <c r="A13" s="137">
        <v>6</v>
      </c>
      <c r="B13" s="138" t="s">
        <v>342</v>
      </c>
      <c r="C13" s="138" t="s">
        <v>343</v>
      </c>
      <c r="D13" s="139">
        <v>3</v>
      </c>
      <c r="E13" s="139">
        <v>8</v>
      </c>
      <c r="F13" s="139">
        <v>10</v>
      </c>
      <c r="G13" s="139">
        <v>8</v>
      </c>
      <c r="H13" s="139">
        <v>5</v>
      </c>
      <c r="I13" s="139"/>
      <c r="J13" s="139"/>
      <c r="K13" s="139">
        <v>8</v>
      </c>
      <c r="L13" s="139">
        <v>10</v>
      </c>
      <c r="M13" s="139">
        <v>4</v>
      </c>
      <c r="N13" s="139"/>
      <c r="O13" s="139"/>
      <c r="P13" s="139">
        <v>8</v>
      </c>
      <c r="Q13" s="139">
        <v>5</v>
      </c>
      <c r="R13" s="139"/>
      <c r="S13" s="139">
        <v>10</v>
      </c>
      <c r="T13" s="139">
        <v>10</v>
      </c>
      <c r="U13" s="139">
        <v>6</v>
      </c>
      <c r="V13" s="139">
        <v>10</v>
      </c>
      <c r="W13" s="139"/>
      <c r="X13" s="139">
        <v>10</v>
      </c>
    </row>
    <row r="14" spans="1:24">
      <c r="A14" s="137">
        <v>7</v>
      </c>
      <c r="B14" s="138" t="s">
        <v>344</v>
      </c>
      <c r="C14" s="138" t="s">
        <v>345</v>
      </c>
      <c r="D14" s="139">
        <v>10</v>
      </c>
      <c r="E14" s="139">
        <v>3</v>
      </c>
      <c r="F14" s="139">
        <v>7</v>
      </c>
      <c r="G14" s="139">
        <v>5</v>
      </c>
      <c r="H14" s="139"/>
      <c r="I14" s="139"/>
      <c r="J14" s="139"/>
      <c r="K14" s="139">
        <v>7</v>
      </c>
      <c r="L14" s="139">
        <v>7</v>
      </c>
      <c r="M14" s="139">
        <v>10</v>
      </c>
      <c r="N14" s="139"/>
      <c r="O14" s="139">
        <v>9</v>
      </c>
      <c r="P14" s="139">
        <v>9</v>
      </c>
      <c r="Q14" s="139"/>
      <c r="R14" s="139"/>
      <c r="S14" s="139"/>
      <c r="T14" s="139"/>
      <c r="U14" s="139"/>
      <c r="V14" s="139"/>
      <c r="W14" s="139"/>
      <c r="X14" s="139"/>
    </row>
    <row r="15" spans="1:24">
      <c r="A15" s="137">
        <v>8</v>
      </c>
      <c r="B15" s="138" t="s">
        <v>346</v>
      </c>
      <c r="C15" s="138" t="s">
        <v>347</v>
      </c>
      <c r="D15" s="139">
        <v>7</v>
      </c>
      <c r="E15" s="139">
        <v>3</v>
      </c>
      <c r="F15" s="139">
        <v>10</v>
      </c>
      <c r="G15" s="139">
        <v>4</v>
      </c>
      <c r="H15" s="139">
        <v>6</v>
      </c>
      <c r="I15" s="139">
        <v>9</v>
      </c>
      <c r="J15" s="139"/>
      <c r="K15" s="139">
        <v>9</v>
      </c>
      <c r="L15" s="139"/>
      <c r="M15" s="139"/>
      <c r="N15" s="139">
        <v>10</v>
      </c>
      <c r="O15" s="139">
        <v>10</v>
      </c>
      <c r="P15" s="139">
        <v>8</v>
      </c>
      <c r="Q15" s="139">
        <v>10</v>
      </c>
      <c r="R15" s="139"/>
      <c r="S15" s="139">
        <v>10</v>
      </c>
      <c r="T15" s="139">
        <v>10</v>
      </c>
      <c r="U15" s="139"/>
      <c r="V15" s="139">
        <v>10</v>
      </c>
      <c r="W15" s="139"/>
      <c r="X15" s="139">
        <v>9</v>
      </c>
    </row>
    <row r="16" spans="1:24">
      <c r="A16" s="137">
        <v>9</v>
      </c>
      <c r="B16" s="138" t="s">
        <v>348</v>
      </c>
      <c r="C16" s="138" t="s">
        <v>349</v>
      </c>
      <c r="D16" s="139">
        <v>7</v>
      </c>
      <c r="E16" s="139">
        <v>5</v>
      </c>
      <c r="F16" s="139">
        <v>8</v>
      </c>
      <c r="G16" s="139"/>
      <c r="H16" s="139"/>
      <c r="I16" s="139">
        <v>3</v>
      </c>
      <c r="J16" s="139">
        <v>9</v>
      </c>
      <c r="K16" s="139">
        <v>9</v>
      </c>
      <c r="L16" s="139">
        <v>5</v>
      </c>
      <c r="M16" s="139">
        <v>6</v>
      </c>
      <c r="N16" s="139">
        <v>4</v>
      </c>
      <c r="O16" s="139">
        <v>0</v>
      </c>
      <c r="P16" s="139">
        <v>4</v>
      </c>
      <c r="Q16" s="139">
        <v>6</v>
      </c>
      <c r="R16" s="139"/>
      <c r="S16" s="139">
        <v>9</v>
      </c>
      <c r="T16" s="139">
        <v>4</v>
      </c>
      <c r="U16" s="139"/>
      <c r="V16" s="139">
        <v>6</v>
      </c>
      <c r="W16" s="139"/>
      <c r="X16" s="139"/>
    </row>
    <row r="17" spans="1:24">
      <c r="A17" s="137">
        <v>10</v>
      </c>
      <c r="B17" s="138" t="s">
        <v>350</v>
      </c>
      <c r="C17" s="138" t="s">
        <v>351</v>
      </c>
      <c r="D17" s="139">
        <v>10</v>
      </c>
      <c r="E17" s="139">
        <v>3</v>
      </c>
      <c r="F17" s="139">
        <v>8</v>
      </c>
      <c r="G17" s="139">
        <v>5</v>
      </c>
      <c r="H17" s="139"/>
      <c r="I17" s="139"/>
      <c r="J17" s="139"/>
      <c r="K17" s="139"/>
      <c r="L17" s="139"/>
      <c r="M17" s="139">
        <v>8</v>
      </c>
      <c r="N17" s="139">
        <v>4</v>
      </c>
      <c r="O17" s="139">
        <v>10</v>
      </c>
      <c r="P17" s="139">
        <v>5</v>
      </c>
      <c r="Q17" s="139">
        <v>10</v>
      </c>
      <c r="R17" s="139"/>
      <c r="S17" s="139"/>
      <c r="T17" s="139">
        <v>10</v>
      </c>
      <c r="U17" s="139">
        <v>4</v>
      </c>
      <c r="V17" s="139"/>
      <c r="W17" s="139">
        <v>10</v>
      </c>
      <c r="X17" s="139">
        <v>10</v>
      </c>
    </row>
    <row r="18" spans="1:24">
      <c r="A18" s="137">
        <v>11</v>
      </c>
      <c r="B18" s="138" t="s">
        <v>352</v>
      </c>
      <c r="C18" s="138" t="s">
        <v>353</v>
      </c>
      <c r="D18" s="139">
        <v>7</v>
      </c>
      <c r="E18" s="139">
        <v>8</v>
      </c>
      <c r="F18" s="139">
        <v>9</v>
      </c>
      <c r="G18" s="139">
        <v>9</v>
      </c>
      <c r="H18" s="139">
        <v>7</v>
      </c>
      <c r="I18" s="139"/>
      <c r="J18" s="139">
        <v>8</v>
      </c>
      <c r="K18" s="139">
        <v>9</v>
      </c>
      <c r="L18" s="139"/>
      <c r="M18" s="139"/>
      <c r="N18" s="139">
        <v>10</v>
      </c>
      <c r="O18" s="139">
        <v>6</v>
      </c>
      <c r="P18" s="139">
        <v>10</v>
      </c>
      <c r="Q18" s="139">
        <v>8</v>
      </c>
      <c r="R18" s="139"/>
      <c r="S18" s="139">
        <v>10</v>
      </c>
      <c r="T18" s="139">
        <v>10</v>
      </c>
      <c r="U18" s="139">
        <v>8</v>
      </c>
      <c r="V18" s="139">
        <v>8</v>
      </c>
      <c r="W18" s="139"/>
      <c r="X18" s="139">
        <v>10</v>
      </c>
    </row>
    <row r="19" spans="1:24">
      <c r="A19" s="137">
        <v>12</v>
      </c>
      <c r="B19" s="138" t="s">
        <v>354</v>
      </c>
      <c r="C19" s="138" t="s">
        <v>355</v>
      </c>
      <c r="D19" s="139">
        <v>10</v>
      </c>
      <c r="E19" s="139"/>
      <c r="F19" s="139">
        <v>9</v>
      </c>
      <c r="G19" s="139">
        <v>9</v>
      </c>
      <c r="H19" s="139">
        <v>7</v>
      </c>
      <c r="I19" s="139">
        <v>10</v>
      </c>
      <c r="J19" s="139"/>
      <c r="K19" s="139">
        <v>10</v>
      </c>
      <c r="L19" s="139">
        <v>8</v>
      </c>
      <c r="M19" s="139">
        <v>10</v>
      </c>
      <c r="N19" s="139"/>
      <c r="O19" s="139">
        <v>10</v>
      </c>
      <c r="P19" s="139">
        <v>6</v>
      </c>
      <c r="Q19" s="139">
        <v>10</v>
      </c>
      <c r="R19" s="139">
        <v>6</v>
      </c>
      <c r="S19" s="139">
        <v>10</v>
      </c>
      <c r="T19" s="139">
        <v>6</v>
      </c>
      <c r="U19" s="139">
        <v>4</v>
      </c>
      <c r="V19" s="139"/>
      <c r="W19" s="139"/>
      <c r="X19" s="139">
        <v>10</v>
      </c>
    </row>
    <row r="20" spans="1:24">
      <c r="A20" s="137">
        <v>13</v>
      </c>
      <c r="B20" s="138" t="s">
        <v>356</v>
      </c>
      <c r="C20" s="138" t="s">
        <v>357</v>
      </c>
      <c r="D20" s="139">
        <v>10</v>
      </c>
      <c r="E20" s="139">
        <v>3</v>
      </c>
      <c r="F20" s="139">
        <v>10</v>
      </c>
      <c r="G20" s="139">
        <v>4</v>
      </c>
      <c r="H20" s="139">
        <v>9</v>
      </c>
      <c r="I20" s="139">
        <v>7</v>
      </c>
      <c r="J20" s="139"/>
      <c r="K20" s="139">
        <v>9</v>
      </c>
      <c r="L20" s="139">
        <v>5</v>
      </c>
      <c r="M20" s="139"/>
      <c r="N20" s="139">
        <v>8</v>
      </c>
      <c r="O20" s="139">
        <v>9</v>
      </c>
      <c r="P20" s="139">
        <v>9</v>
      </c>
      <c r="Q20" s="139">
        <v>8</v>
      </c>
      <c r="R20" s="139">
        <v>8</v>
      </c>
      <c r="S20" s="139">
        <v>10</v>
      </c>
      <c r="T20" s="139">
        <v>10</v>
      </c>
      <c r="U20" s="139">
        <v>8</v>
      </c>
      <c r="V20" s="139">
        <v>8</v>
      </c>
      <c r="W20" s="139"/>
      <c r="X20" s="139">
        <v>10</v>
      </c>
    </row>
    <row r="21" spans="1:24">
      <c r="A21" s="137">
        <v>14</v>
      </c>
      <c r="B21" s="138" t="s">
        <v>358</v>
      </c>
      <c r="C21" s="138" t="s">
        <v>359</v>
      </c>
      <c r="D21" s="139">
        <v>10</v>
      </c>
      <c r="E21" s="139">
        <v>8</v>
      </c>
      <c r="F21" s="139">
        <v>9</v>
      </c>
      <c r="G21" s="139">
        <v>10</v>
      </c>
      <c r="H21" s="139">
        <v>10</v>
      </c>
      <c r="I21" s="139">
        <v>8</v>
      </c>
      <c r="J21" s="139">
        <v>9</v>
      </c>
      <c r="K21" s="139"/>
      <c r="L21" s="139">
        <v>9</v>
      </c>
      <c r="M21" s="139">
        <v>10</v>
      </c>
      <c r="N21" s="139">
        <v>9</v>
      </c>
      <c r="O21" s="139">
        <v>10</v>
      </c>
      <c r="P21" s="139"/>
      <c r="Q21" s="139"/>
      <c r="R21" s="139"/>
      <c r="S21" s="139"/>
      <c r="T21" s="139"/>
      <c r="U21" s="139"/>
      <c r="V21" s="139"/>
      <c r="W21" s="139"/>
      <c r="X21" s="139"/>
    </row>
    <row r="22" spans="1:24">
      <c r="A22" s="137">
        <v>15</v>
      </c>
      <c r="B22" s="138" t="s">
        <v>360</v>
      </c>
      <c r="C22" s="138" t="s">
        <v>361</v>
      </c>
      <c r="D22" s="139">
        <v>10</v>
      </c>
      <c r="E22" s="139">
        <v>4</v>
      </c>
      <c r="F22" s="139">
        <v>9</v>
      </c>
      <c r="G22" s="139">
        <v>10</v>
      </c>
      <c r="H22" s="139">
        <v>6</v>
      </c>
      <c r="I22" s="139">
        <v>10</v>
      </c>
      <c r="J22" s="139"/>
      <c r="K22" s="139">
        <v>10</v>
      </c>
      <c r="L22" s="139">
        <v>4</v>
      </c>
      <c r="M22" s="139"/>
      <c r="N22" s="139">
        <v>8</v>
      </c>
      <c r="O22" s="139">
        <v>10</v>
      </c>
      <c r="P22" s="139">
        <v>10</v>
      </c>
      <c r="Q22" s="139"/>
      <c r="R22" s="139">
        <v>10</v>
      </c>
      <c r="S22" s="139">
        <v>10</v>
      </c>
      <c r="T22" s="139"/>
      <c r="U22" s="139">
        <v>10</v>
      </c>
      <c r="V22" s="139">
        <v>10</v>
      </c>
      <c r="W22" s="139"/>
      <c r="X22" s="139">
        <v>10</v>
      </c>
    </row>
    <row r="23" spans="1:24">
      <c r="A23" s="137">
        <v>16</v>
      </c>
      <c r="B23" s="138" t="s">
        <v>362</v>
      </c>
      <c r="C23" s="138" t="s">
        <v>363</v>
      </c>
      <c r="D23" s="139"/>
      <c r="E23" s="139"/>
      <c r="F23" s="139"/>
      <c r="G23" s="139"/>
      <c r="H23" s="139"/>
      <c r="I23" s="139">
        <v>7</v>
      </c>
      <c r="J23" s="139">
        <v>9</v>
      </c>
      <c r="K23" s="139"/>
      <c r="L23" s="139">
        <v>9</v>
      </c>
      <c r="M23" s="139">
        <v>7</v>
      </c>
      <c r="N23" s="139">
        <v>4</v>
      </c>
      <c r="O23" s="139">
        <v>6</v>
      </c>
      <c r="P23" s="139"/>
      <c r="Q23" s="139">
        <v>6</v>
      </c>
      <c r="R23" s="139"/>
      <c r="S23" s="139">
        <v>10</v>
      </c>
      <c r="T23" s="139"/>
      <c r="U23" s="139">
        <v>8</v>
      </c>
      <c r="V23" s="139">
        <v>10</v>
      </c>
      <c r="W23" s="139"/>
      <c r="X23" s="139">
        <v>10</v>
      </c>
    </row>
    <row r="24" spans="1:24">
      <c r="A24" s="137">
        <v>17</v>
      </c>
      <c r="B24" s="138" t="s">
        <v>364</v>
      </c>
      <c r="C24" s="138" t="s">
        <v>365</v>
      </c>
      <c r="D24" s="139">
        <v>2</v>
      </c>
      <c r="E24" s="139">
        <v>10</v>
      </c>
      <c r="F24" s="139">
        <v>9</v>
      </c>
      <c r="G24" s="139">
        <v>9</v>
      </c>
      <c r="H24" s="139">
        <v>10</v>
      </c>
      <c r="I24" s="139">
        <v>9</v>
      </c>
      <c r="J24" s="139"/>
      <c r="K24" s="139">
        <v>7</v>
      </c>
      <c r="L24" s="139"/>
      <c r="M24" s="139"/>
      <c r="N24" s="139">
        <v>10</v>
      </c>
      <c r="O24" s="139">
        <v>4</v>
      </c>
      <c r="P24" s="139">
        <v>10</v>
      </c>
      <c r="Q24" s="139"/>
      <c r="R24" s="139"/>
      <c r="S24" s="139"/>
      <c r="T24" s="139"/>
      <c r="U24" s="139"/>
      <c r="V24" s="139"/>
      <c r="W24" s="139"/>
      <c r="X24" s="139"/>
    </row>
    <row r="25" spans="1:24">
      <c r="A25" s="137">
        <v>18</v>
      </c>
      <c r="B25" s="138" t="s">
        <v>366</v>
      </c>
      <c r="C25" s="138" t="s">
        <v>367</v>
      </c>
      <c r="D25" s="139">
        <v>10</v>
      </c>
      <c r="E25" s="139">
        <v>10</v>
      </c>
      <c r="F25" s="139">
        <v>10</v>
      </c>
      <c r="G25" s="139">
        <v>10</v>
      </c>
      <c r="H25" s="139">
        <v>10</v>
      </c>
      <c r="I25" s="139"/>
      <c r="J25" s="139">
        <v>8</v>
      </c>
      <c r="K25" s="139">
        <v>5</v>
      </c>
      <c r="L25" s="139"/>
      <c r="M25" s="139">
        <v>10</v>
      </c>
      <c r="N25" s="139">
        <v>2</v>
      </c>
      <c r="O25" s="139">
        <v>10</v>
      </c>
      <c r="P25" s="139">
        <v>8</v>
      </c>
      <c r="Q25" s="139"/>
      <c r="R25" s="139"/>
      <c r="S25" s="139"/>
      <c r="T25" s="139"/>
      <c r="U25" s="139"/>
      <c r="V25" s="139"/>
      <c r="W25" s="139"/>
      <c r="X25" s="139"/>
    </row>
    <row r="26" spans="1:24">
      <c r="A26" s="137">
        <v>19</v>
      </c>
      <c r="B26" s="138" t="s">
        <v>368</v>
      </c>
      <c r="C26" s="138" t="s">
        <v>369</v>
      </c>
      <c r="D26" s="139">
        <v>10</v>
      </c>
      <c r="E26" s="139">
        <v>9</v>
      </c>
      <c r="F26" s="139">
        <v>9</v>
      </c>
      <c r="G26" s="139">
        <v>10</v>
      </c>
      <c r="H26" s="139">
        <v>7</v>
      </c>
      <c r="I26" s="139">
        <v>10</v>
      </c>
      <c r="J26" s="139">
        <v>10</v>
      </c>
      <c r="K26" s="139"/>
      <c r="L26" s="139"/>
      <c r="M26" s="139">
        <v>10</v>
      </c>
      <c r="N26" s="139">
        <v>10</v>
      </c>
      <c r="O26" s="139">
        <v>10</v>
      </c>
      <c r="P26" s="139"/>
      <c r="Q26" s="139"/>
      <c r="R26" s="139"/>
      <c r="S26" s="139"/>
      <c r="T26" s="139"/>
      <c r="U26" s="139"/>
      <c r="V26" s="139"/>
      <c r="W26" s="139"/>
      <c r="X26" s="139"/>
    </row>
    <row r="27" spans="1:24">
      <c r="A27" s="137">
        <v>20</v>
      </c>
      <c r="B27" s="138" t="s">
        <v>370</v>
      </c>
      <c r="C27" s="138" t="s">
        <v>371</v>
      </c>
      <c r="D27" s="139">
        <v>10</v>
      </c>
      <c r="E27" s="139">
        <v>10</v>
      </c>
      <c r="F27" s="139">
        <v>9</v>
      </c>
      <c r="G27" s="139">
        <v>10</v>
      </c>
      <c r="H27" s="139">
        <v>9</v>
      </c>
      <c r="I27" s="139">
        <v>10</v>
      </c>
      <c r="J27" s="139">
        <v>10</v>
      </c>
      <c r="K27" s="139">
        <v>9</v>
      </c>
      <c r="L27" s="139"/>
      <c r="M27" s="139">
        <v>10</v>
      </c>
      <c r="N27" s="139">
        <v>10</v>
      </c>
      <c r="O27" s="139">
        <v>10</v>
      </c>
      <c r="P27" s="139"/>
      <c r="Q27" s="139"/>
      <c r="R27" s="139"/>
      <c r="S27" s="139"/>
      <c r="T27" s="139"/>
      <c r="U27" s="139"/>
      <c r="V27" s="139"/>
      <c r="W27" s="139"/>
      <c r="X27" s="139"/>
    </row>
    <row r="28" spans="1:24">
      <c r="A28" s="137">
        <v>21</v>
      </c>
      <c r="B28" s="138" t="s">
        <v>372</v>
      </c>
      <c r="C28" s="138" t="s">
        <v>373</v>
      </c>
      <c r="D28" s="139">
        <v>10</v>
      </c>
      <c r="E28" s="139">
        <v>3</v>
      </c>
      <c r="F28" s="139">
        <v>7</v>
      </c>
      <c r="G28" s="139">
        <v>7</v>
      </c>
      <c r="H28" s="139">
        <v>5</v>
      </c>
      <c r="I28" s="139">
        <v>5</v>
      </c>
      <c r="J28" s="139">
        <v>7</v>
      </c>
      <c r="K28" s="139">
        <v>5</v>
      </c>
      <c r="L28" s="139">
        <v>5</v>
      </c>
      <c r="M28" s="139"/>
      <c r="N28" s="139">
        <v>6</v>
      </c>
      <c r="O28" s="139">
        <v>9</v>
      </c>
      <c r="P28" s="139"/>
      <c r="Q28" s="139">
        <v>10</v>
      </c>
      <c r="R28" s="139"/>
      <c r="S28" s="139">
        <v>10</v>
      </c>
      <c r="T28" s="139"/>
      <c r="U28" s="139">
        <v>8</v>
      </c>
      <c r="V28" s="139">
        <v>6</v>
      </c>
      <c r="W28" s="139"/>
      <c r="X28" s="139">
        <v>10</v>
      </c>
    </row>
    <row r="29" spans="1:24">
      <c r="A29" s="137">
        <v>22</v>
      </c>
      <c r="B29" s="138" t="s">
        <v>374</v>
      </c>
      <c r="C29" s="138" t="s">
        <v>375</v>
      </c>
      <c r="D29" s="139">
        <v>7</v>
      </c>
      <c r="E29" s="139"/>
      <c r="F29" s="139">
        <v>9</v>
      </c>
      <c r="G29" s="139">
        <v>7</v>
      </c>
      <c r="H29" s="139">
        <v>5</v>
      </c>
      <c r="I29" s="139">
        <v>8</v>
      </c>
      <c r="J29" s="139"/>
      <c r="K29" s="139">
        <v>8</v>
      </c>
      <c r="L29" s="139"/>
      <c r="M29" s="139"/>
      <c r="N29" s="139">
        <v>4</v>
      </c>
      <c r="O29" s="139">
        <v>4</v>
      </c>
      <c r="P29" s="139">
        <v>4</v>
      </c>
      <c r="Q29" s="139">
        <v>8</v>
      </c>
      <c r="R29" s="139"/>
      <c r="S29" s="139">
        <v>8</v>
      </c>
      <c r="T29" s="139">
        <v>8</v>
      </c>
      <c r="U29" s="139"/>
      <c r="V29" s="139">
        <v>8</v>
      </c>
      <c r="W29" s="139"/>
      <c r="X29" s="139"/>
    </row>
    <row r="30" spans="1:24">
      <c r="A30" s="137">
        <v>23</v>
      </c>
      <c r="B30" s="138" t="s">
        <v>376</v>
      </c>
      <c r="C30" s="138" t="s">
        <v>377</v>
      </c>
      <c r="D30" s="139"/>
      <c r="E30" s="139"/>
      <c r="F30" s="139"/>
      <c r="G30" s="139"/>
      <c r="H30" s="139"/>
      <c r="I30" s="139"/>
      <c r="J30" s="139">
        <v>8</v>
      </c>
      <c r="K30" s="139">
        <v>7</v>
      </c>
      <c r="L30" s="139"/>
      <c r="M30" s="139">
        <v>10</v>
      </c>
      <c r="N30" s="139">
        <v>4</v>
      </c>
      <c r="O30" s="139">
        <v>10</v>
      </c>
      <c r="P30" s="139"/>
      <c r="Q30" s="139">
        <v>5</v>
      </c>
      <c r="R30" s="139">
        <v>2</v>
      </c>
      <c r="S30" s="139">
        <v>10</v>
      </c>
      <c r="T30" s="139">
        <v>5</v>
      </c>
      <c r="U30" s="139">
        <v>2</v>
      </c>
      <c r="V30" s="139">
        <v>8</v>
      </c>
      <c r="W30" s="139"/>
      <c r="X30" s="139">
        <v>10</v>
      </c>
    </row>
    <row r="31" spans="1:24">
      <c r="A31" s="137">
        <v>24</v>
      </c>
      <c r="B31" s="138" t="s">
        <v>378</v>
      </c>
      <c r="C31" s="138" t="s">
        <v>379</v>
      </c>
      <c r="D31" s="139"/>
      <c r="E31" s="139"/>
      <c r="F31" s="139"/>
      <c r="G31" s="139"/>
      <c r="H31" s="139"/>
      <c r="I31" s="139"/>
      <c r="J31" s="139">
        <v>7</v>
      </c>
      <c r="K31" s="139"/>
      <c r="L31" s="139"/>
      <c r="M31" s="139"/>
      <c r="N31" s="139">
        <v>6</v>
      </c>
      <c r="O31" s="139">
        <v>10</v>
      </c>
      <c r="P31" s="139">
        <v>5</v>
      </c>
      <c r="Q31" s="139">
        <v>8</v>
      </c>
      <c r="R31" s="139">
        <v>4</v>
      </c>
      <c r="S31" s="139">
        <v>10</v>
      </c>
      <c r="T31" s="139"/>
      <c r="U31" s="139"/>
      <c r="V31" s="139">
        <v>8</v>
      </c>
      <c r="W31" s="139">
        <v>10</v>
      </c>
      <c r="X31" s="139"/>
    </row>
    <row r="32" spans="1:24">
      <c r="A32" s="137">
        <v>25</v>
      </c>
      <c r="B32" s="138" t="s">
        <v>380</v>
      </c>
      <c r="C32" s="138" t="s">
        <v>381</v>
      </c>
      <c r="D32" s="139"/>
      <c r="E32" s="139"/>
      <c r="F32" s="139"/>
      <c r="G32" s="139"/>
      <c r="H32" s="139"/>
      <c r="I32" s="139">
        <v>9</v>
      </c>
      <c r="J32" s="139">
        <v>7</v>
      </c>
      <c r="K32" s="139"/>
      <c r="L32" s="139"/>
      <c r="M32" s="139"/>
      <c r="N32" s="139">
        <v>4</v>
      </c>
      <c r="O32" s="139">
        <v>9</v>
      </c>
      <c r="P32" s="139">
        <v>4</v>
      </c>
      <c r="Q32" s="139"/>
      <c r="R32" s="139">
        <v>8</v>
      </c>
      <c r="S32" s="139">
        <v>10</v>
      </c>
      <c r="T32" s="139">
        <v>8</v>
      </c>
      <c r="U32" s="139">
        <v>10</v>
      </c>
      <c r="V32" s="139">
        <v>8</v>
      </c>
      <c r="W32" s="139"/>
      <c r="X32" s="139">
        <v>10</v>
      </c>
    </row>
    <row r="33" spans="1:24">
      <c r="A33" s="137">
        <v>26</v>
      </c>
      <c r="B33" s="138" t="s">
        <v>382</v>
      </c>
      <c r="C33" s="138" t="s">
        <v>383</v>
      </c>
      <c r="D33" s="139">
        <v>9</v>
      </c>
      <c r="E33" s="139">
        <v>9</v>
      </c>
      <c r="F33" s="139"/>
      <c r="G33" s="139"/>
      <c r="H33" s="139"/>
      <c r="I33" s="139">
        <v>8</v>
      </c>
      <c r="J33" s="139"/>
      <c r="K33" s="139">
        <v>9</v>
      </c>
      <c r="L33" s="139"/>
      <c r="M33" s="139"/>
      <c r="N33" s="139">
        <v>4</v>
      </c>
      <c r="O33" s="139"/>
      <c r="P33" s="139">
        <v>4</v>
      </c>
      <c r="Q33" s="139">
        <v>5</v>
      </c>
      <c r="R33" s="139"/>
      <c r="S33" s="139">
        <v>10</v>
      </c>
      <c r="T33" s="139">
        <v>10</v>
      </c>
      <c r="U33" s="139">
        <v>4</v>
      </c>
      <c r="V33" s="139">
        <v>9</v>
      </c>
      <c r="W33" s="139"/>
      <c r="X33" s="139">
        <v>10</v>
      </c>
    </row>
    <row r="34" spans="1:24">
      <c r="A34" s="137">
        <v>27</v>
      </c>
      <c r="B34" s="138" t="s">
        <v>384</v>
      </c>
      <c r="C34" s="138" t="s">
        <v>385</v>
      </c>
      <c r="D34" s="139">
        <v>10</v>
      </c>
      <c r="E34" s="139">
        <v>8</v>
      </c>
      <c r="F34" s="139">
        <v>9</v>
      </c>
      <c r="G34" s="139">
        <v>9</v>
      </c>
      <c r="H34" s="139">
        <v>9</v>
      </c>
      <c r="I34" s="139">
        <v>9</v>
      </c>
      <c r="J34" s="139">
        <v>8</v>
      </c>
      <c r="K34" s="139"/>
      <c r="L34" s="139"/>
      <c r="M34" s="139">
        <v>10</v>
      </c>
      <c r="N34" s="139">
        <v>4</v>
      </c>
      <c r="O34" s="139">
        <v>9</v>
      </c>
      <c r="P34" s="139">
        <v>4</v>
      </c>
      <c r="Q34" s="139">
        <v>8</v>
      </c>
      <c r="R34" s="139">
        <v>8</v>
      </c>
      <c r="S34" s="139">
        <v>10</v>
      </c>
      <c r="T34" s="139"/>
      <c r="U34" s="139">
        <v>8</v>
      </c>
      <c r="V34" s="139">
        <v>8</v>
      </c>
      <c r="W34" s="139"/>
      <c r="X34" s="139"/>
    </row>
    <row r="35" spans="1:24">
      <c r="A35" s="137">
        <v>28</v>
      </c>
      <c r="B35" s="138" t="s">
        <v>386</v>
      </c>
      <c r="C35" s="138" t="s">
        <v>387</v>
      </c>
      <c r="D35" s="139">
        <v>10</v>
      </c>
      <c r="E35" s="139">
        <v>2</v>
      </c>
      <c r="F35" s="139">
        <v>7</v>
      </c>
      <c r="G35" s="139"/>
      <c r="H35" s="139"/>
      <c r="I35" s="139">
        <v>7</v>
      </c>
      <c r="J35" s="139">
        <v>5</v>
      </c>
      <c r="K35" s="139"/>
      <c r="L35" s="139"/>
      <c r="M35" s="139"/>
      <c r="N35" s="139">
        <v>4</v>
      </c>
      <c r="O35" s="139">
        <v>4</v>
      </c>
      <c r="P35" s="139">
        <v>5</v>
      </c>
      <c r="Q35" s="139">
        <v>10</v>
      </c>
      <c r="R35" s="139"/>
      <c r="S35" s="139">
        <v>4</v>
      </c>
      <c r="T35" s="139">
        <v>10</v>
      </c>
      <c r="U35" s="139">
        <v>3</v>
      </c>
      <c r="V35" s="139">
        <v>6</v>
      </c>
      <c r="W35" s="139">
        <v>4</v>
      </c>
      <c r="X35" s="139"/>
    </row>
    <row r="36" spans="1:24">
      <c r="A36" s="137">
        <v>29</v>
      </c>
      <c r="B36" s="138" t="s">
        <v>388</v>
      </c>
      <c r="C36" s="138" t="s">
        <v>389</v>
      </c>
      <c r="D36" s="139">
        <v>9</v>
      </c>
      <c r="E36" s="139"/>
      <c r="F36" s="139">
        <v>9</v>
      </c>
      <c r="G36" s="139">
        <v>9</v>
      </c>
      <c r="H36" s="139">
        <v>7</v>
      </c>
      <c r="I36" s="139"/>
      <c r="J36" s="139">
        <v>5</v>
      </c>
      <c r="K36" s="139"/>
      <c r="L36" s="139">
        <v>5</v>
      </c>
      <c r="M36" s="139"/>
      <c r="N36" s="139">
        <v>4</v>
      </c>
      <c r="O36" s="139">
        <v>6</v>
      </c>
      <c r="P36" s="139">
        <v>4</v>
      </c>
      <c r="Q36" s="139">
        <v>4</v>
      </c>
      <c r="R36" s="139"/>
      <c r="S36" s="139">
        <v>6</v>
      </c>
      <c r="T36" s="139"/>
      <c r="U36" s="139">
        <v>8</v>
      </c>
      <c r="V36" s="139">
        <v>8</v>
      </c>
      <c r="W36" s="139">
        <v>8</v>
      </c>
      <c r="X36" s="139"/>
    </row>
    <row r="37" spans="1:24">
      <c r="A37" s="137">
        <v>30</v>
      </c>
      <c r="B37" s="138" t="s">
        <v>390</v>
      </c>
      <c r="C37" s="138" t="s">
        <v>391</v>
      </c>
      <c r="D37" s="139">
        <v>9</v>
      </c>
      <c r="E37" s="139">
        <v>8</v>
      </c>
      <c r="F37" s="139">
        <v>9</v>
      </c>
      <c r="G37" s="139">
        <v>7</v>
      </c>
      <c r="H37" s="139">
        <v>7</v>
      </c>
      <c r="I37" s="139"/>
      <c r="J37" s="139"/>
      <c r="K37" s="139">
        <v>5</v>
      </c>
      <c r="L37" s="139">
        <v>8</v>
      </c>
      <c r="M37" s="139"/>
      <c r="N37" s="139">
        <v>10</v>
      </c>
      <c r="O37" s="139">
        <v>7</v>
      </c>
      <c r="P37" s="139"/>
      <c r="Q37" s="139">
        <v>8</v>
      </c>
      <c r="R37" s="139">
        <v>8</v>
      </c>
      <c r="S37" s="139">
        <v>10</v>
      </c>
      <c r="T37" s="139">
        <v>5</v>
      </c>
      <c r="U37" s="139">
        <v>5</v>
      </c>
      <c r="V37" s="139"/>
      <c r="W37" s="139"/>
      <c r="X37" s="139">
        <v>10</v>
      </c>
    </row>
    <row r="38" spans="1:24">
      <c r="A38" s="137">
        <v>31</v>
      </c>
      <c r="B38" s="138" t="s">
        <v>392</v>
      </c>
      <c r="C38" s="138" t="s">
        <v>393</v>
      </c>
      <c r="D38" s="139">
        <v>8</v>
      </c>
      <c r="E38" s="139">
        <v>5</v>
      </c>
      <c r="F38" s="139">
        <v>9</v>
      </c>
      <c r="G38" s="139">
        <v>5</v>
      </c>
      <c r="H38" s="139">
        <v>6</v>
      </c>
      <c r="I38" s="139">
        <v>9</v>
      </c>
      <c r="J38" s="139"/>
      <c r="K38" s="139"/>
      <c r="L38" s="139">
        <v>8</v>
      </c>
      <c r="M38" s="139">
        <v>10</v>
      </c>
      <c r="N38" s="139">
        <v>9</v>
      </c>
      <c r="O38" s="139">
        <v>9</v>
      </c>
      <c r="P38" s="139">
        <v>8</v>
      </c>
      <c r="Q38" s="139">
        <v>8</v>
      </c>
      <c r="R38" s="139"/>
      <c r="S38" s="139">
        <v>8</v>
      </c>
      <c r="T38" s="139">
        <v>10</v>
      </c>
      <c r="U38" s="139">
        <v>8</v>
      </c>
      <c r="V38" s="139"/>
      <c r="W38" s="139"/>
      <c r="X38" s="139">
        <v>8</v>
      </c>
    </row>
    <row r="39" spans="1:24">
      <c r="A39" s="137">
        <v>32</v>
      </c>
      <c r="B39" s="138" t="s">
        <v>394</v>
      </c>
      <c r="C39" s="138" t="s">
        <v>395</v>
      </c>
      <c r="D39" s="139"/>
      <c r="E39" s="139"/>
      <c r="F39" s="139">
        <v>6</v>
      </c>
      <c r="G39" s="139">
        <v>7</v>
      </c>
      <c r="H39" s="139">
        <v>6</v>
      </c>
      <c r="I39" s="139"/>
      <c r="J39" s="139">
        <v>9</v>
      </c>
      <c r="K39" s="139">
        <v>10</v>
      </c>
      <c r="L39" s="139"/>
      <c r="M39" s="139"/>
      <c r="N39" s="139">
        <v>10</v>
      </c>
      <c r="O39" s="139">
        <v>10</v>
      </c>
      <c r="P39" s="139">
        <v>10</v>
      </c>
      <c r="Q39" s="139">
        <v>10</v>
      </c>
      <c r="R39" s="139">
        <v>8</v>
      </c>
      <c r="S39" s="139">
        <v>10</v>
      </c>
      <c r="T39" s="139"/>
      <c r="U39" s="139"/>
      <c r="V39" s="139">
        <v>8</v>
      </c>
      <c r="W39" s="139"/>
      <c r="X39" s="139">
        <v>6</v>
      </c>
    </row>
    <row r="40" spans="1:24">
      <c r="A40" s="137">
        <v>33</v>
      </c>
      <c r="B40" s="138" t="s">
        <v>396</v>
      </c>
      <c r="C40" s="138" t="s">
        <v>397</v>
      </c>
      <c r="D40" s="139"/>
      <c r="E40" s="139"/>
      <c r="F40" s="139"/>
      <c r="G40" s="139"/>
      <c r="H40" s="139"/>
      <c r="I40" s="139">
        <v>4</v>
      </c>
      <c r="J40" s="139">
        <v>6</v>
      </c>
      <c r="K40" s="139"/>
      <c r="L40" s="139"/>
      <c r="M40" s="139">
        <v>2</v>
      </c>
      <c r="N40" s="139">
        <v>4</v>
      </c>
      <c r="O40" s="139">
        <v>5</v>
      </c>
      <c r="P40" s="139">
        <v>4</v>
      </c>
      <c r="Q40" s="139">
        <v>8</v>
      </c>
      <c r="R40" s="139">
        <v>8</v>
      </c>
      <c r="S40" s="139">
        <v>10</v>
      </c>
      <c r="T40" s="139">
        <v>3</v>
      </c>
      <c r="U40" s="139"/>
      <c r="V40" s="139">
        <v>8</v>
      </c>
      <c r="W40" s="139"/>
      <c r="X40" s="139"/>
    </row>
    <row r="41" spans="1:24">
      <c r="A41" s="137">
        <v>34</v>
      </c>
      <c r="B41" s="138" t="s">
        <v>398</v>
      </c>
      <c r="C41" s="138" t="s">
        <v>399</v>
      </c>
      <c r="D41" s="139"/>
      <c r="E41" s="139"/>
      <c r="F41" s="139">
        <v>10</v>
      </c>
      <c r="G41" s="139">
        <v>10</v>
      </c>
      <c r="H41" s="139">
        <v>3</v>
      </c>
      <c r="I41" s="139"/>
      <c r="J41" s="139"/>
      <c r="K41" s="139">
        <v>7</v>
      </c>
      <c r="L41" s="139">
        <v>9</v>
      </c>
      <c r="M41" s="139"/>
      <c r="N41" s="139">
        <v>9</v>
      </c>
      <c r="O41" s="139">
        <v>9</v>
      </c>
      <c r="P41" s="139">
        <v>9</v>
      </c>
      <c r="Q41" s="139">
        <v>8</v>
      </c>
      <c r="R41" s="139">
        <v>8</v>
      </c>
      <c r="S41" s="139">
        <v>10</v>
      </c>
      <c r="T41" s="139">
        <v>10</v>
      </c>
      <c r="U41" s="139"/>
      <c r="V41" s="139">
        <v>8</v>
      </c>
      <c r="W41" s="139"/>
      <c r="X41" s="139"/>
    </row>
    <row r="42" spans="1:24">
      <c r="A42" s="137">
        <v>35</v>
      </c>
      <c r="B42" s="138" t="s">
        <v>400</v>
      </c>
      <c r="C42" s="138" t="s">
        <v>401</v>
      </c>
      <c r="D42" s="139">
        <v>9</v>
      </c>
      <c r="E42" s="139"/>
      <c r="F42" s="139">
        <v>7</v>
      </c>
      <c r="G42" s="139"/>
      <c r="H42" s="139"/>
      <c r="I42" s="139"/>
      <c r="J42" s="139"/>
      <c r="K42" s="139"/>
      <c r="L42" s="139"/>
      <c r="M42" s="139"/>
      <c r="N42" s="139"/>
      <c r="O42" s="139"/>
      <c r="P42" s="139"/>
      <c r="Q42" s="139">
        <v>5</v>
      </c>
      <c r="R42" s="139">
        <v>5</v>
      </c>
      <c r="S42" s="139">
        <v>10</v>
      </c>
      <c r="T42" s="139">
        <v>8</v>
      </c>
      <c r="U42" s="139"/>
      <c r="V42" s="139">
        <v>8</v>
      </c>
      <c r="W42" s="139">
        <v>5</v>
      </c>
      <c r="X42" s="139">
        <v>8</v>
      </c>
    </row>
    <row r="43" spans="1:24">
      <c r="A43" s="137">
        <v>36</v>
      </c>
      <c r="B43" s="138" t="s">
        <v>402</v>
      </c>
      <c r="C43" s="138" t="s">
        <v>403</v>
      </c>
      <c r="D43" s="139">
        <v>10</v>
      </c>
      <c r="E43" s="139">
        <v>9</v>
      </c>
      <c r="F43" s="139">
        <v>5</v>
      </c>
      <c r="G43" s="139">
        <v>5</v>
      </c>
      <c r="H43" s="139">
        <v>5</v>
      </c>
      <c r="I43" s="139">
        <v>4</v>
      </c>
      <c r="J43" s="139"/>
      <c r="K43" s="139"/>
      <c r="L43" s="139">
        <v>4</v>
      </c>
      <c r="M43" s="139">
        <v>10</v>
      </c>
      <c r="N43" s="139">
        <v>4</v>
      </c>
      <c r="O43" s="139"/>
      <c r="P43" s="139">
        <v>4</v>
      </c>
      <c r="Q43" s="139">
        <v>8</v>
      </c>
      <c r="R43" s="139">
        <v>10</v>
      </c>
      <c r="S43" s="139">
        <v>10</v>
      </c>
      <c r="T43" s="139"/>
      <c r="U43" s="139"/>
      <c r="V43" s="139">
        <v>8</v>
      </c>
      <c r="W43" s="139"/>
      <c r="X43" s="139">
        <v>10</v>
      </c>
    </row>
    <row r="44" spans="1:24">
      <c r="A44" s="137">
        <v>37</v>
      </c>
      <c r="B44" s="138" t="s">
        <v>404</v>
      </c>
      <c r="C44" s="138" t="s">
        <v>405</v>
      </c>
      <c r="D44" s="139"/>
      <c r="E44" s="139"/>
      <c r="F44" s="139"/>
      <c r="G44" s="139"/>
      <c r="H44" s="139"/>
      <c r="I44" s="139"/>
      <c r="J44" s="139"/>
      <c r="K44" s="139">
        <v>5</v>
      </c>
      <c r="L44" s="139">
        <v>5</v>
      </c>
      <c r="M44" s="139"/>
      <c r="N44" s="139">
        <v>4</v>
      </c>
      <c r="O44" s="139"/>
      <c r="P44" s="139">
        <v>4</v>
      </c>
      <c r="Q44" s="139">
        <v>10</v>
      </c>
      <c r="R44" s="139"/>
      <c r="S44" s="139">
        <v>10</v>
      </c>
      <c r="T44" s="139"/>
      <c r="U44" s="139">
        <v>6</v>
      </c>
      <c r="V44" s="139">
        <v>10</v>
      </c>
      <c r="W44" s="139"/>
      <c r="X44" s="139">
        <v>10</v>
      </c>
    </row>
    <row r="45" spans="1:24">
      <c r="A45" s="137">
        <v>38</v>
      </c>
      <c r="B45" s="138" t="s">
        <v>406</v>
      </c>
      <c r="C45" s="138" t="s">
        <v>407</v>
      </c>
      <c r="D45" s="139">
        <v>10</v>
      </c>
      <c r="E45" s="139">
        <v>9</v>
      </c>
      <c r="F45" s="139"/>
      <c r="G45" s="139">
        <v>6</v>
      </c>
      <c r="H45" s="139">
        <v>5</v>
      </c>
      <c r="I45" s="139"/>
      <c r="J45" s="139"/>
      <c r="K45" s="139"/>
      <c r="L45" s="139"/>
      <c r="M45" s="139"/>
      <c r="N45" s="139"/>
      <c r="O45" s="139"/>
      <c r="P45" s="139"/>
      <c r="Q45" s="139">
        <v>6</v>
      </c>
      <c r="R45" s="139">
        <v>6</v>
      </c>
      <c r="S45" s="139"/>
      <c r="T45" s="139"/>
      <c r="U45" s="139">
        <v>3</v>
      </c>
      <c r="V45" s="139">
        <v>4</v>
      </c>
      <c r="W45" s="139"/>
      <c r="X45" s="139">
        <v>10</v>
      </c>
    </row>
    <row r="46" spans="1:24">
      <c r="A46" s="137">
        <v>39</v>
      </c>
      <c r="B46" s="138" t="s">
        <v>408</v>
      </c>
      <c r="C46" s="138" t="s">
        <v>409</v>
      </c>
      <c r="D46" s="139"/>
      <c r="E46" s="139"/>
      <c r="F46" s="139"/>
      <c r="G46" s="139"/>
      <c r="H46" s="139"/>
      <c r="I46" s="139">
        <v>8</v>
      </c>
      <c r="J46" s="139">
        <v>8</v>
      </c>
      <c r="K46" s="139"/>
      <c r="L46" s="139"/>
      <c r="M46" s="139">
        <v>10</v>
      </c>
      <c r="N46" s="139">
        <v>4</v>
      </c>
      <c r="O46" s="139">
        <v>4</v>
      </c>
      <c r="P46" s="139">
        <v>4</v>
      </c>
      <c r="Q46" s="139">
        <v>5</v>
      </c>
      <c r="R46" s="139"/>
      <c r="S46" s="139">
        <v>8</v>
      </c>
      <c r="T46" s="139">
        <v>8</v>
      </c>
      <c r="U46" s="139">
        <v>4</v>
      </c>
      <c r="V46" s="139"/>
      <c r="W46" s="139">
        <v>4</v>
      </c>
      <c r="X46" s="139">
        <v>10</v>
      </c>
    </row>
    <row r="47" spans="1:24">
      <c r="A47" s="137">
        <v>40</v>
      </c>
      <c r="B47" s="138" t="s">
        <v>410</v>
      </c>
      <c r="C47" s="138" t="s">
        <v>411</v>
      </c>
      <c r="D47" s="139">
        <v>8</v>
      </c>
      <c r="E47" s="139">
        <v>2</v>
      </c>
      <c r="F47" s="139">
        <v>9</v>
      </c>
      <c r="G47" s="139">
        <v>9</v>
      </c>
      <c r="H47" s="139">
        <v>1</v>
      </c>
      <c r="I47" s="139">
        <v>8</v>
      </c>
      <c r="J47" s="139"/>
      <c r="K47" s="139">
        <v>10</v>
      </c>
      <c r="L47" s="139"/>
      <c r="M47" s="139"/>
      <c r="N47" s="139">
        <v>9</v>
      </c>
      <c r="O47" s="139">
        <v>10</v>
      </c>
      <c r="P47" s="139">
        <v>9</v>
      </c>
      <c r="Q47" s="139"/>
      <c r="R47" s="139"/>
      <c r="S47" s="139"/>
      <c r="T47" s="139"/>
      <c r="U47" s="139"/>
      <c r="V47" s="139"/>
      <c r="W47" s="139"/>
      <c r="X47" s="139"/>
    </row>
    <row r="48" spans="1:24">
      <c r="A48" s="137">
        <v>41</v>
      </c>
      <c r="B48" s="138" t="s">
        <v>412</v>
      </c>
      <c r="C48" s="138" t="s">
        <v>413</v>
      </c>
      <c r="D48" s="139">
        <v>9</v>
      </c>
      <c r="E48" s="139">
        <v>6</v>
      </c>
      <c r="F48" s="139">
        <v>6</v>
      </c>
      <c r="G48" s="139">
        <v>9</v>
      </c>
      <c r="H48" s="139">
        <v>8</v>
      </c>
      <c r="I48" s="139">
        <v>8</v>
      </c>
      <c r="J48" s="139">
        <v>9</v>
      </c>
      <c r="K48" s="139">
        <v>9</v>
      </c>
      <c r="L48" s="139"/>
      <c r="M48" s="139"/>
      <c r="N48" s="139">
        <v>4</v>
      </c>
      <c r="O48" s="139"/>
      <c r="P48" s="139">
        <v>4</v>
      </c>
      <c r="Q48" s="139">
        <v>5</v>
      </c>
      <c r="R48" s="139"/>
      <c r="S48" s="139">
        <v>8</v>
      </c>
      <c r="T48" s="139">
        <v>8</v>
      </c>
      <c r="U48" s="139">
        <v>8</v>
      </c>
      <c r="V48" s="139"/>
      <c r="W48" s="139"/>
      <c r="X48" s="139">
        <v>8</v>
      </c>
    </row>
    <row r="49" spans="1:24">
      <c r="A49" s="137">
        <v>42</v>
      </c>
      <c r="B49" s="138" t="s">
        <v>414</v>
      </c>
      <c r="C49" s="138" t="s">
        <v>415</v>
      </c>
      <c r="D49" s="139">
        <v>8</v>
      </c>
      <c r="E49" s="139"/>
      <c r="F49" s="139">
        <v>5</v>
      </c>
      <c r="G49" s="139">
        <v>3</v>
      </c>
      <c r="H49" s="139"/>
      <c r="I49" s="139"/>
      <c r="J49" s="139">
        <v>4</v>
      </c>
      <c r="K49" s="139">
        <v>4</v>
      </c>
      <c r="L49" s="139"/>
      <c r="M49" s="139">
        <v>9</v>
      </c>
      <c r="N49" s="139"/>
      <c r="O49" s="139">
        <v>10</v>
      </c>
      <c r="P49" s="139">
        <v>3</v>
      </c>
      <c r="Q49" s="139"/>
      <c r="R49" s="139"/>
      <c r="S49" s="139">
        <v>10</v>
      </c>
      <c r="T49" s="139">
        <v>10</v>
      </c>
      <c r="U49" s="139"/>
      <c r="V49" s="139">
        <v>4</v>
      </c>
      <c r="W49" s="139"/>
      <c r="X49" s="139">
        <v>10</v>
      </c>
    </row>
    <row r="50" spans="1:24">
      <c r="A50" s="137">
        <v>43</v>
      </c>
      <c r="B50" s="138" t="s">
        <v>416</v>
      </c>
      <c r="C50" s="138" t="s">
        <v>417</v>
      </c>
      <c r="D50" s="139">
        <v>6</v>
      </c>
      <c r="E50" s="139"/>
      <c r="F50" s="139">
        <v>5</v>
      </c>
      <c r="G50" s="139">
        <v>5</v>
      </c>
      <c r="H50" s="139">
        <v>5</v>
      </c>
      <c r="I50" s="139">
        <v>8</v>
      </c>
      <c r="J50" s="139"/>
      <c r="K50" s="139">
        <v>8</v>
      </c>
      <c r="L50" s="139"/>
      <c r="M50" s="139"/>
      <c r="N50" s="139">
        <v>4</v>
      </c>
      <c r="O50" s="139">
        <v>4</v>
      </c>
      <c r="P50" s="139">
        <v>10</v>
      </c>
      <c r="Q50" s="139">
        <v>6</v>
      </c>
      <c r="R50" s="139"/>
      <c r="S50" s="139">
        <v>6</v>
      </c>
      <c r="T50" s="139">
        <v>6</v>
      </c>
      <c r="U50" s="139">
        <v>10</v>
      </c>
      <c r="V50" s="139">
        <v>10</v>
      </c>
      <c r="W50" s="139"/>
      <c r="X50" s="139">
        <v>10</v>
      </c>
    </row>
    <row r="51" spans="1:24">
      <c r="A51" s="137">
        <v>44</v>
      </c>
      <c r="B51" s="138" t="s">
        <v>418</v>
      </c>
      <c r="C51" s="138" t="s">
        <v>419</v>
      </c>
      <c r="D51" s="139">
        <v>9</v>
      </c>
      <c r="E51" s="139">
        <v>7</v>
      </c>
      <c r="F51" s="139">
        <v>9</v>
      </c>
      <c r="G51" s="139">
        <v>9</v>
      </c>
      <c r="H51" s="139">
        <v>7</v>
      </c>
      <c r="I51" s="139">
        <v>7</v>
      </c>
      <c r="J51" s="139">
        <v>7</v>
      </c>
      <c r="K51" s="139">
        <v>7</v>
      </c>
      <c r="L51" s="139"/>
      <c r="M51" s="139">
        <v>10</v>
      </c>
      <c r="N51" s="139">
        <v>4</v>
      </c>
      <c r="O51" s="139">
        <v>10</v>
      </c>
      <c r="P51" s="139">
        <v>4</v>
      </c>
      <c r="Q51" s="139"/>
      <c r="R51" s="139"/>
      <c r="S51" s="139"/>
      <c r="T51" s="139"/>
      <c r="U51" s="139"/>
      <c r="V51" s="139"/>
      <c r="W51" s="139"/>
      <c r="X51" s="139"/>
    </row>
    <row r="52" spans="1:24">
      <c r="A52" s="137">
        <v>45</v>
      </c>
      <c r="B52" s="138" t="s">
        <v>420</v>
      </c>
      <c r="C52" s="138" t="s">
        <v>421</v>
      </c>
      <c r="D52" s="139">
        <v>10</v>
      </c>
      <c r="E52" s="139">
        <v>5</v>
      </c>
      <c r="F52" s="139">
        <v>6</v>
      </c>
      <c r="G52" s="139">
        <v>5</v>
      </c>
      <c r="H52" s="139">
        <v>5</v>
      </c>
      <c r="I52" s="139">
        <v>4</v>
      </c>
      <c r="J52" s="139"/>
      <c r="K52" s="139">
        <v>4</v>
      </c>
      <c r="L52" s="139"/>
      <c r="M52" s="139">
        <v>9</v>
      </c>
      <c r="N52" s="139">
        <v>2</v>
      </c>
      <c r="O52" s="139">
        <v>8</v>
      </c>
      <c r="P52" s="139"/>
      <c r="Q52" s="139"/>
      <c r="R52" s="139"/>
      <c r="S52" s="139"/>
      <c r="T52" s="139"/>
      <c r="U52" s="139"/>
      <c r="V52" s="139"/>
      <c r="W52" s="139"/>
      <c r="X52" s="139"/>
    </row>
    <row r="53" s="120" customFormat="1" spans="1:24">
      <c r="A53" s="137">
        <v>46</v>
      </c>
      <c r="B53" s="138" t="s">
        <v>422</v>
      </c>
      <c r="C53" s="138" t="s">
        <v>423</v>
      </c>
      <c r="D53" s="139"/>
      <c r="E53" s="139"/>
      <c r="F53" s="139"/>
      <c r="G53" s="139"/>
      <c r="H53" s="139"/>
      <c r="I53" s="139"/>
      <c r="J53" s="139"/>
      <c r="K53" s="139">
        <v>3</v>
      </c>
      <c r="L53" s="139"/>
      <c r="M53" s="139"/>
      <c r="N53" s="139">
        <v>4</v>
      </c>
      <c r="O53" s="139"/>
      <c r="P53" s="139">
        <v>7</v>
      </c>
      <c r="Q53" s="139">
        <v>6</v>
      </c>
      <c r="R53" s="139"/>
      <c r="S53" s="139">
        <v>9</v>
      </c>
      <c r="T53" s="139">
        <v>10</v>
      </c>
      <c r="U53" s="139">
        <v>10</v>
      </c>
      <c r="V53" s="139">
        <v>9</v>
      </c>
      <c r="W53" s="139"/>
      <c r="X53" s="139">
        <v>8</v>
      </c>
    </row>
    <row r="54" s="120" customFormat="1" spans="1:24">
      <c r="A54" s="137">
        <v>47</v>
      </c>
      <c r="B54" s="138" t="s">
        <v>424</v>
      </c>
      <c r="C54" s="138" t="s">
        <v>425</v>
      </c>
      <c r="D54" s="139">
        <v>10</v>
      </c>
      <c r="E54" s="139">
        <v>9</v>
      </c>
      <c r="F54" s="139">
        <v>9</v>
      </c>
      <c r="G54" s="139">
        <v>8</v>
      </c>
      <c r="H54" s="139"/>
      <c r="I54" s="139">
        <v>9</v>
      </c>
      <c r="J54" s="139">
        <v>7</v>
      </c>
      <c r="K54" s="139"/>
      <c r="L54" s="139"/>
      <c r="M54" s="139">
        <v>10</v>
      </c>
      <c r="N54" s="139">
        <v>4</v>
      </c>
      <c r="O54" s="139">
        <v>8</v>
      </c>
      <c r="P54" s="139"/>
      <c r="Q54" s="139"/>
      <c r="R54" s="139"/>
      <c r="S54" s="139">
        <v>10</v>
      </c>
      <c r="T54" s="139">
        <v>10</v>
      </c>
      <c r="U54" s="139"/>
      <c r="V54" s="139">
        <v>8</v>
      </c>
      <c r="W54" s="139"/>
      <c r="X54" s="139">
        <v>6</v>
      </c>
    </row>
    <row r="56" spans="2:24">
      <c r="B56" s="140" t="s">
        <v>426</v>
      </c>
      <c r="C56" s="140"/>
      <c r="D56" s="121">
        <f>COUNTIF(D6:D54,"=9")+COUNTIF(D6:D54,"=10")</f>
        <v>26</v>
      </c>
      <c r="E56" s="121">
        <f t="shared" ref="E56:X56" si="0">COUNTIF(E6:E54,"=9")+COUNTIF(E6:E54,"=10")</f>
        <v>11</v>
      </c>
      <c r="F56" s="121">
        <f t="shared" si="0"/>
        <v>24</v>
      </c>
      <c r="G56" s="121">
        <f t="shared" si="0"/>
        <v>18</v>
      </c>
      <c r="H56" s="121">
        <f t="shared" si="0"/>
        <v>8</v>
      </c>
      <c r="I56" s="121">
        <f t="shared" si="0"/>
        <v>14</v>
      </c>
      <c r="J56" s="121">
        <f t="shared" si="0"/>
        <v>9</v>
      </c>
      <c r="K56" s="121">
        <f t="shared" si="0"/>
        <v>16</v>
      </c>
      <c r="L56" s="121">
        <f t="shared" si="0"/>
        <v>6</v>
      </c>
      <c r="M56" s="121">
        <f t="shared" si="0"/>
        <v>17</v>
      </c>
      <c r="N56" s="121">
        <f t="shared" si="0"/>
        <v>15</v>
      </c>
      <c r="O56" s="121">
        <f t="shared" si="0"/>
        <v>26</v>
      </c>
      <c r="P56" s="121">
        <f t="shared" si="0"/>
        <v>12</v>
      </c>
      <c r="Q56" s="121">
        <f t="shared" si="0"/>
        <v>9</v>
      </c>
      <c r="R56" s="121">
        <f t="shared" si="0"/>
        <v>4</v>
      </c>
      <c r="S56" s="121">
        <f t="shared" si="0"/>
        <v>27</v>
      </c>
      <c r="T56" s="121">
        <f t="shared" si="0"/>
        <v>16</v>
      </c>
      <c r="U56" s="121">
        <f t="shared" si="0"/>
        <v>5</v>
      </c>
      <c r="V56" s="121">
        <f t="shared" si="0"/>
        <v>11</v>
      </c>
      <c r="W56" s="121">
        <f t="shared" si="0"/>
        <v>2</v>
      </c>
      <c r="X56" s="121">
        <f t="shared" si="0"/>
        <v>22</v>
      </c>
    </row>
    <row r="57" spans="2:24">
      <c r="B57" s="140" t="s">
        <v>427</v>
      </c>
      <c r="C57" s="140"/>
      <c r="D57" s="121">
        <f>COUNTIF(D6:D54,"=7")+COUNTIF(D6:D54,"=8")</f>
        <v>7</v>
      </c>
      <c r="E57" s="121">
        <f t="shared" ref="E57:X57" si="1">COUNTIF(E6:E54,"=7")+COUNTIF(E6:E54,"=8")</f>
        <v>8</v>
      </c>
      <c r="F57" s="121">
        <f t="shared" si="1"/>
        <v>7</v>
      </c>
      <c r="G57" s="121">
        <f t="shared" si="1"/>
        <v>6</v>
      </c>
      <c r="H57" s="121">
        <f t="shared" si="1"/>
        <v>9</v>
      </c>
      <c r="I57" s="121">
        <f t="shared" si="1"/>
        <v>11</v>
      </c>
      <c r="J57" s="121">
        <f t="shared" si="1"/>
        <v>10</v>
      </c>
      <c r="K57" s="121">
        <f t="shared" si="1"/>
        <v>8</v>
      </c>
      <c r="L57" s="121">
        <f t="shared" si="1"/>
        <v>5</v>
      </c>
      <c r="M57" s="121">
        <f t="shared" si="1"/>
        <v>2</v>
      </c>
      <c r="N57" s="121">
        <f t="shared" si="1"/>
        <v>2</v>
      </c>
      <c r="O57" s="121">
        <f t="shared" si="1"/>
        <v>4</v>
      </c>
      <c r="P57" s="121">
        <f t="shared" si="1"/>
        <v>6</v>
      </c>
      <c r="Q57" s="121">
        <f t="shared" si="1"/>
        <v>11</v>
      </c>
      <c r="R57" s="121">
        <f t="shared" si="1"/>
        <v>7</v>
      </c>
      <c r="S57" s="121">
        <f t="shared" si="1"/>
        <v>4</v>
      </c>
      <c r="T57" s="121">
        <f t="shared" si="1"/>
        <v>5</v>
      </c>
      <c r="U57" s="121">
        <f t="shared" si="1"/>
        <v>8</v>
      </c>
      <c r="V57" s="121">
        <f t="shared" si="1"/>
        <v>14</v>
      </c>
      <c r="W57" s="121">
        <f t="shared" si="1"/>
        <v>2</v>
      </c>
      <c r="X57" s="121">
        <f t="shared" si="1"/>
        <v>5</v>
      </c>
    </row>
    <row r="58" spans="2:24">
      <c r="B58" s="140" t="s">
        <v>428</v>
      </c>
      <c r="C58" s="140"/>
      <c r="D58" s="121">
        <f>COUNTIF(D6:D54,"=5")+COUNTIF(D6:D54,"=6")</f>
        <v>1</v>
      </c>
      <c r="E58" s="121">
        <f t="shared" ref="E58:X58" si="2">COUNTIF(E6:E54,"=5")+COUNTIF(E6:E54,"=6")</f>
        <v>4</v>
      </c>
      <c r="F58" s="121">
        <f t="shared" si="2"/>
        <v>6</v>
      </c>
      <c r="G58" s="121">
        <f t="shared" si="2"/>
        <v>8</v>
      </c>
      <c r="H58" s="121">
        <f t="shared" si="2"/>
        <v>12</v>
      </c>
      <c r="I58" s="121">
        <f t="shared" si="2"/>
        <v>1</v>
      </c>
      <c r="J58" s="121">
        <f t="shared" si="2"/>
        <v>3</v>
      </c>
      <c r="K58" s="121">
        <f t="shared" si="2"/>
        <v>4</v>
      </c>
      <c r="L58" s="121">
        <f t="shared" si="2"/>
        <v>5</v>
      </c>
      <c r="M58" s="121">
        <f t="shared" si="2"/>
        <v>2</v>
      </c>
      <c r="N58" s="121">
        <f t="shared" si="2"/>
        <v>3</v>
      </c>
      <c r="O58" s="121">
        <f t="shared" si="2"/>
        <v>4</v>
      </c>
      <c r="P58" s="121">
        <f t="shared" si="2"/>
        <v>4</v>
      </c>
      <c r="Q58" s="121">
        <f t="shared" si="2"/>
        <v>11</v>
      </c>
      <c r="R58" s="121">
        <f t="shared" si="2"/>
        <v>3</v>
      </c>
      <c r="S58" s="121">
        <f t="shared" si="2"/>
        <v>2</v>
      </c>
      <c r="T58" s="121">
        <f t="shared" si="2"/>
        <v>4</v>
      </c>
      <c r="U58" s="121">
        <f t="shared" si="2"/>
        <v>5</v>
      </c>
      <c r="V58" s="121">
        <f t="shared" si="2"/>
        <v>4</v>
      </c>
      <c r="W58" s="121">
        <f t="shared" si="2"/>
        <v>2</v>
      </c>
      <c r="X58" s="121">
        <f t="shared" si="2"/>
        <v>2</v>
      </c>
    </row>
    <row r="59" spans="2:24">
      <c r="B59" s="140" t="s">
        <v>429</v>
      </c>
      <c r="C59" s="140"/>
      <c r="D59" s="121">
        <f>COUNTIF(D6:D54,"=3")+COUNTIF(D6:D54,"=4")</f>
        <v>1</v>
      </c>
      <c r="E59" s="121">
        <f t="shared" ref="E59:X59" si="3">COUNTIF(E6:E54,"=3")+COUNTIF(E6:E54,"=4")</f>
        <v>6</v>
      </c>
      <c r="F59" s="121">
        <f t="shared" si="3"/>
        <v>1</v>
      </c>
      <c r="G59" s="121">
        <f t="shared" si="3"/>
        <v>4</v>
      </c>
      <c r="H59" s="121">
        <f t="shared" si="3"/>
        <v>2</v>
      </c>
      <c r="I59" s="121">
        <f t="shared" si="3"/>
        <v>4</v>
      </c>
      <c r="J59" s="121">
        <f t="shared" si="3"/>
        <v>1</v>
      </c>
      <c r="K59" s="121">
        <f t="shared" si="3"/>
        <v>4</v>
      </c>
      <c r="L59" s="121">
        <f t="shared" si="3"/>
        <v>3</v>
      </c>
      <c r="M59" s="121">
        <f t="shared" si="3"/>
        <v>1</v>
      </c>
      <c r="N59" s="121">
        <f t="shared" si="3"/>
        <v>19</v>
      </c>
      <c r="O59" s="121">
        <f t="shared" si="3"/>
        <v>5</v>
      </c>
      <c r="P59" s="121">
        <f t="shared" si="3"/>
        <v>13</v>
      </c>
      <c r="Q59" s="121">
        <f t="shared" si="3"/>
        <v>1</v>
      </c>
      <c r="R59" s="121">
        <f t="shared" si="3"/>
        <v>1</v>
      </c>
      <c r="S59" s="121">
        <f t="shared" si="3"/>
        <v>2</v>
      </c>
      <c r="T59" s="121">
        <f t="shared" si="3"/>
        <v>3</v>
      </c>
      <c r="U59" s="121">
        <f t="shared" si="3"/>
        <v>7</v>
      </c>
      <c r="V59" s="121">
        <f t="shared" si="3"/>
        <v>2</v>
      </c>
      <c r="W59" s="121">
        <f t="shared" si="3"/>
        <v>2</v>
      </c>
      <c r="X59" s="121">
        <f t="shared" si="3"/>
        <v>0</v>
      </c>
    </row>
    <row r="60" spans="2:24">
      <c r="B60" s="140" t="s">
        <v>430</v>
      </c>
      <c r="C60" s="140"/>
      <c r="D60" s="121">
        <f>COUNTIF(D6:D54,"=1")+COUNTIF(D6:D54,"=2")</f>
        <v>2</v>
      </c>
      <c r="E60" s="121">
        <f t="shared" ref="E60:X60" si="4">COUNTIF(E6:E54,"=1")+COUNTIF(E6:E54,"=2")</f>
        <v>3</v>
      </c>
      <c r="F60" s="121">
        <f t="shared" si="4"/>
        <v>0</v>
      </c>
      <c r="G60" s="121">
        <f t="shared" si="4"/>
        <v>0</v>
      </c>
      <c r="H60" s="121">
        <f t="shared" si="4"/>
        <v>1</v>
      </c>
      <c r="I60" s="121">
        <f t="shared" si="4"/>
        <v>1</v>
      </c>
      <c r="J60" s="121">
        <f t="shared" si="4"/>
        <v>1</v>
      </c>
      <c r="K60" s="121">
        <f t="shared" si="4"/>
        <v>0</v>
      </c>
      <c r="L60" s="121">
        <f t="shared" si="4"/>
        <v>0</v>
      </c>
      <c r="M60" s="121">
        <f t="shared" si="4"/>
        <v>1</v>
      </c>
      <c r="N60" s="121">
        <f t="shared" si="4"/>
        <v>2</v>
      </c>
      <c r="O60" s="121">
        <f t="shared" si="4"/>
        <v>0</v>
      </c>
      <c r="P60" s="121">
        <f t="shared" si="4"/>
        <v>0</v>
      </c>
      <c r="Q60" s="121">
        <f t="shared" si="4"/>
        <v>1</v>
      </c>
      <c r="R60" s="121">
        <f t="shared" si="4"/>
        <v>2</v>
      </c>
      <c r="S60" s="121">
        <f t="shared" si="4"/>
        <v>0</v>
      </c>
      <c r="T60" s="121">
        <f t="shared" si="4"/>
        <v>0</v>
      </c>
      <c r="U60" s="121">
        <f t="shared" si="4"/>
        <v>1</v>
      </c>
      <c r="V60" s="121">
        <f t="shared" si="4"/>
        <v>0</v>
      </c>
      <c r="W60" s="121">
        <f t="shared" si="4"/>
        <v>0</v>
      </c>
      <c r="X60" s="121">
        <f t="shared" si="4"/>
        <v>0</v>
      </c>
    </row>
    <row r="61" spans="2:24">
      <c r="B61" s="140" t="s">
        <v>431</v>
      </c>
      <c r="C61" s="140"/>
      <c r="D61" s="121">
        <f>COUNTIF(D6:D54,"=0")</f>
        <v>0</v>
      </c>
      <c r="E61" s="121">
        <f t="shared" ref="E61:X61" si="5">COUNTIF(E6:E54,"=0")</f>
        <v>0</v>
      </c>
      <c r="F61" s="121">
        <f t="shared" si="5"/>
        <v>0</v>
      </c>
      <c r="G61" s="121">
        <f t="shared" si="5"/>
        <v>0</v>
      </c>
      <c r="H61" s="121">
        <f t="shared" si="5"/>
        <v>0</v>
      </c>
      <c r="I61" s="121">
        <f t="shared" si="5"/>
        <v>0</v>
      </c>
      <c r="J61" s="121">
        <f t="shared" si="5"/>
        <v>0</v>
      </c>
      <c r="K61" s="121">
        <f t="shared" si="5"/>
        <v>0</v>
      </c>
      <c r="L61" s="121">
        <f t="shared" si="5"/>
        <v>0</v>
      </c>
      <c r="M61" s="121">
        <f t="shared" si="5"/>
        <v>0</v>
      </c>
      <c r="N61" s="121">
        <f t="shared" si="5"/>
        <v>0</v>
      </c>
      <c r="O61" s="121">
        <f t="shared" si="5"/>
        <v>1</v>
      </c>
      <c r="P61" s="121">
        <f t="shared" si="5"/>
        <v>0</v>
      </c>
      <c r="Q61" s="121">
        <f t="shared" si="5"/>
        <v>0</v>
      </c>
      <c r="R61" s="121">
        <f t="shared" si="5"/>
        <v>0</v>
      </c>
      <c r="S61" s="121">
        <f t="shared" si="5"/>
        <v>0</v>
      </c>
      <c r="T61" s="121">
        <f t="shared" si="5"/>
        <v>0</v>
      </c>
      <c r="U61" s="121">
        <f t="shared" si="5"/>
        <v>0</v>
      </c>
      <c r="V61" s="121">
        <f t="shared" si="5"/>
        <v>0</v>
      </c>
      <c r="W61" s="121">
        <f t="shared" si="5"/>
        <v>0</v>
      </c>
      <c r="X61" s="121">
        <f t="shared" si="5"/>
        <v>0</v>
      </c>
    </row>
    <row r="62" spans="2:24">
      <c r="B62" s="140" t="s">
        <v>432</v>
      </c>
      <c r="C62" s="140"/>
      <c r="D62" s="121">
        <f>COUNTBLANK(D6:D54)</f>
        <v>11</v>
      </c>
      <c r="E62" s="121">
        <f t="shared" ref="E62:X62" si="6">COUNTBLANK(E6:E54)</f>
        <v>16</v>
      </c>
      <c r="F62" s="121">
        <f t="shared" si="6"/>
        <v>10</v>
      </c>
      <c r="G62" s="121">
        <f t="shared" si="6"/>
        <v>12</v>
      </c>
      <c r="H62" s="121">
        <f t="shared" si="6"/>
        <v>16</v>
      </c>
      <c r="I62" s="121">
        <f t="shared" si="6"/>
        <v>17</v>
      </c>
      <c r="J62" s="121">
        <f t="shared" si="6"/>
        <v>24</v>
      </c>
      <c r="K62" s="121">
        <f t="shared" si="6"/>
        <v>16</v>
      </c>
      <c r="L62" s="121">
        <f t="shared" si="6"/>
        <v>29</v>
      </c>
      <c r="M62" s="121">
        <f t="shared" si="6"/>
        <v>25</v>
      </c>
      <c r="N62" s="121">
        <f t="shared" si="6"/>
        <v>7</v>
      </c>
      <c r="O62" s="121">
        <f t="shared" si="6"/>
        <v>8</v>
      </c>
      <c r="P62" s="121">
        <f t="shared" si="6"/>
        <v>13</v>
      </c>
      <c r="Q62" s="121">
        <f t="shared" si="6"/>
        <v>15</v>
      </c>
      <c r="R62" s="121">
        <f t="shared" si="6"/>
        <v>31</v>
      </c>
      <c r="S62" s="121">
        <f t="shared" si="6"/>
        <v>13</v>
      </c>
      <c r="T62" s="121">
        <f t="shared" si="6"/>
        <v>20</v>
      </c>
      <c r="U62" s="121">
        <f t="shared" si="6"/>
        <v>22</v>
      </c>
      <c r="V62" s="121">
        <f t="shared" si="6"/>
        <v>17</v>
      </c>
      <c r="W62" s="121">
        <f t="shared" si="6"/>
        <v>40</v>
      </c>
      <c r="X62" s="121">
        <f t="shared" si="6"/>
        <v>19</v>
      </c>
    </row>
    <row r="63" spans="2:3">
      <c r="B63" s="140"/>
      <c r="C63" s="140"/>
    </row>
    <row r="64" ht="18" spans="2:24">
      <c r="B64" s="141" t="s">
        <v>433</v>
      </c>
      <c r="C64" s="141"/>
      <c r="D64" s="142">
        <f>((0.35*D56)+(0.3*D57)+(0.2*D58)+(0.1*D59)+(0.05*D60)+(0*D61))/(0.35*(D56+D57+D58+D59+D60+D61))*100</f>
        <v>89.5752895752896</v>
      </c>
      <c r="E64" s="142">
        <f t="shared" ref="E64:X64" si="7">((0.35*E56)+(0.3*E57)+(0.2*E58)+(0.1*E59)+(0.05*E60)+(0*E61))/(0.35*(E56+E57+E58+E59+E60+E61))*100</f>
        <v>69.6428571428572</v>
      </c>
      <c r="F64" s="142">
        <f t="shared" si="7"/>
        <v>88.7218045112782</v>
      </c>
      <c r="G64" s="142">
        <f t="shared" si="7"/>
        <v>80.1587301587302</v>
      </c>
      <c r="H64" s="142">
        <f t="shared" si="7"/>
        <v>72.7678571428572</v>
      </c>
      <c r="I64" s="142">
        <f t="shared" si="7"/>
        <v>81.5668202764977</v>
      </c>
      <c r="J64" s="142">
        <f t="shared" si="7"/>
        <v>82.1428571428572</v>
      </c>
      <c r="K64" s="142">
        <f t="shared" si="7"/>
        <v>82.1428571428572</v>
      </c>
      <c r="L64" s="142">
        <f t="shared" si="7"/>
        <v>73.6842105263158</v>
      </c>
      <c r="M64" s="142">
        <f t="shared" si="7"/>
        <v>88.1987577639752</v>
      </c>
      <c r="N64" s="142">
        <f t="shared" si="7"/>
        <v>58.8850174216028</v>
      </c>
      <c r="O64" s="142">
        <f t="shared" si="7"/>
        <v>82.8571428571428</v>
      </c>
      <c r="P64" s="142">
        <f t="shared" si="7"/>
        <v>66.1224489795918</v>
      </c>
      <c r="Q64" s="142">
        <f t="shared" si="7"/>
        <v>76.1904761904762</v>
      </c>
      <c r="R64" s="142">
        <f t="shared" si="7"/>
        <v>72.2689075630252</v>
      </c>
      <c r="S64" s="142">
        <f t="shared" si="7"/>
        <v>91.8367346938775</v>
      </c>
      <c r="T64" s="142">
        <f t="shared" si="7"/>
        <v>83.6734693877551</v>
      </c>
      <c r="U64" s="142">
        <f t="shared" si="7"/>
        <v>64.8351648351648</v>
      </c>
      <c r="V64" s="142">
        <f t="shared" si="7"/>
        <v>83.4101382488479</v>
      </c>
      <c r="W64" s="142">
        <f t="shared" si="7"/>
        <v>67.8571428571428</v>
      </c>
      <c r="X64" s="142">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8.85714285714286" defaultRowHeight="12.75"/>
  <cols>
    <col min="1" max="1" width="9.14285714285714" customWidth="1"/>
    <col min="4" max="4" width="13.1428571428571" customWidth="1"/>
  </cols>
  <sheetData>
    <row r="1" ht="174" spans="1:1">
      <c r="A1" s="105" t="s">
        <v>434</v>
      </c>
    </row>
    <row r="2" ht="56.25" customHeight="1" spans="1:24">
      <c r="A2" s="59" t="s">
        <v>435</v>
      </c>
      <c r="B2" s="60" t="s">
        <v>436</v>
      </c>
      <c r="C2" s="61" t="s">
        <v>437</v>
      </c>
      <c r="D2" s="62"/>
      <c r="E2" s="62"/>
      <c r="F2" s="62"/>
      <c r="G2" s="62"/>
      <c r="H2" s="62"/>
      <c r="I2" s="62"/>
      <c r="J2" s="62"/>
      <c r="K2" s="62"/>
      <c r="L2" s="62"/>
      <c r="M2" s="62"/>
      <c r="N2" s="62"/>
      <c r="O2" s="62"/>
      <c r="P2" s="62"/>
      <c r="Q2" s="62"/>
      <c r="R2" s="62"/>
      <c r="S2" s="62"/>
      <c r="T2" s="62"/>
      <c r="U2" s="83"/>
      <c r="V2" s="60" t="s">
        <v>438</v>
      </c>
      <c r="W2" s="84" t="s">
        <v>439</v>
      </c>
      <c r="X2" s="85" t="s">
        <v>440</v>
      </c>
    </row>
    <row r="3" ht="56.25" customHeight="1" spans="1:24">
      <c r="A3" s="106"/>
      <c r="B3" s="107"/>
      <c r="C3" s="108" t="s">
        <v>441</v>
      </c>
      <c r="D3" s="109"/>
      <c r="E3" s="110" t="s">
        <v>442</v>
      </c>
      <c r="F3" s="111"/>
      <c r="G3" s="110" t="s">
        <v>443</v>
      </c>
      <c r="H3" s="111"/>
      <c r="I3" s="115" t="s">
        <v>444</v>
      </c>
      <c r="J3" s="116"/>
      <c r="K3" s="110" t="s">
        <v>445</v>
      </c>
      <c r="L3" s="111"/>
      <c r="M3" s="110" t="s">
        <v>446</v>
      </c>
      <c r="N3" s="111"/>
      <c r="O3" s="110" t="s">
        <v>447</v>
      </c>
      <c r="P3" s="111"/>
      <c r="Q3" s="115" t="s">
        <v>448</v>
      </c>
      <c r="R3" s="115" t="s">
        <v>449</v>
      </c>
      <c r="S3" s="115" t="s">
        <v>450</v>
      </c>
      <c r="T3" s="115" t="s">
        <v>451</v>
      </c>
      <c r="U3" s="115" t="s">
        <v>452</v>
      </c>
      <c r="V3" s="107"/>
      <c r="W3" s="117"/>
      <c r="X3" s="118"/>
    </row>
    <row r="4" ht="57.75" spans="1:24">
      <c r="A4" s="63"/>
      <c r="B4" s="112"/>
      <c r="C4" s="113" t="s">
        <v>453</v>
      </c>
      <c r="D4" s="113" t="s">
        <v>433</v>
      </c>
      <c r="E4" s="113" t="s">
        <v>453</v>
      </c>
      <c r="F4" s="113" t="s">
        <v>433</v>
      </c>
      <c r="G4" s="113" t="s">
        <v>453</v>
      </c>
      <c r="H4" s="113" t="s">
        <v>433</v>
      </c>
      <c r="I4" s="113" t="s">
        <v>453</v>
      </c>
      <c r="J4" s="113" t="s">
        <v>433</v>
      </c>
      <c r="K4" s="113" t="s">
        <v>453</v>
      </c>
      <c r="L4" s="113" t="s">
        <v>433</v>
      </c>
      <c r="M4" s="113" t="s">
        <v>453</v>
      </c>
      <c r="N4" s="113" t="s">
        <v>433</v>
      </c>
      <c r="O4" s="113" t="s">
        <v>453</v>
      </c>
      <c r="P4" s="113" t="s">
        <v>433</v>
      </c>
      <c r="Q4" s="46"/>
      <c r="R4" s="46"/>
      <c r="S4" s="46"/>
      <c r="T4" s="46"/>
      <c r="U4" s="46"/>
      <c r="V4" s="119"/>
      <c r="W4" s="86"/>
      <c r="X4" s="87" t="s">
        <v>454</v>
      </c>
    </row>
    <row r="5" ht="16.5" spans="1:24">
      <c r="A5" s="63" t="s">
        <v>311</v>
      </c>
      <c r="B5" s="66">
        <v>85</v>
      </c>
      <c r="C5" s="66">
        <v>1</v>
      </c>
      <c r="D5" s="65">
        <f>(C5/C9)*B5</f>
        <v>10.625</v>
      </c>
      <c r="E5" s="65"/>
      <c r="F5" s="65"/>
      <c r="G5" s="65">
        <v>10.625</v>
      </c>
      <c r="H5" s="65"/>
      <c r="I5" s="65"/>
      <c r="J5" s="65"/>
      <c r="K5" s="65"/>
      <c r="L5" s="65"/>
      <c r="M5" s="65"/>
      <c r="N5" s="65"/>
      <c r="O5" s="65"/>
      <c r="P5" s="65"/>
      <c r="Q5" s="65"/>
      <c r="R5" s="65"/>
      <c r="S5" s="65"/>
      <c r="T5" s="65"/>
      <c r="U5" s="65"/>
      <c r="V5" s="65"/>
      <c r="W5" s="65"/>
      <c r="X5" s="65"/>
    </row>
    <row r="6" ht="16.5" spans="1:24">
      <c r="A6" s="63" t="s">
        <v>312</v>
      </c>
      <c r="B6" s="65">
        <v>90</v>
      </c>
      <c r="C6" s="65">
        <v>2</v>
      </c>
      <c r="D6" s="65">
        <f>(C6/C9)*B6</f>
        <v>22.5</v>
      </c>
      <c r="E6" s="65"/>
      <c r="F6" s="65"/>
      <c r="G6" s="65">
        <v>22.5</v>
      </c>
      <c r="H6" s="65"/>
      <c r="I6" s="65"/>
      <c r="J6" s="65"/>
      <c r="K6" s="65"/>
      <c r="L6" s="65"/>
      <c r="M6" s="65"/>
      <c r="N6" s="65"/>
      <c r="O6" s="65"/>
      <c r="P6" s="65"/>
      <c r="Q6" s="65"/>
      <c r="R6" s="65"/>
      <c r="S6" s="65"/>
      <c r="T6" s="65"/>
      <c r="U6" s="65"/>
      <c r="V6" s="65"/>
      <c r="W6" s="65"/>
      <c r="X6" s="65"/>
    </row>
    <row r="7" ht="16.5" spans="1:24">
      <c r="A7" s="63" t="s">
        <v>313</v>
      </c>
      <c r="B7" s="65">
        <v>83</v>
      </c>
      <c r="C7" s="65">
        <v>3</v>
      </c>
      <c r="D7" s="65">
        <f>(C7/C9)*B7</f>
        <v>31.125</v>
      </c>
      <c r="E7" s="65"/>
      <c r="F7" s="65"/>
      <c r="G7" s="65">
        <v>31.125</v>
      </c>
      <c r="H7" s="65"/>
      <c r="I7" s="65"/>
      <c r="J7" s="65"/>
      <c r="K7" s="65"/>
      <c r="L7" s="65"/>
      <c r="M7" s="65"/>
      <c r="N7" s="65"/>
      <c r="O7" s="65"/>
      <c r="P7" s="65"/>
      <c r="Q7" s="65"/>
      <c r="R7" s="65"/>
      <c r="S7" s="65"/>
      <c r="T7" s="65"/>
      <c r="U7" s="65"/>
      <c r="V7" s="65"/>
      <c r="W7" s="65"/>
      <c r="X7" s="65"/>
    </row>
    <row r="8" ht="16.5" spans="1:24">
      <c r="A8" s="63" t="s">
        <v>314</v>
      </c>
      <c r="B8" s="65">
        <v>75</v>
      </c>
      <c r="C8" s="65">
        <v>2</v>
      </c>
      <c r="D8" s="65">
        <f>(C8/C9)*B8</f>
        <v>18.75</v>
      </c>
      <c r="E8" s="65"/>
      <c r="F8" s="65"/>
      <c r="G8" s="65">
        <v>18.75</v>
      </c>
      <c r="H8" s="65"/>
      <c r="I8" s="65"/>
      <c r="J8" s="65"/>
      <c r="K8" s="65"/>
      <c r="L8" s="65"/>
      <c r="M8" s="65"/>
      <c r="N8" s="65"/>
      <c r="O8" s="65"/>
      <c r="P8" s="65"/>
      <c r="Q8" s="65"/>
      <c r="R8" s="65"/>
      <c r="S8" s="65"/>
      <c r="T8" s="65"/>
      <c r="U8" s="65"/>
      <c r="V8" s="65"/>
      <c r="W8" s="65"/>
      <c r="X8" s="65"/>
    </row>
    <row r="9" ht="16.5" spans="1:24">
      <c r="A9" s="67" t="s">
        <v>438</v>
      </c>
      <c r="B9" s="68"/>
      <c r="C9" s="65">
        <v>8</v>
      </c>
      <c r="D9" s="65"/>
      <c r="E9" s="65"/>
      <c r="F9" s="65"/>
      <c r="G9" s="65"/>
      <c r="H9" s="65"/>
      <c r="I9" s="65"/>
      <c r="J9" s="65"/>
      <c r="K9" s="65"/>
      <c r="L9" s="65"/>
      <c r="M9" s="65"/>
      <c r="N9" s="65"/>
      <c r="O9" s="65"/>
      <c r="P9" s="65"/>
      <c r="Q9" s="65"/>
      <c r="R9" s="65"/>
      <c r="S9" s="65"/>
      <c r="T9" s="65"/>
      <c r="U9" s="65"/>
      <c r="V9" s="65"/>
      <c r="W9" s="65"/>
      <c r="X9" s="65"/>
    </row>
    <row r="10" ht="236.25" spans="1:1">
      <c r="A10" s="114" t="s">
        <v>455</v>
      </c>
    </row>
    <row r="12" ht="15.75" spans="5:6">
      <c r="E12" s="114"/>
      <c r="F12" s="114"/>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8.85714285714286" defaultRowHeight="12.75"/>
  <cols>
    <col min="2" max="4" width="11.7142857142857" customWidth="1"/>
    <col min="5" max="13" width="9.28571428571429" customWidth="1"/>
    <col min="14" max="14" width="9.42857142857143" customWidth="1"/>
  </cols>
  <sheetData>
    <row r="4" ht="13.5"/>
    <row r="5" ht="56.25" customHeight="1" spans="1:16">
      <c r="A5" s="59" t="s">
        <v>435</v>
      </c>
      <c r="B5" s="60" t="s">
        <v>456</v>
      </c>
      <c r="C5" s="61" t="s">
        <v>437</v>
      </c>
      <c r="D5" s="62"/>
      <c r="E5" s="62"/>
      <c r="F5" s="62"/>
      <c r="G5" s="62"/>
      <c r="H5" s="62"/>
      <c r="I5" s="62"/>
      <c r="J5" s="62"/>
      <c r="K5" s="62"/>
      <c r="L5" s="62"/>
      <c r="M5" s="62"/>
      <c r="N5" s="83"/>
      <c r="O5" s="84" t="s">
        <v>439</v>
      </c>
      <c r="P5" s="85" t="s">
        <v>440</v>
      </c>
    </row>
    <row r="6" ht="57.75" spans="1:16">
      <c r="A6" s="63"/>
      <c r="B6" s="64"/>
      <c r="C6" s="65" t="s">
        <v>441</v>
      </c>
      <c r="D6" s="65" t="s">
        <v>442</v>
      </c>
      <c r="E6" s="65" t="s">
        <v>443</v>
      </c>
      <c r="F6" s="65" t="s">
        <v>444</v>
      </c>
      <c r="G6" s="65" t="s">
        <v>445</v>
      </c>
      <c r="H6" s="65" t="s">
        <v>446</v>
      </c>
      <c r="I6" s="65" t="s">
        <v>447</v>
      </c>
      <c r="J6" s="65" t="s">
        <v>448</v>
      </c>
      <c r="K6" s="65" t="s">
        <v>449</v>
      </c>
      <c r="L6" s="65" t="s">
        <v>450</v>
      </c>
      <c r="M6" s="65" t="s">
        <v>451</v>
      </c>
      <c r="N6" s="65" t="s">
        <v>452</v>
      </c>
      <c r="O6" s="86"/>
      <c r="P6" s="87" t="s">
        <v>454</v>
      </c>
    </row>
    <row r="7" ht="16.5" spans="1:16">
      <c r="A7" s="63" t="s">
        <v>311</v>
      </c>
      <c r="B7" s="66">
        <v>85</v>
      </c>
      <c r="C7" s="66">
        <v>4</v>
      </c>
      <c r="D7" s="65"/>
      <c r="E7" s="65"/>
      <c r="F7" s="65"/>
      <c r="G7" s="65"/>
      <c r="H7" s="65"/>
      <c r="I7" s="65"/>
      <c r="J7" s="65"/>
      <c r="K7" s="65"/>
      <c r="L7" s="65"/>
      <c r="M7" s="65"/>
      <c r="N7" s="65"/>
      <c r="O7" s="65"/>
      <c r="P7" s="65"/>
    </row>
    <row r="8" ht="16.5" spans="1:16">
      <c r="A8" s="63" t="s">
        <v>312</v>
      </c>
      <c r="B8" s="65">
        <v>90</v>
      </c>
      <c r="C8" s="65"/>
      <c r="D8" s="65"/>
      <c r="E8" s="65"/>
      <c r="F8" s="65"/>
      <c r="G8" s="65"/>
      <c r="H8" s="65"/>
      <c r="I8" s="65"/>
      <c r="J8" s="65"/>
      <c r="K8" s="65"/>
      <c r="L8" s="65"/>
      <c r="M8" s="65"/>
      <c r="N8" s="65"/>
      <c r="O8" s="65"/>
      <c r="P8" s="65"/>
    </row>
    <row r="9" ht="16.5" spans="1:16">
      <c r="A9" s="63" t="s">
        <v>313</v>
      </c>
      <c r="B9" s="65">
        <v>83</v>
      </c>
      <c r="C9" s="65"/>
      <c r="D9" s="65"/>
      <c r="E9" s="65"/>
      <c r="F9" s="65"/>
      <c r="G9" s="65"/>
      <c r="H9" s="65"/>
      <c r="I9" s="65"/>
      <c r="J9" s="65"/>
      <c r="K9" s="65"/>
      <c r="L9" s="65"/>
      <c r="M9" s="65"/>
      <c r="N9" s="65"/>
      <c r="O9" s="65"/>
      <c r="P9" s="65"/>
    </row>
    <row r="10" ht="16.5" spans="1:16">
      <c r="A10" s="63" t="s">
        <v>314</v>
      </c>
      <c r="B10" s="65">
        <v>75</v>
      </c>
      <c r="C10" s="65"/>
      <c r="D10" s="65"/>
      <c r="E10" s="65"/>
      <c r="F10" s="65"/>
      <c r="G10" s="65"/>
      <c r="H10" s="65"/>
      <c r="I10" s="65"/>
      <c r="J10" s="65"/>
      <c r="K10" s="65"/>
      <c r="L10" s="65"/>
      <c r="M10" s="65"/>
      <c r="N10" s="65"/>
      <c r="O10" s="65"/>
      <c r="P10" s="65"/>
    </row>
    <row r="11" ht="16.5" spans="1:16">
      <c r="A11" s="67" t="s">
        <v>438</v>
      </c>
      <c r="B11" s="68"/>
      <c r="C11" s="65"/>
      <c r="D11" s="65"/>
      <c r="E11" s="65"/>
      <c r="F11" s="65"/>
      <c r="G11" s="65"/>
      <c r="H11" s="65"/>
      <c r="I11" s="65"/>
      <c r="J11" s="65"/>
      <c r="K11" s="65"/>
      <c r="L11" s="65"/>
      <c r="M11" s="65"/>
      <c r="N11" s="65"/>
      <c r="O11" s="65"/>
      <c r="P11" s="65"/>
    </row>
    <row r="16" ht="13.5"/>
    <row r="17" ht="30.75" spans="1:17">
      <c r="A17" s="69" t="s">
        <v>457</v>
      </c>
      <c r="B17" s="70" t="s">
        <v>458</v>
      </c>
      <c r="C17" s="71" t="s">
        <v>459</v>
      </c>
      <c r="D17" s="72"/>
      <c r="E17" s="72"/>
      <c r="F17" s="72"/>
      <c r="G17" s="72"/>
      <c r="H17" s="72"/>
      <c r="I17" s="80"/>
      <c r="J17" s="88" t="s">
        <v>460</v>
      </c>
      <c r="K17" s="89"/>
      <c r="L17" s="89"/>
      <c r="M17" s="90"/>
      <c r="N17" s="71" t="s">
        <v>461</v>
      </c>
      <c r="O17" s="72"/>
      <c r="P17" s="72"/>
      <c r="Q17" s="80"/>
    </row>
    <row r="18" ht="15.75" spans="1:17">
      <c r="A18" s="73" t="s">
        <v>462</v>
      </c>
      <c r="B18" s="74"/>
      <c r="C18" s="75" t="s">
        <v>463</v>
      </c>
      <c r="D18" s="76"/>
      <c r="E18" s="76"/>
      <c r="F18" s="76"/>
      <c r="G18" s="76"/>
      <c r="H18" s="76"/>
      <c r="I18" s="76"/>
      <c r="J18" s="76"/>
      <c r="K18" s="76"/>
      <c r="L18" s="76"/>
      <c r="M18" s="76"/>
      <c r="N18" s="76"/>
      <c r="O18" s="76"/>
      <c r="P18" s="91"/>
      <c r="Q18" s="94" t="s">
        <v>438</v>
      </c>
    </row>
    <row r="19" ht="15.75" spans="1:17">
      <c r="A19" s="77"/>
      <c r="B19" s="78"/>
      <c r="C19" s="79" t="s">
        <v>441</v>
      </c>
      <c r="D19" s="79" t="s">
        <v>442</v>
      </c>
      <c r="E19" s="79" t="s">
        <v>443</v>
      </c>
      <c r="F19" s="79" t="s">
        <v>444</v>
      </c>
      <c r="G19" s="79" t="s">
        <v>445</v>
      </c>
      <c r="H19" s="79" t="s">
        <v>446</v>
      </c>
      <c r="I19" s="92" t="s">
        <v>447</v>
      </c>
      <c r="J19" s="93"/>
      <c r="K19" s="79" t="s">
        <v>448</v>
      </c>
      <c r="L19" s="79" t="s">
        <v>308</v>
      </c>
      <c r="M19" s="92" t="s">
        <v>464</v>
      </c>
      <c r="N19" s="93"/>
      <c r="O19" s="79" t="s">
        <v>451</v>
      </c>
      <c r="P19" s="79" t="s">
        <v>452</v>
      </c>
      <c r="Q19" s="95"/>
    </row>
    <row r="20" ht="15.75" spans="1:17">
      <c r="A20" s="71" t="s">
        <v>465</v>
      </c>
      <c r="B20" s="80"/>
      <c r="C20" s="79">
        <v>4</v>
      </c>
      <c r="D20" s="79">
        <v>2</v>
      </c>
      <c r="E20" s="79">
        <v>1</v>
      </c>
      <c r="F20" s="79" t="s">
        <v>466</v>
      </c>
      <c r="G20" s="79" t="s">
        <v>466</v>
      </c>
      <c r="H20" s="79" t="s">
        <v>466</v>
      </c>
      <c r="I20" s="92" t="s">
        <v>466</v>
      </c>
      <c r="J20" s="93"/>
      <c r="K20" s="79" t="s">
        <v>466</v>
      </c>
      <c r="L20" s="79">
        <v>1</v>
      </c>
      <c r="M20" s="92" t="s">
        <v>466</v>
      </c>
      <c r="N20" s="93"/>
      <c r="O20" s="79">
        <v>2</v>
      </c>
      <c r="P20" s="79" t="s">
        <v>466</v>
      </c>
      <c r="Q20" s="79">
        <v>9</v>
      </c>
    </row>
    <row r="21" ht="15.75" spans="1:17">
      <c r="A21" s="71" t="s">
        <v>467</v>
      </c>
      <c r="B21" s="80"/>
      <c r="C21" s="79">
        <v>2</v>
      </c>
      <c r="D21" s="79">
        <v>4</v>
      </c>
      <c r="E21" s="79">
        <v>2</v>
      </c>
      <c r="F21" s="79">
        <v>2</v>
      </c>
      <c r="G21" s="79">
        <v>2</v>
      </c>
      <c r="H21" s="79" t="s">
        <v>466</v>
      </c>
      <c r="I21" s="92" t="s">
        <v>466</v>
      </c>
      <c r="J21" s="93"/>
      <c r="K21" s="79" t="s">
        <v>466</v>
      </c>
      <c r="L21" s="79" t="s">
        <v>466</v>
      </c>
      <c r="M21" s="92" t="s">
        <v>466</v>
      </c>
      <c r="N21" s="93"/>
      <c r="O21" s="79" t="s">
        <v>466</v>
      </c>
      <c r="P21" s="79">
        <v>3</v>
      </c>
      <c r="Q21" s="79">
        <v>15</v>
      </c>
    </row>
    <row r="22" ht="15.75" spans="1:17">
      <c r="A22" s="71" t="s">
        <v>468</v>
      </c>
      <c r="B22" s="80"/>
      <c r="C22" s="79">
        <v>1</v>
      </c>
      <c r="D22" s="79">
        <v>4</v>
      </c>
      <c r="E22" s="79">
        <v>3</v>
      </c>
      <c r="F22" s="79">
        <v>2</v>
      </c>
      <c r="G22" s="79">
        <v>4</v>
      </c>
      <c r="H22" s="79" t="s">
        <v>466</v>
      </c>
      <c r="I22" s="92" t="s">
        <v>466</v>
      </c>
      <c r="J22" s="93"/>
      <c r="K22" s="79" t="s">
        <v>466</v>
      </c>
      <c r="L22" s="79" t="s">
        <v>466</v>
      </c>
      <c r="M22" s="92" t="s">
        <v>466</v>
      </c>
      <c r="N22" s="93"/>
      <c r="O22" s="79" t="s">
        <v>466</v>
      </c>
      <c r="P22" s="79">
        <v>3</v>
      </c>
      <c r="Q22" s="79">
        <v>17</v>
      </c>
    </row>
    <row r="23" ht="15.75" spans="1:17">
      <c r="A23" s="71" t="s">
        <v>469</v>
      </c>
      <c r="B23" s="80"/>
      <c r="C23" s="79">
        <v>2</v>
      </c>
      <c r="D23" s="79">
        <v>4</v>
      </c>
      <c r="E23" s="79">
        <v>2</v>
      </c>
      <c r="F23" s="79" t="s">
        <v>466</v>
      </c>
      <c r="G23" s="79" t="s">
        <v>466</v>
      </c>
      <c r="H23" s="79" t="s">
        <v>466</v>
      </c>
      <c r="I23" s="92" t="s">
        <v>466</v>
      </c>
      <c r="J23" s="93"/>
      <c r="K23" s="79" t="s">
        <v>466</v>
      </c>
      <c r="L23" s="79" t="s">
        <v>466</v>
      </c>
      <c r="M23" s="92" t="s">
        <v>466</v>
      </c>
      <c r="N23" s="93"/>
      <c r="O23" s="79" t="s">
        <v>466</v>
      </c>
      <c r="P23" s="79" t="s">
        <v>466</v>
      </c>
      <c r="Q23" s="79">
        <v>8</v>
      </c>
    </row>
    <row r="24" ht="15.75" spans="1:17">
      <c r="A24" s="71" t="s">
        <v>470</v>
      </c>
      <c r="B24" s="80"/>
      <c r="C24" s="79" t="s">
        <v>466</v>
      </c>
      <c r="D24" s="79" t="s">
        <v>466</v>
      </c>
      <c r="E24" s="79" t="s">
        <v>466</v>
      </c>
      <c r="F24" s="79">
        <v>2</v>
      </c>
      <c r="G24" s="79">
        <v>1</v>
      </c>
      <c r="H24" s="79" t="s">
        <v>466</v>
      </c>
      <c r="I24" s="92" t="s">
        <v>466</v>
      </c>
      <c r="J24" s="93"/>
      <c r="K24" s="79" t="s">
        <v>466</v>
      </c>
      <c r="L24" s="79">
        <v>2</v>
      </c>
      <c r="M24" s="92" t="s">
        <v>466</v>
      </c>
      <c r="N24" s="93"/>
      <c r="O24" s="79">
        <v>2</v>
      </c>
      <c r="P24" s="79" t="s">
        <v>466</v>
      </c>
      <c r="Q24" s="79">
        <v>7</v>
      </c>
    </row>
    <row r="25" ht="15.75" spans="1:17">
      <c r="A25" s="81" t="s">
        <v>438</v>
      </c>
      <c r="B25" s="82"/>
      <c r="C25" s="79">
        <v>9</v>
      </c>
      <c r="D25" s="79">
        <v>14</v>
      </c>
      <c r="E25" s="79">
        <v>7</v>
      </c>
      <c r="F25" s="79">
        <v>6</v>
      </c>
      <c r="G25" s="79">
        <v>7</v>
      </c>
      <c r="H25" s="79" t="s">
        <v>466</v>
      </c>
      <c r="I25" s="92" t="s">
        <v>466</v>
      </c>
      <c r="J25" s="93"/>
      <c r="K25" s="79" t="s">
        <v>466</v>
      </c>
      <c r="L25" s="79">
        <v>3</v>
      </c>
      <c r="M25" s="92" t="s">
        <v>466</v>
      </c>
      <c r="N25" s="93"/>
      <c r="O25" s="79">
        <v>4</v>
      </c>
      <c r="P25" s="79">
        <v>6</v>
      </c>
      <c r="Q25" s="79">
        <v>50</v>
      </c>
    </row>
    <row r="68" spans="1:14">
      <c r="A68" s="96"/>
      <c r="B68" s="97" t="s">
        <v>441</v>
      </c>
      <c r="C68" s="97" t="s">
        <v>442</v>
      </c>
      <c r="D68" s="97" t="s">
        <v>443</v>
      </c>
      <c r="E68" s="97" t="s">
        <v>444</v>
      </c>
      <c r="F68" s="97" t="s">
        <v>445</v>
      </c>
      <c r="G68" s="97" t="s">
        <v>446</v>
      </c>
      <c r="H68" s="97" t="s">
        <v>447</v>
      </c>
      <c r="I68" s="97" t="s">
        <v>448</v>
      </c>
      <c r="J68" s="97" t="s">
        <v>449</v>
      </c>
      <c r="K68" s="97" t="s">
        <v>450</v>
      </c>
      <c r="L68" s="97" t="s">
        <v>451</v>
      </c>
      <c r="M68" s="97" t="s">
        <v>452</v>
      </c>
      <c r="N68" s="97"/>
    </row>
    <row r="69" ht="15" spans="1:14">
      <c r="A69" s="98" t="s">
        <v>471</v>
      </c>
      <c r="B69" s="99">
        <v>4</v>
      </c>
      <c r="C69" s="99">
        <v>2</v>
      </c>
      <c r="D69" s="99">
        <v>1</v>
      </c>
      <c r="E69" s="99" t="s">
        <v>466</v>
      </c>
      <c r="F69" s="99" t="s">
        <v>466</v>
      </c>
      <c r="G69" s="99" t="s">
        <v>466</v>
      </c>
      <c r="H69" s="99" t="s">
        <v>466</v>
      </c>
      <c r="I69" s="99" t="s">
        <v>466</v>
      </c>
      <c r="J69" s="99">
        <v>1</v>
      </c>
      <c r="K69" s="99" t="s">
        <v>466</v>
      </c>
      <c r="L69" s="99">
        <v>2</v>
      </c>
      <c r="M69" s="99" t="s">
        <v>466</v>
      </c>
      <c r="N69" s="99">
        <v>10</v>
      </c>
    </row>
    <row r="70" ht="15" spans="1:14">
      <c r="A70" s="98" t="s">
        <v>472</v>
      </c>
      <c r="B70" s="99">
        <v>2</v>
      </c>
      <c r="C70" s="99">
        <v>4</v>
      </c>
      <c r="D70" s="99">
        <v>2</v>
      </c>
      <c r="E70" s="99">
        <v>2</v>
      </c>
      <c r="F70" s="99">
        <v>2</v>
      </c>
      <c r="G70" s="99" t="s">
        <v>466</v>
      </c>
      <c r="H70" s="99" t="s">
        <v>466</v>
      </c>
      <c r="I70" s="99" t="s">
        <v>466</v>
      </c>
      <c r="J70" s="99" t="s">
        <v>466</v>
      </c>
      <c r="K70" s="99" t="s">
        <v>466</v>
      </c>
      <c r="L70" s="99" t="s">
        <v>466</v>
      </c>
      <c r="M70" s="99">
        <v>3</v>
      </c>
      <c r="N70" s="99">
        <v>15</v>
      </c>
    </row>
    <row r="71" ht="15" spans="1:14">
      <c r="A71" s="98" t="s">
        <v>473</v>
      </c>
      <c r="B71" s="99">
        <v>1</v>
      </c>
      <c r="C71" s="99">
        <v>4</v>
      </c>
      <c r="D71" s="99">
        <v>3</v>
      </c>
      <c r="E71" s="99">
        <v>2</v>
      </c>
      <c r="F71" s="99">
        <v>4</v>
      </c>
      <c r="G71" s="99" t="s">
        <v>466</v>
      </c>
      <c r="H71" s="99" t="s">
        <v>466</v>
      </c>
      <c r="I71" s="99" t="s">
        <v>466</v>
      </c>
      <c r="J71" s="99" t="s">
        <v>466</v>
      </c>
      <c r="K71" s="99" t="s">
        <v>466</v>
      </c>
      <c r="L71" s="99" t="s">
        <v>466</v>
      </c>
      <c r="M71" s="99">
        <v>3</v>
      </c>
      <c r="N71" s="99">
        <v>17</v>
      </c>
    </row>
    <row r="72" ht="15" spans="1:14">
      <c r="A72" s="98" t="s">
        <v>474</v>
      </c>
      <c r="B72" s="99">
        <v>2</v>
      </c>
      <c r="C72" s="99">
        <v>4</v>
      </c>
      <c r="D72" s="99">
        <v>2</v>
      </c>
      <c r="E72" s="99" t="s">
        <v>466</v>
      </c>
      <c r="F72" s="99" t="s">
        <v>466</v>
      </c>
      <c r="G72" s="99" t="s">
        <v>466</v>
      </c>
      <c r="H72" s="99" t="s">
        <v>466</v>
      </c>
      <c r="I72" s="99" t="s">
        <v>466</v>
      </c>
      <c r="J72" s="99" t="s">
        <v>466</v>
      </c>
      <c r="K72" s="99" t="s">
        <v>466</v>
      </c>
      <c r="L72" s="99" t="s">
        <v>466</v>
      </c>
      <c r="M72" s="99" t="s">
        <v>466</v>
      </c>
      <c r="N72" s="99">
        <v>8</v>
      </c>
    </row>
    <row r="73" ht="15" spans="1:14">
      <c r="A73" s="98" t="s">
        <v>475</v>
      </c>
      <c r="B73" s="99" t="s">
        <v>466</v>
      </c>
      <c r="C73" s="99" t="s">
        <v>466</v>
      </c>
      <c r="D73" s="99" t="s">
        <v>466</v>
      </c>
      <c r="E73" s="99">
        <v>2</v>
      </c>
      <c r="F73" s="99">
        <v>1</v>
      </c>
      <c r="G73" s="99" t="s">
        <v>466</v>
      </c>
      <c r="H73" s="99" t="s">
        <v>466</v>
      </c>
      <c r="I73" s="99" t="s">
        <v>466</v>
      </c>
      <c r="J73" s="99">
        <v>2</v>
      </c>
      <c r="K73" s="99" t="s">
        <v>466</v>
      </c>
      <c r="L73" s="99">
        <v>2</v>
      </c>
      <c r="M73" s="99" t="s">
        <v>466</v>
      </c>
      <c r="N73" s="99">
        <v>7</v>
      </c>
    </row>
    <row r="74" ht="15" spans="1:14">
      <c r="A74" s="100"/>
      <c r="B74" s="99">
        <v>9</v>
      </c>
      <c r="C74" s="99">
        <v>14</v>
      </c>
      <c r="D74" s="99">
        <v>8</v>
      </c>
      <c r="E74" s="99">
        <v>6</v>
      </c>
      <c r="F74" s="99">
        <v>7</v>
      </c>
      <c r="G74" s="99" t="s">
        <v>466</v>
      </c>
      <c r="H74" s="99" t="s">
        <v>466</v>
      </c>
      <c r="I74" s="99" t="s">
        <v>466</v>
      </c>
      <c r="J74" s="99">
        <v>3</v>
      </c>
      <c r="K74" s="99" t="s">
        <v>466</v>
      </c>
      <c r="L74" s="99">
        <v>4</v>
      </c>
      <c r="M74" s="99">
        <v>6</v>
      </c>
      <c r="N74" s="103">
        <v>57</v>
      </c>
    </row>
    <row r="76" ht="15" spans="2:14">
      <c r="B76" s="99">
        <v>85</v>
      </c>
      <c r="C76" s="99">
        <v>73</v>
      </c>
      <c r="D76" s="99">
        <v>1</v>
      </c>
      <c r="E76" s="99" t="s">
        <v>466</v>
      </c>
      <c r="F76" s="99" t="s">
        <v>466</v>
      </c>
      <c r="G76" s="99" t="s">
        <v>466</v>
      </c>
      <c r="H76" s="99" t="s">
        <v>466</v>
      </c>
      <c r="I76" s="99" t="s">
        <v>466</v>
      </c>
      <c r="J76" s="99">
        <v>1</v>
      </c>
      <c r="K76" s="99" t="s">
        <v>466</v>
      </c>
      <c r="L76" s="99">
        <v>2</v>
      </c>
      <c r="M76" s="99" t="s">
        <v>466</v>
      </c>
      <c r="N76" s="99">
        <v>10</v>
      </c>
    </row>
    <row r="77" ht="15" spans="2:14">
      <c r="B77" s="99">
        <v>85</v>
      </c>
      <c r="C77" s="99">
        <v>70</v>
      </c>
      <c r="D77" s="99">
        <v>2</v>
      </c>
      <c r="E77" s="99">
        <v>2</v>
      </c>
      <c r="F77" s="99">
        <v>2</v>
      </c>
      <c r="G77" s="99" t="s">
        <v>466</v>
      </c>
      <c r="H77" s="99" t="s">
        <v>466</v>
      </c>
      <c r="I77" s="99" t="s">
        <v>466</v>
      </c>
      <c r="J77" s="99" t="s">
        <v>466</v>
      </c>
      <c r="K77" s="99" t="s">
        <v>466</v>
      </c>
      <c r="L77" s="99" t="s">
        <v>466</v>
      </c>
      <c r="M77" s="99">
        <v>3</v>
      </c>
      <c r="N77" s="99">
        <v>15</v>
      </c>
    </row>
    <row r="78" ht="15" spans="2:14">
      <c r="B78" s="99">
        <v>85</v>
      </c>
      <c r="C78" s="99">
        <v>84</v>
      </c>
      <c r="D78" s="99">
        <v>3</v>
      </c>
      <c r="E78" s="99">
        <v>2</v>
      </c>
      <c r="F78" s="99">
        <v>4</v>
      </c>
      <c r="G78" s="99" t="s">
        <v>466</v>
      </c>
      <c r="H78" s="99" t="s">
        <v>466</v>
      </c>
      <c r="I78" s="99" t="s">
        <v>466</v>
      </c>
      <c r="J78" s="99" t="s">
        <v>466</v>
      </c>
      <c r="K78" s="99" t="s">
        <v>466</v>
      </c>
      <c r="L78" s="99" t="s">
        <v>466</v>
      </c>
      <c r="M78" s="99">
        <v>3</v>
      </c>
      <c r="N78" s="99">
        <v>17</v>
      </c>
    </row>
    <row r="79" ht="15" spans="2:14">
      <c r="B79" s="99">
        <v>85</v>
      </c>
      <c r="C79" s="99">
        <v>84</v>
      </c>
      <c r="D79" s="99">
        <v>2</v>
      </c>
      <c r="E79" s="99" t="s">
        <v>466</v>
      </c>
      <c r="F79" s="99" t="s">
        <v>466</v>
      </c>
      <c r="G79" s="99" t="s">
        <v>466</v>
      </c>
      <c r="H79" s="99" t="s">
        <v>466</v>
      </c>
      <c r="I79" s="99" t="s">
        <v>466</v>
      </c>
      <c r="J79" s="99" t="s">
        <v>466</v>
      </c>
      <c r="K79" s="99" t="s">
        <v>466</v>
      </c>
      <c r="L79" s="99" t="s">
        <v>466</v>
      </c>
      <c r="M79" s="99" t="s">
        <v>466</v>
      </c>
      <c r="N79" s="99">
        <v>8</v>
      </c>
    </row>
    <row r="80" ht="15" spans="2:14">
      <c r="B80" s="99" t="s">
        <v>466</v>
      </c>
      <c r="C80" s="99" t="s">
        <v>466</v>
      </c>
      <c r="D80" s="99" t="s">
        <v>466</v>
      </c>
      <c r="E80" s="99">
        <v>2</v>
      </c>
      <c r="F80" s="99">
        <v>1</v>
      </c>
      <c r="G80" s="99" t="s">
        <v>466</v>
      </c>
      <c r="H80" s="99" t="s">
        <v>466</v>
      </c>
      <c r="I80" s="99" t="s">
        <v>466</v>
      </c>
      <c r="J80" s="99">
        <v>2</v>
      </c>
      <c r="K80" s="99" t="s">
        <v>466</v>
      </c>
      <c r="L80" s="99">
        <v>2</v>
      </c>
      <c r="M80" s="99" t="s">
        <v>466</v>
      </c>
      <c r="N80" s="99">
        <v>7</v>
      </c>
    </row>
    <row r="81" ht="15" spans="2:14">
      <c r="B81" s="99">
        <v>9</v>
      </c>
      <c r="C81" s="99">
        <v>14</v>
      </c>
      <c r="D81" s="99">
        <v>8</v>
      </c>
      <c r="E81" s="99">
        <v>6</v>
      </c>
      <c r="F81" s="99">
        <v>7</v>
      </c>
      <c r="G81" s="99" t="s">
        <v>466</v>
      </c>
      <c r="H81" s="99" t="s">
        <v>466</v>
      </c>
      <c r="I81" s="99" t="s">
        <v>466</v>
      </c>
      <c r="J81" s="99">
        <v>3</v>
      </c>
      <c r="K81" s="99" t="s">
        <v>466</v>
      </c>
      <c r="L81" s="99">
        <v>4</v>
      </c>
      <c r="M81" s="99">
        <v>6</v>
      </c>
      <c r="N81" s="103">
        <v>57</v>
      </c>
    </row>
    <row r="84" ht="15" spans="2:14">
      <c r="B84" s="101">
        <f>IF(B69="-",0,B69)/B$74</f>
        <v>0.444444444444444</v>
      </c>
      <c r="C84" s="101">
        <f t="shared" ref="C84:M84" si="0">IF(C69="-",0,C69)/C$74</f>
        <v>0.142857142857143</v>
      </c>
      <c r="D84" s="101">
        <f t="shared" si="0"/>
        <v>0.125</v>
      </c>
      <c r="E84" s="101">
        <f t="shared" si="0"/>
        <v>0</v>
      </c>
      <c r="F84" s="101">
        <f t="shared" si="0"/>
        <v>0</v>
      </c>
      <c r="G84" s="101" t="e">
        <f t="shared" si="0"/>
        <v>#VALUE!</v>
      </c>
      <c r="H84" s="101" t="e">
        <f t="shared" si="0"/>
        <v>#VALUE!</v>
      </c>
      <c r="I84" s="101" t="e">
        <f t="shared" si="0"/>
        <v>#VALUE!</v>
      </c>
      <c r="J84" s="101">
        <f t="shared" si="0"/>
        <v>0.333333333333333</v>
      </c>
      <c r="K84" s="101" t="e">
        <f t="shared" si="0"/>
        <v>#VALUE!</v>
      </c>
      <c r="L84" s="101">
        <f t="shared" si="0"/>
        <v>0.5</v>
      </c>
      <c r="M84" s="101">
        <f t="shared" si="0"/>
        <v>0</v>
      </c>
      <c r="N84" s="99">
        <v>10</v>
      </c>
    </row>
    <row r="85" ht="15" spans="2:14">
      <c r="B85" s="101">
        <f t="shared" ref="B85:M88" si="1">IF(B70="-",0,B70)/B$74</f>
        <v>0.222222222222222</v>
      </c>
      <c r="C85" s="101">
        <f t="shared" si="1"/>
        <v>0.285714285714286</v>
      </c>
      <c r="D85" s="101">
        <f t="shared" si="1"/>
        <v>0.25</v>
      </c>
      <c r="E85" s="101">
        <f t="shared" si="1"/>
        <v>0.333333333333333</v>
      </c>
      <c r="F85" s="101">
        <f t="shared" si="1"/>
        <v>0.285714285714286</v>
      </c>
      <c r="G85" s="101" t="e">
        <f t="shared" si="1"/>
        <v>#VALUE!</v>
      </c>
      <c r="H85" s="101" t="e">
        <f t="shared" si="1"/>
        <v>#VALUE!</v>
      </c>
      <c r="I85" s="101" t="e">
        <f t="shared" si="1"/>
        <v>#VALUE!</v>
      </c>
      <c r="J85" s="101">
        <f t="shared" si="1"/>
        <v>0</v>
      </c>
      <c r="K85" s="101" t="e">
        <f t="shared" si="1"/>
        <v>#VALUE!</v>
      </c>
      <c r="L85" s="101">
        <f t="shared" si="1"/>
        <v>0</v>
      </c>
      <c r="M85" s="101">
        <f t="shared" si="1"/>
        <v>0.5</v>
      </c>
      <c r="N85" s="99">
        <v>15</v>
      </c>
    </row>
    <row r="86" ht="15" spans="2:14">
      <c r="B86" s="101">
        <f t="shared" si="1"/>
        <v>0.111111111111111</v>
      </c>
      <c r="C86" s="101">
        <f t="shared" si="1"/>
        <v>0.285714285714286</v>
      </c>
      <c r="D86" s="101">
        <f t="shared" si="1"/>
        <v>0.375</v>
      </c>
      <c r="E86" s="101">
        <f t="shared" si="1"/>
        <v>0.333333333333333</v>
      </c>
      <c r="F86" s="101">
        <f t="shared" si="1"/>
        <v>0.571428571428571</v>
      </c>
      <c r="G86" s="101" t="e">
        <f t="shared" si="1"/>
        <v>#VALUE!</v>
      </c>
      <c r="H86" s="101" t="e">
        <f t="shared" si="1"/>
        <v>#VALUE!</v>
      </c>
      <c r="I86" s="101" t="e">
        <f t="shared" si="1"/>
        <v>#VALUE!</v>
      </c>
      <c r="J86" s="101">
        <f t="shared" si="1"/>
        <v>0</v>
      </c>
      <c r="K86" s="101" t="e">
        <f t="shared" si="1"/>
        <v>#VALUE!</v>
      </c>
      <c r="L86" s="101">
        <f t="shared" si="1"/>
        <v>0</v>
      </c>
      <c r="M86" s="101">
        <f t="shared" si="1"/>
        <v>0.5</v>
      </c>
      <c r="N86" s="99">
        <v>17</v>
      </c>
    </row>
    <row r="87" ht="15" spans="2:14">
      <c r="B87" s="101">
        <f t="shared" si="1"/>
        <v>0.222222222222222</v>
      </c>
      <c r="C87" s="101">
        <f t="shared" si="1"/>
        <v>0.285714285714286</v>
      </c>
      <c r="D87" s="101">
        <f t="shared" si="1"/>
        <v>0.25</v>
      </c>
      <c r="E87" s="101">
        <f t="shared" si="1"/>
        <v>0</v>
      </c>
      <c r="F87" s="101">
        <f t="shared" si="1"/>
        <v>0</v>
      </c>
      <c r="G87" s="101" t="e">
        <f t="shared" si="1"/>
        <v>#VALUE!</v>
      </c>
      <c r="H87" s="101" t="e">
        <f t="shared" si="1"/>
        <v>#VALUE!</v>
      </c>
      <c r="I87" s="101" t="e">
        <f t="shared" si="1"/>
        <v>#VALUE!</v>
      </c>
      <c r="J87" s="101">
        <f t="shared" si="1"/>
        <v>0</v>
      </c>
      <c r="K87" s="101" t="e">
        <f t="shared" si="1"/>
        <v>#VALUE!</v>
      </c>
      <c r="L87" s="101">
        <f t="shared" si="1"/>
        <v>0</v>
      </c>
      <c r="M87" s="101">
        <f t="shared" si="1"/>
        <v>0</v>
      </c>
      <c r="N87" s="99">
        <v>8</v>
      </c>
    </row>
    <row r="88" ht="15" spans="2:14">
      <c r="B88" s="101">
        <f t="shared" si="1"/>
        <v>0</v>
      </c>
      <c r="C88" s="101">
        <f t="shared" si="1"/>
        <v>0</v>
      </c>
      <c r="D88" s="101">
        <f t="shared" si="1"/>
        <v>0</v>
      </c>
      <c r="E88" s="101">
        <f t="shared" si="1"/>
        <v>0.333333333333333</v>
      </c>
      <c r="F88" s="101">
        <f t="shared" si="1"/>
        <v>0.142857142857143</v>
      </c>
      <c r="G88" s="101" t="e">
        <f t="shared" si="1"/>
        <v>#VALUE!</v>
      </c>
      <c r="H88" s="101" t="e">
        <f t="shared" si="1"/>
        <v>#VALUE!</v>
      </c>
      <c r="I88" s="101" t="e">
        <f t="shared" si="1"/>
        <v>#VALUE!</v>
      </c>
      <c r="J88" s="101">
        <f t="shared" si="1"/>
        <v>0.666666666666667</v>
      </c>
      <c r="K88" s="101" t="e">
        <f t="shared" si="1"/>
        <v>#VALUE!</v>
      </c>
      <c r="L88" s="101">
        <f t="shared" si="1"/>
        <v>0.5</v>
      </c>
      <c r="M88" s="101">
        <f t="shared" si="1"/>
        <v>0</v>
      </c>
      <c r="N88" s="99">
        <v>7</v>
      </c>
    </row>
    <row r="89" ht="15" spans="2:14">
      <c r="B89" s="101">
        <f t="shared" ref="B89:M89" si="2">B74/B$74</f>
        <v>1</v>
      </c>
      <c r="C89" s="101">
        <f t="shared" si="2"/>
        <v>1</v>
      </c>
      <c r="D89" s="101">
        <f t="shared" si="2"/>
        <v>1</v>
      </c>
      <c r="E89" s="101">
        <f t="shared" si="2"/>
        <v>1</v>
      </c>
      <c r="F89" s="101">
        <f t="shared" si="2"/>
        <v>1</v>
      </c>
      <c r="G89" s="101" t="e">
        <f t="shared" si="2"/>
        <v>#VALUE!</v>
      </c>
      <c r="H89" s="101" t="e">
        <f t="shared" si="2"/>
        <v>#VALUE!</v>
      </c>
      <c r="I89" s="101" t="e">
        <f t="shared" si="2"/>
        <v>#VALUE!</v>
      </c>
      <c r="J89" s="101">
        <f t="shared" si="2"/>
        <v>1</v>
      </c>
      <c r="K89" s="101" t="e">
        <f t="shared" si="2"/>
        <v>#VALUE!</v>
      </c>
      <c r="L89" s="101">
        <f t="shared" si="2"/>
        <v>1</v>
      </c>
      <c r="M89" s="101">
        <f t="shared" si="2"/>
        <v>1</v>
      </c>
      <c r="N89" s="103">
        <v>57</v>
      </c>
    </row>
    <row r="92" ht="15" spans="2:14">
      <c r="B92" s="102">
        <f>B84*B76</f>
        <v>37.7777777777778</v>
      </c>
      <c r="C92" s="102">
        <f t="shared" ref="C92:M92" si="3">C84*C76</f>
        <v>10.4285714285714</v>
      </c>
      <c r="D92" s="102">
        <f t="shared" si="3"/>
        <v>0.125</v>
      </c>
      <c r="E92" s="102" t="e">
        <f t="shared" si="3"/>
        <v>#VALUE!</v>
      </c>
      <c r="F92" s="102" t="e">
        <f t="shared" si="3"/>
        <v>#VALUE!</v>
      </c>
      <c r="G92" s="102" t="e">
        <f t="shared" si="3"/>
        <v>#VALUE!</v>
      </c>
      <c r="H92" s="102" t="e">
        <f t="shared" si="3"/>
        <v>#VALUE!</v>
      </c>
      <c r="I92" s="102" t="e">
        <f t="shared" si="3"/>
        <v>#VALUE!</v>
      </c>
      <c r="J92" s="102">
        <f t="shared" si="3"/>
        <v>0.333333333333333</v>
      </c>
      <c r="K92" s="102" t="e">
        <f t="shared" si="3"/>
        <v>#VALUE!</v>
      </c>
      <c r="L92" s="102">
        <f t="shared" si="3"/>
        <v>1</v>
      </c>
      <c r="M92" s="102" t="e">
        <f t="shared" si="3"/>
        <v>#VALUE!</v>
      </c>
      <c r="N92" s="102">
        <v>10</v>
      </c>
    </row>
    <row r="93" ht="15" spans="2:14">
      <c r="B93" s="102">
        <f>B85*B77</f>
        <v>18.8888888888889</v>
      </c>
      <c r="C93" s="102">
        <f t="shared" ref="C93:M93" si="4">C85*C77</f>
        <v>20</v>
      </c>
      <c r="D93" s="102">
        <f t="shared" si="4"/>
        <v>0.5</v>
      </c>
      <c r="E93" s="102">
        <f t="shared" si="4"/>
        <v>0.666666666666667</v>
      </c>
      <c r="F93" s="102">
        <f t="shared" si="4"/>
        <v>0.571428571428571</v>
      </c>
      <c r="G93" s="102" t="e">
        <f t="shared" si="4"/>
        <v>#VALUE!</v>
      </c>
      <c r="H93" s="102" t="e">
        <f t="shared" si="4"/>
        <v>#VALUE!</v>
      </c>
      <c r="I93" s="102" t="e">
        <f t="shared" si="4"/>
        <v>#VALUE!</v>
      </c>
      <c r="J93" s="102" t="e">
        <f t="shared" si="4"/>
        <v>#VALUE!</v>
      </c>
      <c r="K93" s="102" t="e">
        <f t="shared" si="4"/>
        <v>#VALUE!</v>
      </c>
      <c r="L93" s="102" t="e">
        <f t="shared" si="4"/>
        <v>#VALUE!</v>
      </c>
      <c r="M93" s="102">
        <f t="shared" si="4"/>
        <v>1.5</v>
      </c>
      <c r="N93" s="102">
        <v>15</v>
      </c>
    </row>
    <row r="94" ht="15" spans="2:14">
      <c r="B94" s="102">
        <f>B86*B78</f>
        <v>9.44444444444444</v>
      </c>
      <c r="C94" s="102">
        <f t="shared" ref="C94:M94" si="5">C86*C78</f>
        <v>24</v>
      </c>
      <c r="D94" s="102">
        <f t="shared" si="5"/>
        <v>1.125</v>
      </c>
      <c r="E94" s="102">
        <f t="shared" si="5"/>
        <v>0.666666666666667</v>
      </c>
      <c r="F94" s="102">
        <f t="shared" si="5"/>
        <v>2.28571428571429</v>
      </c>
      <c r="G94" s="102" t="e">
        <f t="shared" si="5"/>
        <v>#VALUE!</v>
      </c>
      <c r="H94" s="102" t="e">
        <f t="shared" si="5"/>
        <v>#VALUE!</v>
      </c>
      <c r="I94" s="102" t="e">
        <f t="shared" si="5"/>
        <v>#VALUE!</v>
      </c>
      <c r="J94" s="102" t="e">
        <f t="shared" si="5"/>
        <v>#VALUE!</v>
      </c>
      <c r="K94" s="102" t="e">
        <f t="shared" si="5"/>
        <v>#VALUE!</v>
      </c>
      <c r="L94" s="102" t="e">
        <f t="shared" si="5"/>
        <v>#VALUE!</v>
      </c>
      <c r="M94" s="102">
        <f t="shared" si="5"/>
        <v>1.5</v>
      </c>
      <c r="N94" s="102">
        <v>17</v>
      </c>
    </row>
    <row r="95" ht="15" spans="2:14">
      <c r="B95" s="102">
        <f>B87*B79</f>
        <v>18.8888888888889</v>
      </c>
      <c r="C95" s="102">
        <f t="shared" ref="C95:M95" si="6">C87*C79</f>
        <v>24</v>
      </c>
      <c r="D95" s="102">
        <f t="shared" si="6"/>
        <v>0.5</v>
      </c>
      <c r="E95" s="102" t="e">
        <f t="shared" si="6"/>
        <v>#VALUE!</v>
      </c>
      <c r="F95" s="102" t="e">
        <f t="shared" si="6"/>
        <v>#VALUE!</v>
      </c>
      <c r="G95" s="102" t="e">
        <f t="shared" si="6"/>
        <v>#VALUE!</v>
      </c>
      <c r="H95" s="102" t="e">
        <f t="shared" si="6"/>
        <v>#VALUE!</v>
      </c>
      <c r="I95" s="102" t="e">
        <f t="shared" si="6"/>
        <v>#VALUE!</v>
      </c>
      <c r="J95" s="102" t="e">
        <f t="shared" si="6"/>
        <v>#VALUE!</v>
      </c>
      <c r="K95" s="102" t="e">
        <f t="shared" si="6"/>
        <v>#VALUE!</v>
      </c>
      <c r="L95" s="102" t="e">
        <f t="shared" si="6"/>
        <v>#VALUE!</v>
      </c>
      <c r="M95" s="102" t="e">
        <f t="shared" si="6"/>
        <v>#VALUE!</v>
      </c>
      <c r="N95" s="102">
        <v>8</v>
      </c>
    </row>
    <row r="96" ht="15" spans="2:14">
      <c r="B96" s="102">
        <f>B88*IF(B80="-",0,B88)</f>
        <v>0</v>
      </c>
      <c r="C96" s="102">
        <f t="shared" ref="C96:M96" si="7">C88*IF(C80="-",0,C88)</f>
        <v>0</v>
      </c>
      <c r="D96" s="102">
        <f t="shared" si="7"/>
        <v>0</v>
      </c>
      <c r="E96" s="102">
        <f t="shared" si="7"/>
        <v>0.111111111111111</v>
      </c>
      <c r="F96" s="102">
        <f t="shared" si="7"/>
        <v>0.0204081632653061</v>
      </c>
      <c r="G96" s="102" t="e">
        <f t="shared" si="7"/>
        <v>#VALUE!</v>
      </c>
      <c r="H96" s="102" t="e">
        <f t="shared" si="7"/>
        <v>#VALUE!</v>
      </c>
      <c r="I96" s="102" t="e">
        <f t="shared" si="7"/>
        <v>#VALUE!</v>
      </c>
      <c r="J96" s="102">
        <f t="shared" si="7"/>
        <v>0.444444444444444</v>
      </c>
      <c r="K96" s="102" t="e">
        <f t="shared" si="7"/>
        <v>#VALUE!</v>
      </c>
      <c r="L96" s="102">
        <f t="shared" si="7"/>
        <v>0.25</v>
      </c>
      <c r="M96" s="102">
        <f t="shared" si="7"/>
        <v>0</v>
      </c>
      <c r="N96" s="102">
        <v>7</v>
      </c>
    </row>
    <row r="97" ht="15" spans="2:14">
      <c r="B97" s="102">
        <f>SUM(B92:B96)</f>
        <v>85</v>
      </c>
      <c r="C97" s="102">
        <f t="shared" ref="C97:M97" si="8">SUM(C92:C96)</f>
        <v>78.4285714285714</v>
      </c>
      <c r="D97" s="102">
        <f t="shared" si="8"/>
        <v>2.25</v>
      </c>
      <c r="E97" s="102" t="e">
        <f t="shared" si="8"/>
        <v>#VALUE!</v>
      </c>
      <c r="F97" s="102" t="e">
        <f t="shared" si="8"/>
        <v>#VALUE!</v>
      </c>
      <c r="G97" s="102" t="e">
        <f t="shared" si="8"/>
        <v>#VALUE!</v>
      </c>
      <c r="H97" s="102" t="e">
        <f t="shared" si="8"/>
        <v>#VALUE!</v>
      </c>
      <c r="I97" s="102" t="e">
        <f t="shared" si="8"/>
        <v>#VALUE!</v>
      </c>
      <c r="J97" s="102" t="e">
        <f t="shared" si="8"/>
        <v>#VALUE!</v>
      </c>
      <c r="K97" s="102" t="e">
        <f t="shared" si="8"/>
        <v>#VALUE!</v>
      </c>
      <c r="L97" s="102" t="e">
        <f t="shared" si="8"/>
        <v>#VALUE!</v>
      </c>
      <c r="M97" s="102" t="e">
        <f t="shared" si="8"/>
        <v>#VALUE!</v>
      </c>
      <c r="N97" s="104">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
  <sheetViews>
    <sheetView workbookViewId="0">
      <selection activeCell="M9" sqref="M9"/>
    </sheetView>
  </sheetViews>
  <sheetFormatPr defaultColWidth="9" defaultRowHeight="12.75"/>
  <cols>
    <col min="4" max="4" width="20.1428571428571" customWidth="1"/>
    <col min="5" max="8" width="13.5714285714286" customWidth="1"/>
    <col min="9" max="9" width="14.5714285714286" customWidth="1"/>
    <col min="10" max="11" width="13.5714285714286" customWidth="1"/>
  </cols>
  <sheetData>
    <row r="1" ht="20.25" spans="1:16">
      <c r="A1" s="1" t="s">
        <v>476</v>
      </c>
      <c r="B1" s="1"/>
      <c r="C1" s="1"/>
      <c r="D1" s="1"/>
      <c r="E1" s="1"/>
      <c r="F1" s="1"/>
      <c r="G1" s="1"/>
      <c r="H1" s="1"/>
      <c r="I1" s="1"/>
      <c r="J1" s="1"/>
      <c r="K1" s="1"/>
      <c r="L1" s="1"/>
      <c r="M1" s="1"/>
      <c r="N1" s="55"/>
      <c r="O1" s="55"/>
      <c r="P1" s="55"/>
    </row>
    <row r="2" ht="20.25" spans="1:16">
      <c r="A2" s="1" t="s">
        <v>477</v>
      </c>
      <c r="B2" s="1"/>
      <c r="C2" s="1"/>
      <c r="D2" s="1"/>
      <c r="E2" s="1"/>
      <c r="F2" s="1"/>
      <c r="G2" s="1"/>
      <c r="H2" s="1"/>
      <c r="I2" s="1"/>
      <c r="J2" s="1"/>
      <c r="K2" s="1"/>
      <c r="L2" s="1"/>
      <c r="M2" s="1"/>
      <c r="N2" s="55"/>
      <c r="O2" s="55"/>
      <c r="P2" s="55"/>
    </row>
    <row r="3" ht="15.75" spans="1:16">
      <c r="A3" s="2" t="s">
        <v>478</v>
      </c>
      <c r="B3" s="2"/>
      <c r="C3" s="2"/>
      <c r="D3" s="2"/>
      <c r="E3" s="2"/>
      <c r="F3" s="2"/>
      <c r="G3" s="2"/>
      <c r="H3" s="2"/>
      <c r="I3" s="2"/>
      <c r="J3" s="2"/>
      <c r="K3" s="2"/>
      <c r="L3" s="2"/>
      <c r="M3" s="2"/>
      <c r="N3" s="56"/>
      <c r="O3" s="56"/>
      <c r="P3" s="56"/>
    </row>
    <row r="4" ht="15.75" spans="1:18">
      <c r="A4" s="3" t="s">
        <v>479</v>
      </c>
      <c r="B4" s="3"/>
      <c r="C4" s="3"/>
      <c r="D4" s="4"/>
      <c r="G4" s="3" t="s">
        <v>480</v>
      </c>
      <c r="H4" s="3"/>
      <c r="I4" s="3"/>
      <c r="J4" s="3"/>
      <c r="K4" s="3" t="s">
        <v>481</v>
      </c>
      <c r="L4" s="3"/>
      <c r="N4" s="37"/>
      <c r="O4" s="5"/>
      <c r="P4" s="5"/>
      <c r="Q4" s="38"/>
      <c r="R4" s="38"/>
    </row>
    <row r="5" ht="15.75" spans="1:18">
      <c r="A5" s="3" t="s">
        <v>482</v>
      </c>
      <c r="B5" s="3"/>
      <c r="C5" s="3"/>
      <c r="D5" s="3"/>
      <c r="E5" s="3"/>
      <c r="F5" s="3"/>
      <c r="G5" s="3"/>
      <c r="H5" s="3"/>
      <c r="I5" s="3"/>
      <c r="J5" s="3"/>
      <c r="K5" s="3"/>
      <c r="L5" s="3"/>
      <c r="M5" s="3"/>
      <c r="N5" s="37"/>
      <c r="O5" s="5"/>
      <c r="P5" s="5"/>
      <c r="Q5" s="38"/>
      <c r="R5" s="38"/>
    </row>
    <row r="6" ht="18.75" spans="4:18">
      <c r="D6" s="10" t="s">
        <v>483</v>
      </c>
      <c r="E6" s="10"/>
      <c r="F6" s="10"/>
      <c r="G6" s="10"/>
      <c r="H6" s="10"/>
      <c r="I6" s="10"/>
      <c r="J6" s="10"/>
      <c r="K6" s="10"/>
      <c r="L6" s="57"/>
      <c r="M6" s="57"/>
      <c r="N6" s="57"/>
      <c r="O6" s="57"/>
      <c r="P6" s="57"/>
      <c r="Q6" s="57"/>
      <c r="R6" s="9"/>
    </row>
    <row r="7" ht="18.75" spans="4:18">
      <c r="D7" s="10" t="s">
        <v>484</v>
      </c>
      <c r="E7" s="10"/>
      <c r="F7" s="10"/>
      <c r="G7" s="10"/>
      <c r="H7" s="10"/>
      <c r="I7" s="10"/>
      <c r="J7" s="10"/>
      <c r="K7" s="10"/>
      <c r="L7" s="57"/>
      <c r="M7" s="57"/>
      <c r="N7" s="57"/>
      <c r="O7" s="57"/>
      <c r="P7" s="57"/>
      <c r="Q7" s="57"/>
      <c r="R7" s="9"/>
    </row>
    <row r="8" ht="18.75" spans="4:18">
      <c r="D8" s="10" t="s">
        <v>485</v>
      </c>
      <c r="E8" s="10"/>
      <c r="F8" s="10"/>
      <c r="G8" s="10"/>
      <c r="H8" s="10"/>
      <c r="I8" s="10"/>
      <c r="J8" s="10"/>
      <c r="K8" s="10"/>
      <c r="L8" s="57"/>
      <c r="M8" s="57"/>
      <c r="N8" s="57"/>
      <c r="O8" s="57"/>
      <c r="P8" s="57"/>
      <c r="Q8" s="57"/>
      <c r="R8" s="9"/>
    </row>
    <row r="9" ht="18.75" spans="5:17">
      <c r="E9" s="49"/>
      <c r="F9" s="49"/>
      <c r="G9" s="49"/>
      <c r="H9" s="49"/>
      <c r="I9" s="49"/>
      <c r="J9" s="49"/>
      <c r="K9" s="49"/>
      <c r="L9" s="49"/>
      <c r="M9" s="49"/>
      <c r="N9" s="49"/>
      <c r="O9" s="49"/>
      <c r="P9" s="49"/>
      <c r="Q9" s="49"/>
    </row>
    <row r="10" spans="5:17">
      <c r="E10" s="50" t="s">
        <v>435</v>
      </c>
      <c r="F10" s="50" t="s">
        <v>486</v>
      </c>
      <c r="G10" s="51" t="s">
        <v>487</v>
      </c>
      <c r="H10" s="51" t="s">
        <v>488</v>
      </c>
      <c r="I10" s="51" t="s">
        <v>489</v>
      </c>
      <c r="J10" s="50" t="s">
        <v>490</v>
      </c>
      <c r="K10" s="50" t="s">
        <v>491</v>
      </c>
      <c r="L10" s="58"/>
      <c r="M10" s="58"/>
      <c r="N10" s="58"/>
      <c r="O10" s="58"/>
      <c r="P10" s="58"/>
      <c r="Q10" s="58"/>
    </row>
    <row r="11" spans="5:17">
      <c r="E11" s="50"/>
      <c r="F11" s="50"/>
      <c r="G11" s="51"/>
      <c r="H11" s="51"/>
      <c r="I11" s="51"/>
      <c r="J11" s="50"/>
      <c r="K11" s="50"/>
      <c r="L11" s="58"/>
      <c r="M11" s="58"/>
      <c r="N11" s="58"/>
      <c r="O11" s="58"/>
      <c r="P11" s="58"/>
      <c r="Q11" s="58"/>
    </row>
    <row r="12" ht="24" customHeight="1" spans="5:17">
      <c r="E12" s="50"/>
      <c r="F12" s="50"/>
      <c r="G12" s="51"/>
      <c r="H12" s="51"/>
      <c r="I12" s="51"/>
      <c r="J12" s="50"/>
      <c r="K12" s="50"/>
      <c r="L12" s="58"/>
      <c r="M12" s="58"/>
      <c r="N12" s="58"/>
      <c r="O12" s="58"/>
      <c r="P12" s="58"/>
      <c r="Q12" s="58"/>
    </row>
    <row r="13" ht="18.75" spans="5:17">
      <c r="E13" s="52" t="s">
        <v>311</v>
      </c>
      <c r="F13" s="53" t="s">
        <v>492</v>
      </c>
      <c r="G13" s="52">
        <v>98</v>
      </c>
      <c r="H13" s="54"/>
      <c r="I13" s="52">
        <v>98</v>
      </c>
      <c r="J13" s="52">
        <v>95</v>
      </c>
      <c r="K13" s="52" t="s">
        <v>493</v>
      </c>
      <c r="L13" s="58"/>
      <c r="M13" s="58"/>
      <c r="N13" s="58"/>
      <c r="O13" s="58"/>
      <c r="P13" s="58"/>
      <c r="Q13" s="58"/>
    </row>
    <row r="14" ht="18.75" spans="5:17">
      <c r="E14" s="52" t="s">
        <v>312</v>
      </c>
      <c r="F14" s="53" t="s">
        <v>492</v>
      </c>
      <c r="G14" s="52">
        <v>98</v>
      </c>
      <c r="H14" s="54"/>
      <c r="I14" s="52">
        <v>98</v>
      </c>
      <c r="J14" s="52">
        <v>95</v>
      </c>
      <c r="K14" s="52" t="s">
        <v>493</v>
      </c>
      <c r="L14" s="58"/>
      <c r="M14" s="58"/>
      <c r="N14" s="58"/>
      <c r="O14" s="58"/>
      <c r="P14" s="58"/>
      <c r="Q14" s="58"/>
    </row>
    <row r="15" ht="18.75" spans="5:17">
      <c r="E15" s="52" t="s">
        <v>313</v>
      </c>
      <c r="F15" s="53" t="s">
        <v>492</v>
      </c>
      <c r="G15" s="52">
        <v>98</v>
      </c>
      <c r="H15" s="54"/>
      <c r="I15" s="52">
        <v>98</v>
      </c>
      <c r="J15" s="52">
        <v>95</v>
      </c>
      <c r="K15" s="52" t="s">
        <v>493</v>
      </c>
      <c r="L15" s="58"/>
      <c r="M15" s="58"/>
      <c r="N15" s="58"/>
      <c r="O15" s="58"/>
      <c r="P15" s="58"/>
      <c r="Q15" s="58"/>
    </row>
    <row r="16" ht="18.75" spans="5:11">
      <c r="E16" s="52" t="s">
        <v>314</v>
      </c>
      <c r="F16" s="53" t="s">
        <v>492</v>
      </c>
      <c r="G16" s="52">
        <v>98</v>
      </c>
      <c r="H16" s="54"/>
      <c r="I16" s="52">
        <v>98</v>
      </c>
      <c r="J16" s="52">
        <v>95</v>
      </c>
      <c r="K16" s="52" t="s">
        <v>493</v>
      </c>
    </row>
  </sheetData>
  <mergeCells count="13">
    <mergeCell ref="A1:M1"/>
    <mergeCell ref="A2:M2"/>
    <mergeCell ref="A3:M3"/>
    <mergeCell ref="D6:K6"/>
    <mergeCell ref="D7:K7"/>
    <mergeCell ref="D8:K8"/>
    <mergeCell ref="E10:E12"/>
    <mergeCell ref="F10:F12"/>
    <mergeCell ref="G10:G12"/>
    <mergeCell ref="H10:H12"/>
    <mergeCell ref="I10:I12"/>
    <mergeCell ref="J10:J12"/>
    <mergeCell ref="K10:K12"/>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5"/>
  <sheetViews>
    <sheetView tabSelected="1" topLeftCell="A13" workbookViewId="0">
      <selection activeCell="A9" sqref="A9"/>
    </sheetView>
  </sheetViews>
  <sheetFormatPr defaultColWidth="9" defaultRowHeight="12.75"/>
  <cols>
    <col min="1" max="1" width="17.1428571428571" customWidth="1"/>
    <col min="2" max="2" width="10.7142857142857" customWidth="1"/>
    <col min="7" max="7" width="9.57142857142857" customWidth="1"/>
    <col min="8" max="8" width="7.14285714285714" customWidth="1"/>
    <col min="13" max="13" width="8.85714285714286" customWidth="1"/>
  </cols>
  <sheetData>
    <row r="1" ht="20.25" spans="1:19">
      <c r="A1" s="1" t="s">
        <v>476</v>
      </c>
      <c r="B1" s="1"/>
      <c r="C1" s="1"/>
      <c r="D1" s="1"/>
      <c r="E1" s="1"/>
      <c r="F1" s="1"/>
      <c r="G1" s="1"/>
      <c r="H1" s="1"/>
      <c r="I1" s="1"/>
      <c r="J1" s="1"/>
      <c r="K1" s="1"/>
      <c r="L1" s="1"/>
      <c r="M1" s="1"/>
      <c r="N1" s="1"/>
      <c r="O1" s="1"/>
      <c r="P1" s="1"/>
      <c r="Q1" s="1"/>
      <c r="R1" s="1"/>
      <c r="S1" s="1"/>
    </row>
    <row r="2" ht="20.25" spans="1:19">
      <c r="A2" s="1" t="s">
        <v>477</v>
      </c>
      <c r="B2" s="1"/>
      <c r="C2" s="1"/>
      <c r="D2" s="1"/>
      <c r="E2" s="1"/>
      <c r="F2" s="1"/>
      <c r="G2" s="1"/>
      <c r="H2" s="1"/>
      <c r="I2" s="1"/>
      <c r="J2" s="1"/>
      <c r="K2" s="1"/>
      <c r="L2" s="1"/>
      <c r="M2" s="1"/>
      <c r="N2" s="1"/>
      <c r="O2" s="1"/>
      <c r="P2" s="1"/>
      <c r="Q2" s="1"/>
      <c r="R2" s="1"/>
      <c r="S2" s="1"/>
    </row>
    <row r="3" ht="15.75" spans="1:19">
      <c r="A3" s="2" t="s">
        <v>478</v>
      </c>
      <c r="B3" s="2"/>
      <c r="C3" s="2"/>
      <c r="D3" s="2"/>
      <c r="E3" s="2"/>
      <c r="F3" s="2"/>
      <c r="G3" s="2"/>
      <c r="H3" s="2"/>
      <c r="I3" s="2"/>
      <c r="J3" s="2"/>
      <c r="K3" s="2"/>
      <c r="L3" s="2"/>
      <c r="M3" s="2"/>
      <c r="N3" s="2"/>
      <c r="O3" s="2"/>
      <c r="P3" s="2"/>
      <c r="Q3" s="2"/>
      <c r="R3" s="2"/>
      <c r="S3" s="2"/>
    </row>
    <row r="4" ht="15.75" spans="1:17">
      <c r="A4" s="3" t="s">
        <v>479</v>
      </c>
      <c r="B4" s="3"/>
      <c r="C4" s="3"/>
      <c r="D4" s="4"/>
      <c r="F4" s="3"/>
      <c r="G4" s="3"/>
      <c r="H4" s="3"/>
      <c r="I4" s="3" t="s">
        <v>480</v>
      </c>
      <c r="J4" s="3"/>
      <c r="K4" s="3"/>
      <c r="L4" s="3"/>
      <c r="N4" s="37"/>
      <c r="O4" s="38"/>
      <c r="P4" s="3" t="s">
        <v>481</v>
      </c>
      <c r="Q4" s="38"/>
    </row>
    <row r="5" ht="15.75" spans="1:17">
      <c r="A5" s="3" t="s">
        <v>494</v>
      </c>
      <c r="B5" s="3"/>
      <c r="C5" s="3"/>
      <c r="D5" s="3"/>
      <c r="E5" s="3"/>
      <c r="F5" s="3"/>
      <c r="G5" s="3"/>
      <c r="H5" s="3"/>
      <c r="I5" s="3"/>
      <c r="J5" s="3"/>
      <c r="K5" s="3"/>
      <c r="L5" s="3"/>
      <c r="M5" s="3"/>
      <c r="N5" s="37"/>
      <c r="O5" s="38"/>
      <c r="P5" s="38"/>
      <c r="Q5" s="38"/>
    </row>
    <row r="6" ht="18.75" spans="1:17">
      <c r="A6" s="5"/>
      <c r="B6" s="5"/>
      <c r="C6" s="5"/>
      <c r="D6" s="6"/>
      <c r="E6" s="7" t="s">
        <v>495</v>
      </c>
      <c r="F6" s="7"/>
      <c r="G6" s="7"/>
      <c r="H6" s="7"/>
      <c r="I6" s="7"/>
      <c r="J6" s="7"/>
      <c r="K6" s="7"/>
      <c r="L6" s="6"/>
      <c r="M6" s="6"/>
      <c r="N6" s="6"/>
      <c r="O6" s="9"/>
      <c r="P6" s="38"/>
      <c r="Q6" s="38"/>
    </row>
    <row r="7" ht="18.75" spans="1:17">
      <c r="A7" s="5"/>
      <c r="B7" s="5"/>
      <c r="C7" s="5"/>
      <c r="D7" s="6"/>
      <c r="E7" s="7" t="s">
        <v>496</v>
      </c>
      <c r="F7" s="7"/>
      <c r="G7" s="7"/>
      <c r="H7" s="7"/>
      <c r="I7" s="7"/>
      <c r="J7" s="7"/>
      <c r="K7" s="7"/>
      <c r="L7" s="7"/>
      <c r="M7" s="7"/>
      <c r="N7" s="6"/>
      <c r="O7" s="9"/>
      <c r="P7" s="38"/>
      <c r="Q7" s="38"/>
    </row>
    <row r="8" ht="18.75" spans="1:17">
      <c r="A8" s="5"/>
      <c r="B8" s="5"/>
      <c r="C8" s="5"/>
      <c r="D8" s="6"/>
      <c r="E8" s="8" t="s">
        <v>497</v>
      </c>
      <c r="F8" s="6"/>
      <c r="G8" s="6"/>
      <c r="H8" s="6"/>
      <c r="I8" s="6"/>
      <c r="J8" s="6"/>
      <c r="K8" s="6"/>
      <c r="L8" s="6"/>
      <c r="M8" s="6"/>
      <c r="N8" s="6"/>
      <c r="O8" s="9"/>
      <c r="P8" s="38"/>
      <c r="Q8" s="38"/>
    </row>
    <row r="9" ht="18.75" spans="4:15">
      <c r="D9" s="9"/>
      <c r="E9" s="8" t="s">
        <v>498</v>
      </c>
      <c r="F9" s="9"/>
      <c r="G9" s="9"/>
      <c r="H9" s="9"/>
      <c r="I9" s="9"/>
      <c r="J9" s="9"/>
      <c r="K9" s="9"/>
      <c r="L9" s="9"/>
      <c r="M9" s="9"/>
      <c r="N9" s="9"/>
      <c r="O9" s="9"/>
    </row>
    <row r="10" ht="18.75" spans="4:15">
      <c r="D10" s="10" t="s">
        <v>497</v>
      </c>
      <c r="E10" s="10"/>
      <c r="F10" s="10"/>
      <c r="G10" s="10"/>
      <c r="H10" s="10"/>
      <c r="I10" s="10"/>
      <c r="J10" s="10"/>
      <c r="K10" s="10"/>
      <c r="L10" s="10"/>
      <c r="M10" s="10"/>
      <c r="N10" s="9"/>
      <c r="O10" s="9"/>
    </row>
    <row r="12" ht="15.75" spans="2:19">
      <c r="B12" s="11" t="s">
        <v>499</v>
      </c>
      <c r="C12" s="11"/>
      <c r="D12" s="11"/>
      <c r="E12" s="11"/>
      <c r="F12" s="11"/>
      <c r="G12" s="11"/>
      <c r="H12" s="11"/>
      <c r="I12" s="11"/>
      <c r="J12" s="11"/>
      <c r="K12" s="11"/>
      <c r="L12" s="11"/>
      <c r="M12" s="11"/>
      <c r="N12" s="11"/>
      <c r="O12" s="11"/>
      <c r="P12" s="11"/>
      <c r="Q12" s="11"/>
      <c r="R12" s="11"/>
      <c r="S12" s="11"/>
    </row>
    <row r="13" ht="14.25" spans="2:19">
      <c r="B13" s="12" t="s">
        <v>500</v>
      </c>
      <c r="C13" s="13"/>
      <c r="D13" s="13"/>
      <c r="E13" s="13"/>
      <c r="F13" s="13"/>
      <c r="G13" s="13"/>
      <c r="H13" s="13"/>
      <c r="I13" s="13"/>
      <c r="J13" s="13"/>
      <c r="K13" s="13"/>
      <c r="L13" s="13"/>
      <c r="M13" s="13"/>
      <c r="N13" s="13"/>
      <c r="O13" s="13"/>
      <c r="P13" s="13"/>
      <c r="Q13" s="13"/>
      <c r="R13" s="13"/>
      <c r="S13" s="42"/>
    </row>
    <row r="14" ht="15" spans="2:19">
      <c r="B14" s="14"/>
      <c r="C14" s="14"/>
      <c r="D14" s="14"/>
      <c r="E14" s="14"/>
      <c r="F14" s="14"/>
      <c r="G14" s="14"/>
      <c r="H14" s="14"/>
      <c r="I14" s="14"/>
      <c r="J14" s="14"/>
      <c r="K14" s="14"/>
      <c r="L14" s="14"/>
      <c r="M14" s="14"/>
      <c r="N14" s="14"/>
      <c r="O14" s="14"/>
      <c r="P14" s="14"/>
      <c r="Q14" s="14"/>
      <c r="R14" s="14"/>
      <c r="S14" s="14"/>
    </row>
    <row r="15" ht="15" spans="2:19">
      <c r="B15" s="15" t="s">
        <v>501</v>
      </c>
      <c r="C15" s="15"/>
      <c r="D15" s="15" t="s">
        <v>463</v>
      </c>
      <c r="E15" s="15"/>
      <c r="F15" s="15"/>
      <c r="G15" s="15"/>
      <c r="H15" s="15"/>
      <c r="I15" s="15"/>
      <c r="J15" s="15"/>
      <c r="K15" s="15"/>
      <c r="L15" s="15"/>
      <c r="M15" s="15"/>
      <c r="N15" s="15"/>
      <c r="O15" s="15"/>
      <c r="P15" s="15" t="s">
        <v>502</v>
      </c>
      <c r="Q15" s="15"/>
      <c r="R15" s="15"/>
      <c r="S15" s="15"/>
    </row>
    <row r="16" ht="15" spans="2:19">
      <c r="B16" s="16"/>
      <c r="C16" s="16"/>
      <c r="D16" s="17" t="s">
        <v>503</v>
      </c>
      <c r="E16" s="17" t="s">
        <v>504</v>
      </c>
      <c r="F16" s="17" t="s">
        <v>505</v>
      </c>
      <c r="G16" s="17" t="s">
        <v>506</v>
      </c>
      <c r="H16" s="17" t="s">
        <v>507</v>
      </c>
      <c r="I16" s="17" t="s">
        <v>508</v>
      </c>
      <c r="J16" s="17" t="s">
        <v>509</v>
      </c>
      <c r="K16" s="17" t="s">
        <v>510</v>
      </c>
      <c r="L16" s="17" t="s">
        <v>511</v>
      </c>
      <c r="M16" s="17" t="s">
        <v>512</v>
      </c>
      <c r="N16" s="17" t="s">
        <v>513</v>
      </c>
      <c r="O16" s="17" t="s">
        <v>514</v>
      </c>
      <c r="P16" s="17" t="s">
        <v>515</v>
      </c>
      <c r="Q16" s="17" t="s">
        <v>516</v>
      </c>
      <c r="R16" s="17" t="s">
        <v>517</v>
      </c>
      <c r="S16" s="17" t="s">
        <v>518</v>
      </c>
    </row>
    <row r="17" ht="15" spans="2:19">
      <c r="B17" s="16" t="s">
        <v>465</v>
      </c>
      <c r="C17" s="16"/>
      <c r="D17" s="18">
        <v>3</v>
      </c>
      <c r="E17" s="17">
        <v>0</v>
      </c>
      <c r="F17" s="19">
        <v>3</v>
      </c>
      <c r="G17" s="17">
        <v>0</v>
      </c>
      <c r="H17" s="17">
        <v>0</v>
      </c>
      <c r="I17" s="17">
        <v>0</v>
      </c>
      <c r="J17" s="17">
        <v>0</v>
      </c>
      <c r="K17" s="17">
        <v>0</v>
      </c>
      <c r="L17" s="17">
        <v>3</v>
      </c>
      <c r="M17" s="17">
        <v>2</v>
      </c>
      <c r="N17" s="17">
        <v>0</v>
      </c>
      <c r="O17" s="17">
        <v>3</v>
      </c>
      <c r="P17" s="17">
        <v>3</v>
      </c>
      <c r="Q17" s="17">
        <v>0</v>
      </c>
      <c r="R17" s="17">
        <v>0</v>
      </c>
      <c r="S17" s="17">
        <v>0</v>
      </c>
    </row>
    <row r="18" ht="15" spans="2:19">
      <c r="B18" s="16" t="s">
        <v>467</v>
      </c>
      <c r="C18" s="16"/>
      <c r="D18" s="18">
        <v>3</v>
      </c>
      <c r="E18" s="17">
        <v>0</v>
      </c>
      <c r="F18" s="19">
        <v>3</v>
      </c>
      <c r="G18" s="17">
        <v>0</v>
      </c>
      <c r="H18" s="17">
        <v>0</v>
      </c>
      <c r="I18" s="17">
        <v>0</v>
      </c>
      <c r="J18" s="17">
        <v>0</v>
      </c>
      <c r="K18" s="17">
        <v>0</v>
      </c>
      <c r="L18" s="19">
        <v>3</v>
      </c>
      <c r="M18" s="19">
        <v>2</v>
      </c>
      <c r="N18" s="17">
        <v>0</v>
      </c>
      <c r="O18" s="19">
        <v>3</v>
      </c>
      <c r="P18" s="19">
        <v>3</v>
      </c>
      <c r="Q18" s="17">
        <v>0</v>
      </c>
      <c r="R18" s="17">
        <v>0</v>
      </c>
      <c r="S18" s="17">
        <v>0</v>
      </c>
    </row>
    <row r="19" ht="15" spans="2:19">
      <c r="B19" s="16" t="s">
        <v>519</v>
      </c>
      <c r="C19" s="16"/>
      <c r="D19" s="19">
        <v>3</v>
      </c>
      <c r="E19" s="17">
        <v>0</v>
      </c>
      <c r="F19" s="19">
        <v>3</v>
      </c>
      <c r="G19" s="17">
        <v>0</v>
      </c>
      <c r="H19" s="17">
        <v>0</v>
      </c>
      <c r="I19" s="17">
        <v>0</v>
      </c>
      <c r="J19" s="17">
        <v>0</v>
      </c>
      <c r="K19" s="17">
        <v>0</v>
      </c>
      <c r="L19" s="18">
        <v>3</v>
      </c>
      <c r="M19" s="19">
        <v>2</v>
      </c>
      <c r="N19" s="17">
        <v>0</v>
      </c>
      <c r="O19" s="19">
        <v>3</v>
      </c>
      <c r="P19" s="18">
        <v>3</v>
      </c>
      <c r="Q19" s="17">
        <v>0</v>
      </c>
      <c r="R19" s="17">
        <v>0</v>
      </c>
      <c r="S19" s="17">
        <v>0</v>
      </c>
    </row>
    <row r="20" ht="15" spans="2:19">
      <c r="B20" s="16" t="s">
        <v>469</v>
      </c>
      <c r="C20" s="16"/>
      <c r="D20" s="18">
        <v>3</v>
      </c>
      <c r="E20" s="17">
        <v>0</v>
      </c>
      <c r="F20" s="19">
        <v>3</v>
      </c>
      <c r="G20" s="17">
        <v>0</v>
      </c>
      <c r="H20" s="17">
        <v>0</v>
      </c>
      <c r="I20" s="17">
        <v>0</v>
      </c>
      <c r="J20" s="17">
        <v>0</v>
      </c>
      <c r="K20" s="17">
        <v>0</v>
      </c>
      <c r="L20" s="19">
        <v>3</v>
      </c>
      <c r="M20" s="19">
        <v>2</v>
      </c>
      <c r="N20" s="17">
        <v>0</v>
      </c>
      <c r="O20" s="19">
        <v>3</v>
      </c>
      <c r="P20" s="18">
        <v>3</v>
      </c>
      <c r="Q20" s="17">
        <v>0</v>
      </c>
      <c r="R20" s="17">
        <v>0</v>
      </c>
      <c r="S20" s="17">
        <v>0</v>
      </c>
    </row>
    <row r="21" ht="15" spans="2:19">
      <c r="B21" s="16" t="s">
        <v>520</v>
      </c>
      <c r="C21" s="16"/>
      <c r="D21" s="18">
        <f>AVERAGE(D17:D20)</f>
        <v>3</v>
      </c>
      <c r="E21" s="18">
        <f t="shared" ref="E21:S21" si="0">AVERAGE(E17:E20)</f>
        <v>0</v>
      </c>
      <c r="F21" s="18">
        <f t="shared" si="0"/>
        <v>3</v>
      </c>
      <c r="G21" s="18">
        <f t="shared" si="0"/>
        <v>0</v>
      </c>
      <c r="H21" s="18">
        <f t="shared" si="0"/>
        <v>0</v>
      </c>
      <c r="I21" s="18">
        <f t="shared" si="0"/>
        <v>0</v>
      </c>
      <c r="J21" s="18">
        <f t="shared" si="0"/>
        <v>0</v>
      </c>
      <c r="K21" s="18">
        <f t="shared" si="0"/>
        <v>0</v>
      </c>
      <c r="L21" s="18">
        <f t="shared" si="0"/>
        <v>3</v>
      </c>
      <c r="M21" s="18">
        <f t="shared" si="0"/>
        <v>2</v>
      </c>
      <c r="N21" s="18">
        <f t="shared" si="0"/>
        <v>0</v>
      </c>
      <c r="O21" s="18">
        <f t="shared" si="0"/>
        <v>3</v>
      </c>
      <c r="P21" s="18">
        <f t="shared" si="0"/>
        <v>3</v>
      </c>
      <c r="Q21" s="18">
        <f t="shared" si="0"/>
        <v>0</v>
      </c>
      <c r="R21" s="18">
        <f t="shared" si="0"/>
        <v>0</v>
      </c>
      <c r="S21" s="18">
        <f t="shared" si="0"/>
        <v>0</v>
      </c>
    </row>
    <row r="22" ht="15" spans="2:19">
      <c r="B22" s="20"/>
      <c r="C22" s="20"/>
      <c r="D22" s="21"/>
      <c r="E22" s="22"/>
      <c r="F22" s="22"/>
      <c r="G22" s="22"/>
      <c r="H22" s="22"/>
      <c r="I22" s="22"/>
      <c r="J22" s="21"/>
      <c r="K22" s="22"/>
      <c r="L22" s="21"/>
      <c r="M22" s="21"/>
      <c r="N22" s="22"/>
      <c r="O22" s="21"/>
      <c r="P22" s="21"/>
      <c r="Q22" s="43"/>
      <c r="R22" s="43"/>
      <c r="S22" s="43"/>
    </row>
    <row r="23" ht="15.75" spans="2:19">
      <c r="B23" s="23" t="s">
        <v>499</v>
      </c>
      <c r="C23" s="24"/>
      <c r="D23" s="24"/>
      <c r="E23" s="24"/>
      <c r="F23" s="24"/>
      <c r="G23" s="24"/>
      <c r="H23" s="24"/>
      <c r="I23" s="24"/>
      <c r="J23" s="24"/>
      <c r="K23" s="24"/>
      <c r="L23" s="24"/>
      <c r="M23" s="24"/>
      <c r="N23" s="24"/>
      <c r="O23" s="24"/>
      <c r="P23" s="24"/>
      <c r="Q23" s="24"/>
      <c r="R23" s="24"/>
      <c r="S23" s="44"/>
    </row>
    <row r="24" ht="14.25" spans="2:19">
      <c r="B24" s="12" t="s">
        <v>500</v>
      </c>
      <c r="C24" s="13"/>
      <c r="D24" s="13"/>
      <c r="E24" s="13"/>
      <c r="F24" s="13"/>
      <c r="G24" s="13"/>
      <c r="H24" s="13"/>
      <c r="I24" s="13"/>
      <c r="J24" s="13"/>
      <c r="K24" s="13"/>
      <c r="L24" s="13"/>
      <c r="M24" s="13"/>
      <c r="N24" s="13"/>
      <c r="O24" s="13"/>
      <c r="P24" s="13"/>
      <c r="Q24" s="13"/>
      <c r="R24" s="13"/>
      <c r="S24" s="42"/>
    </row>
    <row r="25" ht="15" spans="2:19">
      <c r="B25" s="25"/>
      <c r="C25" s="26"/>
      <c r="D25" s="26"/>
      <c r="E25" s="26"/>
      <c r="F25" s="26"/>
      <c r="G25" s="26"/>
      <c r="H25" s="26"/>
      <c r="I25" s="26"/>
      <c r="J25" s="26"/>
      <c r="K25" s="26"/>
      <c r="L25" s="26"/>
      <c r="M25" s="26"/>
      <c r="N25" s="26"/>
      <c r="O25" s="26"/>
      <c r="P25" s="26"/>
      <c r="Q25" s="26"/>
      <c r="R25" s="26"/>
      <c r="S25" s="45"/>
    </row>
    <row r="26" ht="15" spans="2:19">
      <c r="B26" s="16" t="s">
        <v>501</v>
      </c>
      <c r="C26" s="27"/>
      <c r="D26" s="16" t="s">
        <v>463</v>
      </c>
      <c r="E26" s="16"/>
      <c r="F26" s="16"/>
      <c r="G26" s="16"/>
      <c r="H26" s="16"/>
      <c r="I26" s="16"/>
      <c r="J26" s="16"/>
      <c r="K26" s="16"/>
      <c r="L26" s="16"/>
      <c r="M26" s="16"/>
      <c r="N26" s="16"/>
      <c r="O26" s="16"/>
      <c r="P26" s="16" t="s">
        <v>502</v>
      </c>
      <c r="Q26" s="16"/>
      <c r="R26" s="46"/>
      <c r="S26" s="46"/>
    </row>
    <row r="27" spans="2:19">
      <c r="B27" s="16"/>
      <c r="C27" s="15"/>
      <c r="D27" s="17" t="s">
        <v>503</v>
      </c>
      <c r="E27" s="17" t="s">
        <v>504</v>
      </c>
      <c r="F27" s="17" t="s">
        <v>505</v>
      </c>
      <c r="G27" s="17" t="s">
        <v>506</v>
      </c>
      <c r="H27" s="17" t="s">
        <v>507</v>
      </c>
      <c r="I27" s="17" t="s">
        <v>508</v>
      </c>
      <c r="J27" s="17" t="s">
        <v>509</v>
      </c>
      <c r="K27" s="17" t="s">
        <v>510</v>
      </c>
      <c r="L27" s="17" t="s">
        <v>511</v>
      </c>
      <c r="M27" s="17" t="s">
        <v>512</v>
      </c>
      <c r="N27" s="17" t="s">
        <v>513</v>
      </c>
      <c r="O27" s="17" t="s">
        <v>514</v>
      </c>
      <c r="P27" s="17" t="s">
        <v>515</v>
      </c>
      <c r="Q27" s="17" t="s">
        <v>516</v>
      </c>
      <c r="R27" s="17" t="s">
        <v>517</v>
      </c>
      <c r="S27" s="17" t="s">
        <v>518</v>
      </c>
    </row>
    <row r="28" ht="15" spans="2:19">
      <c r="B28" s="16" t="s">
        <v>465</v>
      </c>
      <c r="C28" s="16">
        <v>98</v>
      </c>
      <c r="D28" s="28">
        <f>(C28/3)*D17</f>
        <v>98</v>
      </c>
      <c r="E28" s="28">
        <f>(C28/3)*E17</f>
        <v>0</v>
      </c>
      <c r="F28" s="28">
        <f>(C28/3)*F17</f>
        <v>98</v>
      </c>
      <c r="G28" s="28">
        <f>(C28/3)*G17</f>
        <v>0</v>
      </c>
      <c r="H28" s="19">
        <f>(C28/3)*H17</f>
        <v>0</v>
      </c>
      <c r="I28" s="19">
        <f>(C28/3)*I17</f>
        <v>0</v>
      </c>
      <c r="J28" s="19">
        <f>(C28/3)*J17</f>
        <v>0</v>
      </c>
      <c r="K28" s="19">
        <f>(C28/3)*K17</f>
        <v>0</v>
      </c>
      <c r="L28" s="19">
        <f>(C28/3)*L17</f>
        <v>98</v>
      </c>
      <c r="M28" s="39">
        <f>(C28/3)*M17</f>
        <v>65.3333333333333</v>
      </c>
      <c r="N28" s="19">
        <f>(C28/3)*N17</f>
        <v>0</v>
      </c>
      <c r="O28" s="28">
        <f>(C28/3)*O17</f>
        <v>98</v>
      </c>
      <c r="P28" s="40">
        <f>(C28/3)*P17</f>
        <v>98</v>
      </c>
      <c r="Q28" s="40">
        <f>(C28/3)*Q17</f>
        <v>0</v>
      </c>
      <c r="R28" s="47">
        <f>(C28/3)*R17</f>
        <v>0</v>
      </c>
      <c r="S28" s="47">
        <f>(C28/3)*S17</f>
        <v>0</v>
      </c>
    </row>
    <row r="29" ht="15" spans="2:19">
      <c r="B29" s="16" t="s">
        <v>467</v>
      </c>
      <c r="C29" s="16">
        <v>98</v>
      </c>
      <c r="D29" s="28">
        <f>(C29/3)*D18</f>
        <v>98</v>
      </c>
      <c r="E29" s="28">
        <f>(C29/3)*E18</f>
        <v>0</v>
      </c>
      <c r="F29" s="28">
        <f>(C29/3)*F18</f>
        <v>98</v>
      </c>
      <c r="G29" s="28">
        <f>(C29/3)*G18</f>
        <v>0</v>
      </c>
      <c r="H29" s="19">
        <f>(C29/3)*H18</f>
        <v>0</v>
      </c>
      <c r="I29" s="19">
        <f>(C29/3)*I18</f>
        <v>0</v>
      </c>
      <c r="J29" s="19">
        <f>(C29/3)*J18</f>
        <v>0</v>
      </c>
      <c r="K29" s="19">
        <f>(C29/3)*K18</f>
        <v>0</v>
      </c>
      <c r="L29" s="19">
        <f>(C29/3)*L18</f>
        <v>98</v>
      </c>
      <c r="M29" s="39">
        <f>(C29/3)*M18</f>
        <v>65.3333333333333</v>
      </c>
      <c r="N29" s="19">
        <f>(C29/3)*N18</f>
        <v>0</v>
      </c>
      <c r="O29" s="28">
        <f>(C29/3)*O18</f>
        <v>98</v>
      </c>
      <c r="P29" s="40">
        <f>(C29/3)*P18</f>
        <v>98</v>
      </c>
      <c r="Q29" s="40">
        <f>(C29/3)*Q18</f>
        <v>0</v>
      </c>
      <c r="R29" s="47">
        <f>(C29/3)*R18</f>
        <v>0</v>
      </c>
      <c r="S29" s="47">
        <f>(C29/3)*S18</f>
        <v>0</v>
      </c>
    </row>
    <row r="30" ht="15" spans="2:19">
      <c r="B30" s="16" t="s">
        <v>519</v>
      </c>
      <c r="C30" s="16">
        <v>98</v>
      </c>
      <c r="D30" s="28">
        <f>(C30/3)*D19</f>
        <v>98</v>
      </c>
      <c r="E30" s="28">
        <f>(C30/3)*E19</f>
        <v>0</v>
      </c>
      <c r="F30" s="28">
        <f>(C30/3)*F19</f>
        <v>98</v>
      </c>
      <c r="G30" s="28">
        <f>(C30/3)*G19</f>
        <v>0</v>
      </c>
      <c r="H30" s="19">
        <f>(C30/3)*H19</f>
        <v>0</v>
      </c>
      <c r="I30" s="19">
        <f>(C30/3)*I19</f>
        <v>0</v>
      </c>
      <c r="J30" s="19">
        <f>(C30/3)*J19</f>
        <v>0</v>
      </c>
      <c r="K30" s="19">
        <f>(C30/3)*K19</f>
        <v>0</v>
      </c>
      <c r="L30" s="19">
        <f>(C30/3)*L19</f>
        <v>98</v>
      </c>
      <c r="M30" s="39">
        <f>(C30/3)*M19</f>
        <v>65.3333333333333</v>
      </c>
      <c r="N30" s="19">
        <f>(C30/3)*N19</f>
        <v>0</v>
      </c>
      <c r="O30" s="28">
        <f>(C30/3)*O19</f>
        <v>98</v>
      </c>
      <c r="P30" s="40">
        <f>(C30/3)*P19</f>
        <v>98</v>
      </c>
      <c r="Q30" s="40">
        <f>(C30/3)*Q19</f>
        <v>0</v>
      </c>
      <c r="R30" s="47">
        <f>(C30/3)*R19</f>
        <v>0</v>
      </c>
      <c r="S30" s="47">
        <f>(C30/3)*S19</f>
        <v>0</v>
      </c>
    </row>
    <row r="31" ht="15" spans="2:19">
      <c r="B31" s="16" t="s">
        <v>469</v>
      </c>
      <c r="C31" s="16">
        <v>98</v>
      </c>
      <c r="D31" s="28">
        <f>(C31/3)*D20</f>
        <v>98</v>
      </c>
      <c r="E31" s="28">
        <f>(C31/3)*E20</f>
        <v>0</v>
      </c>
      <c r="F31" s="28">
        <f>(C31/3)*F20</f>
        <v>98</v>
      </c>
      <c r="G31" s="28">
        <f>(C31/3)*G20</f>
        <v>0</v>
      </c>
      <c r="H31" s="19">
        <f>(C31/3)*H20</f>
        <v>0</v>
      </c>
      <c r="I31" s="19">
        <f>(C31/3)*I20</f>
        <v>0</v>
      </c>
      <c r="J31" s="19">
        <f>(C31/3)*J20</f>
        <v>0</v>
      </c>
      <c r="K31" s="19">
        <f>(C31/3)*K20</f>
        <v>0</v>
      </c>
      <c r="L31" s="19">
        <f>(C31/3)*L20</f>
        <v>98</v>
      </c>
      <c r="M31" s="39">
        <f>(C31/3)*M20</f>
        <v>65.3333333333333</v>
      </c>
      <c r="N31" s="19">
        <f>(C31/3)*N20</f>
        <v>0</v>
      </c>
      <c r="O31" s="28">
        <f>(C31/3)*O20</f>
        <v>98</v>
      </c>
      <c r="P31" s="40">
        <f>(C31/3)*P20</f>
        <v>98</v>
      </c>
      <c r="Q31" s="40">
        <f>(C31/3)*Q20</f>
        <v>0</v>
      </c>
      <c r="R31" s="47">
        <f>(C31/3)*R20</f>
        <v>0</v>
      </c>
      <c r="S31" s="47">
        <f>(C31/3)*S20</f>
        <v>0</v>
      </c>
    </row>
    <row r="32" ht="15" spans="2:19">
      <c r="B32" s="16" t="s">
        <v>520</v>
      </c>
      <c r="C32" s="16"/>
      <c r="D32" s="29">
        <f>AVERAGE(D28:D31)</f>
        <v>98</v>
      </c>
      <c r="E32" s="29">
        <f t="shared" ref="E32:S32" si="1">AVERAGE(E28:E31)</f>
        <v>0</v>
      </c>
      <c r="F32" s="29">
        <f t="shared" si="1"/>
        <v>98</v>
      </c>
      <c r="G32" s="29">
        <f t="shared" si="1"/>
        <v>0</v>
      </c>
      <c r="H32" s="29">
        <f t="shared" si="1"/>
        <v>0</v>
      </c>
      <c r="I32" s="29">
        <f t="shared" si="1"/>
        <v>0</v>
      </c>
      <c r="J32" s="29">
        <f t="shared" si="1"/>
        <v>0</v>
      </c>
      <c r="K32" s="29">
        <f t="shared" si="1"/>
        <v>0</v>
      </c>
      <c r="L32" s="29">
        <f t="shared" si="1"/>
        <v>98</v>
      </c>
      <c r="M32" s="29">
        <f t="shared" si="1"/>
        <v>65.3333333333333</v>
      </c>
      <c r="N32" s="29">
        <f t="shared" si="1"/>
        <v>0</v>
      </c>
      <c r="O32" s="29">
        <f t="shared" si="1"/>
        <v>98</v>
      </c>
      <c r="P32" s="29">
        <f t="shared" si="1"/>
        <v>98</v>
      </c>
      <c r="Q32" s="29">
        <f t="shared" si="1"/>
        <v>0</v>
      </c>
      <c r="R32" s="29">
        <f t="shared" si="1"/>
        <v>0</v>
      </c>
      <c r="S32" s="29">
        <f t="shared" si="1"/>
        <v>0</v>
      </c>
    </row>
    <row r="33" ht="15" spans="2:17">
      <c r="B33" s="20"/>
      <c r="C33" s="20"/>
      <c r="D33" s="30"/>
      <c r="E33" s="31"/>
      <c r="F33" s="31"/>
      <c r="G33" s="31"/>
      <c r="H33" s="31"/>
      <c r="I33" s="31"/>
      <c r="J33" s="41"/>
      <c r="K33" s="31"/>
      <c r="L33" s="41"/>
      <c r="M33" s="41"/>
      <c r="N33" s="31"/>
      <c r="O33" s="41"/>
      <c r="P33" s="41"/>
      <c r="Q33" s="41"/>
    </row>
    <row r="34" ht="15" spans="2:17">
      <c r="B34" s="20"/>
      <c r="C34" s="20"/>
      <c r="D34" s="30"/>
      <c r="E34" s="31"/>
      <c r="F34" s="31"/>
      <c r="G34" s="31"/>
      <c r="H34" s="31"/>
      <c r="I34" s="31"/>
      <c r="J34" s="41"/>
      <c r="K34" s="31"/>
      <c r="L34" s="41"/>
      <c r="M34" s="41"/>
      <c r="N34" s="31"/>
      <c r="O34" s="41"/>
      <c r="P34" s="41"/>
      <c r="Q34" s="41"/>
    </row>
    <row r="35" ht="15" spans="2:17">
      <c r="B35" s="20"/>
      <c r="C35" s="20"/>
      <c r="D35" s="30"/>
      <c r="E35" s="31"/>
      <c r="F35" s="31"/>
      <c r="G35" s="31"/>
      <c r="H35" s="31"/>
      <c r="I35" s="31"/>
      <c r="J35" s="41"/>
      <c r="K35" s="31"/>
      <c r="L35" s="41"/>
      <c r="M35" s="41"/>
      <c r="N35" s="31"/>
      <c r="O35" s="41"/>
      <c r="P35" s="41"/>
      <c r="Q35" s="41"/>
    </row>
    <row r="36" spans="2:19">
      <c r="B36" s="32" t="s">
        <v>521</v>
      </c>
      <c r="C36" s="32"/>
      <c r="D36" s="32"/>
      <c r="E36" s="32"/>
      <c r="F36" s="32"/>
      <c r="G36" s="32"/>
      <c r="H36" s="32"/>
      <c r="I36" s="32"/>
      <c r="J36" s="32"/>
      <c r="K36" s="32"/>
      <c r="L36" s="32"/>
      <c r="M36" s="32"/>
      <c r="N36" s="32"/>
      <c r="O36" s="32"/>
      <c r="P36" s="32"/>
      <c r="Q36" s="32"/>
      <c r="R36" s="32"/>
      <c r="S36" s="32"/>
    </row>
    <row r="37" spans="2:19">
      <c r="B37" s="32"/>
      <c r="C37" s="32"/>
      <c r="D37" s="32"/>
      <c r="E37" s="32"/>
      <c r="F37" s="32"/>
      <c r="G37" s="32"/>
      <c r="H37" s="32"/>
      <c r="I37" s="32"/>
      <c r="J37" s="32"/>
      <c r="K37" s="32"/>
      <c r="L37" s="32"/>
      <c r="M37" s="32"/>
      <c r="N37" s="32"/>
      <c r="O37" s="32"/>
      <c r="P37" s="32"/>
      <c r="Q37" s="32"/>
      <c r="R37" s="32"/>
      <c r="S37" s="32"/>
    </row>
    <row r="38" spans="2:19">
      <c r="B38" s="32"/>
      <c r="C38" s="32"/>
      <c r="D38" s="32"/>
      <c r="E38" s="32"/>
      <c r="F38" s="32"/>
      <c r="G38" s="32"/>
      <c r="H38" s="32"/>
      <c r="I38" s="32"/>
      <c r="J38" s="32"/>
      <c r="K38" s="32"/>
      <c r="L38" s="32"/>
      <c r="M38" s="32"/>
      <c r="N38" s="32"/>
      <c r="O38" s="32"/>
      <c r="P38" s="32"/>
      <c r="Q38" s="32"/>
      <c r="R38" s="32"/>
      <c r="S38" s="32"/>
    </row>
    <row r="39" spans="2:19">
      <c r="B39" s="32"/>
      <c r="C39" s="32"/>
      <c r="D39" s="32"/>
      <c r="E39" s="32"/>
      <c r="F39" s="32"/>
      <c r="G39" s="32"/>
      <c r="H39" s="32"/>
      <c r="I39" s="32"/>
      <c r="J39" s="32"/>
      <c r="K39" s="32"/>
      <c r="L39" s="32"/>
      <c r="M39" s="32"/>
      <c r="N39" s="32"/>
      <c r="O39" s="32"/>
      <c r="P39" s="32"/>
      <c r="Q39" s="32"/>
      <c r="R39" s="32"/>
      <c r="S39" s="32"/>
    </row>
    <row r="40" spans="2:19">
      <c r="B40" s="32"/>
      <c r="C40" s="32"/>
      <c r="D40" s="32"/>
      <c r="E40" s="32"/>
      <c r="F40" s="32"/>
      <c r="G40" s="32"/>
      <c r="H40" s="32"/>
      <c r="I40" s="32"/>
      <c r="J40" s="32"/>
      <c r="K40" s="32"/>
      <c r="L40" s="32"/>
      <c r="M40" s="32"/>
      <c r="N40" s="32"/>
      <c r="O40" s="32"/>
      <c r="P40" s="32"/>
      <c r="Q40" s="32"/>
      <c r="R40" s="32"/>
      <c r="S40" s="32"/>
    </row>
    <row r="41" spans="2:19">
      <c r="B41" s="32"/>
      <c r="C41" s="32"/>
      <c r="D41" s="32"/>
      <c r="E41" s="32"/>
      <c r="F41" s="32"/>
      <c r="G41" s="32"/>
      <c r="H41" s="32"/>
      <c r="I41" s="32"/>
      <c r="J41" s="32"/>
      <c r="K41" s="32"/>
      <c r="L41" s="32"/>
      <c r="M41" s="32"/>
      <c r="N41" s="32"/>
      <c r="O41" s="32"/>
      <c r="P41" s="32"/>
      <c r="Q41" s="32"/>
      <c r="R41" s="32"/>
      <c r="S41" s="32"/>
    </row>
    <row r="42" spans="2:19">
      <c r="B42" s="32"/>
      <c r="C42" s="32"/>
      <c r="D42" s="32"/>
      <c r="E42" s="32"/>
      <c r="F42" s="32"/>
      <c r="G42" s="32"/>
      <c r="H42" s="32"/>
      <c r="I42" s="32"/>
      <c r="J42" s="32"/>
      <c r="K42" s="32"/>
      <c r="L42" s="32"/>
      <c r="M42" s="32"/>
      <c r="N42" s="32"/>
      <c r="O42" s="32"/>
      <c r="P42" s="32"/>
      <c r="Q42" s="32"/>
      <c r="R42" s="32"/>
      <c r="S42" s="32"/>
    </row>
    <row r="43" spans="2:19">
      <c r="B43" s="32"/>
      <c r="C43" s="32"/>
      <c r="D43" s="32"/>
      <c r="E43" s="32"/>
      <c r="F43" s="32"/>
      <c r="G43" s="32"/>
      <c r="H43" s="32"/>
      <c r="I43" s="32"/>
      <c r="J43" s="32"/>
      <c r="K43" s="32"/>
      <c r="L43" s="32"/>
      <c r="M43" s="32"/>
      <c r="N43" s="32"/>
      <c r="O43" s="32"/>
      <c r="P43" s="32"/>
      <c r="Q43" s="32"/>
      <c r="R43" s="32"/>
      <c r="S43" s="32"/>
    </row>
    <row r="44" spans="2:19">
      <c r="B44" s="32"/>
      <c r="C44" s="32"/>
      <c r="D44" s="32"/>
      <c r="E44" s="32"/>
      <c r="F44" s="32"/>
      <c r="G44" s="32"/>
      <c r="H44" s="32"/>
      <c r="I44" s="32"/>
      <c r="J44" s="32"/>
      <c r="K44" s="32"/>
      <c r="L44" s="32"/>
      <c r="M44" s="32"/>
      <c r="N44" s="32"/>
      <c r="O44" s="32"/>
      <c r="P44" s="32"/>
      <c r="Q44" s="32"/>
      <c r="R44" s="32"/>
      <c r="S44" s="32"/>
    </row>
    <row r="45" spans="2:19">
      <c r="B45" s="32"/>
      <c r="C45" s="32"/>
      <c r="D45" s="32"/>
      <c r="E45" s="32"/>
      <c r="F45" s="32"/>
      <c r="G45" s="32"/>
      <c r="H45" s="32"/>
      <c r="I45" s="32"/>
      <c r="J45" s="32"/>
      <c r="K45" s="32"/>
      <c r="L45" s="32"/>
      <c r="M45" s="32"/>
      <c r="N45" s="32"/>
      <c r="O45" s="32"/>
      <c r="P45" s="32"/>
      <c r="Q45" s="32"/>
      <c r="R45" s="32"/>
      <c r="S45" s="32"/>
    </row>
    <row r="46" spans="2:19">
      <c r="B46" s="32"/>
      <c r="C46" s="32"/>
      <c r="D46" s="32"/>
      <c r="E46" s="32"/>
      <c r="F46" s="32"/>
      <c r="G46" s="32"/>
      <c r="H46" s="32"/>
      <c r="I46" s="32"/>
      <c r="J46" s="32"/>
      <c r="K46" s="32"/>
      <c r="L46" s="32"/>
      <c r="M46" s="32"/>
      <c r="N46" s="32"/>
      <c r="O46" s="32"/>
      <c r="P46" s="32"/>
      <c r="Q46" s="32"/>
      <c r="R46" s="32"/>
      <c r="S46" s="32"/>
    </row>
    <row r="47" spans="2:19">
      <c r="B47" s="32"/>
      <c r="C47" s="32"/>
      <c r="D47" s="32"/>
      <c r="E47" s="32"/>
      <c r="F47" s="32"/>
      <c r="G47" s="32"/>
      <c r="H47" s="32"/>
      <c r="I47" s="32"/>
      <c r="J47" s="32"/>
      <c r="K47" s="32"/>
      <c r="L47" s="32"/>
      <c r="M47" s="32"/>
      <c r="N47" s="32"/>
      <c r="O47" s="32"/>
      <c r="P47" s="32"/>
      <c r="Q47" s="32"/>
      <c r="R47" s="32"/>
      <c r="S47" s="32"/>
    </row>
    <row r="48" spans="2:19">
      <c r="B48" s="32"/>
      <c r="C48" s="32"/>
      <c r="D48" s="32"/>
      <c r="E48" s="32"/>
      <c r="F48" s="32"/>
      <c r="G48" s="32"/>
      <c r="H48" s="32"/>
      <c r="I48" s="32"/>
      <c r="J48" s="32"/>
      <c r="K48" s="32"/>
      <c r="L48" s="32"/>
      <c r="M48" s="32"/>
      <c r="N48" s="32"/>
      <c r="O48" s="32"/>
      <c r="P48" s="32"/>
      <c r="Q48" s="32"/>
      <c r="R48" s="32"/>
      <c r="S48" s="32"/>
    </row>
    <row r="49" spans="2:19">
      <c r="B49" s="32"/>
      <c r="C49" s="32"/>
      <c r="D49" s="32"/>
      <c r="E49" s="32"/>
      <c r="F49" s="32"/>
      <c r="G49" s="32"/>
      <c r="H49" s="32"/>
      <c r="I49" s="32"/>
      <c r="J49" s="32"/>
      <c r="K49" s="32"/>
      <c r="L49" s="32"/>
      <c r="M49" s="32"/>
      <c r="N49" s="32"/>
      <c r="O49" s="32"/>
      <c r="P49" s="32"/>
      <c r="Q49" s="32"/>
      <c r="R49" s="32"/>
      <c r="S49" s="32"/>
    </row>
    <row r="50" spans="2:19">
      <c r="B50" s="32"/>
      <c r="C50" s="32"/>
      <c r="D50" s="32"/>
      <c r="E50" s="32"/>
      <c r="F50" s="32"/>
      <c r="G50" s="32"/>
      <c r="H50" s="32"/>
      <c r="I50" s="32"/>
      <c r="J50" s="32"/>
      <c r="K50" s="32"/>
      <c r="L50" s="32"/>
      <c r="M50" s="32"/>
      <c r="N50" s="32"/>
      <c r="O50" s="32"/>
      <c r="P50" s="32"/>
      <c r="Q50" s="32"/>
      <c r="R50" s="32"/>
      <c r="S50" s="32"/>
    </row>
    <row r="51" spans="2:19">
      <c r="B51" s="32"/>
      <c r="C51" s="32"/>
      <c r="D51" s="32"/>
      <c r="E51" s="32"/>
      <c r="F51" s="32"/>
      <c r="G51" s="32"/>
      <c r="H51" s="32"/>
      <c r="I51" s="32"/>
      <c r="J51" s="32"/>
      <c r="K51" s="32"/>
      <c r="L51" s="32"/>
      <c r="M51" s="32"/>
      <c r="N51" s="32"/>
      <c r="O51" s="32"/>
      <c r="P51" s="32"/>
      <c r="Q51" s="32"/>
      <c r="R51" s="32"/>
      <c r="S51" s="32"/>
    </row>
    <row r="52" spans="2:19">
      <c r="B52" s="32"/>
      <c r="C52" s="32"/>
      <c r="D52" s="32"/>
      <c r="E52" s="32"/>
      <c r="F52" s="32"/>
      <c r="G52" s="32"/>
      <c r="H52" s="32"/>
      <c r="I52" s="32"/>
      <c r="J52" s="32"/>
      <c r="K52" s="32"/>
      <c r="L52" s="32"/>
      <c r="M52" s="32"/>
      <c r="N52" s="32"/>
      <c r="O52" s="32"/>
      <c r="P52" s="32"/>
      <c r="Q52" s="32"/>
      <c r="R52" s="32"/>
      <c r="S52" s="32"/>
    </row>
    <row r="53" spans="2:19">
      <c r="B53" s="32"/>
      <c r="C53" s="32"/>
      <c r="D53" s="32"/>
      <c r="E53" s="32"/>
      <c r="F53" s="32"/>
      <c r="G53" s="32"/>
      <c r="H53" s="32"/>
      <c r="I53" s="32"/>
      <c r="J53" s="32"/>
      <c r="K53" s="32"/>
      <c r="L53" s="32"/>
      <c r="M53" s="32"/>
      <c r="N53" s="32"/>
      <c r="O53" s="32"/>
      <c r="P53" s="32"/>
      <c r="Q53" s="32"/>
      <c r="R53" s="32"/>
      <c r="S53" s="32"/>
    </row>
    <row r="54" spans="2:19">
      <c r="B54" s="32"/>
      <c r="C54" s="32"/>
      <c r="D54" s="32"/>
      <c r="E54" s="32"/>
      <c r="F54" s="32"/>
      <c r="G54" s="32"/>
      <c r="H54" s="32"/>
      <c r="I54" s="32"/>
      <c r="J54" s="32"/>
      <c r="K54" s="32"/>
      <c r="L54" s="32"/>
      <c r="M54" s="32"/>
      <c r="N54" s="32"/>
      <c r="O54" s="32"/>
      <c r="P54" s="32"/>
      <c r="Q54" s="32"/>
      <c r="R54" s="32"/>
      <c r="S54" s="32"/>
    </row>
    <row r="55" spans="2:19">
      <c r="B55" s="32"/>
      <c r="C55" s="32"/>
      <c r="D55" s="32"/>
      <c r="E55" s="32"/>
      <c r="F55" s="32"/>
      <c r="G55" s="32"/>
      <c r="H55" s="32"/>
      <c r="I55" s="32"/>
      <c r="J55" s="32"/>
      <c r="K55" s="32"/>
      <c r="L55" s="32"/>
      <c r="M55" s="32"/>
      <c r="N55" s="32"/>
      <c r="O55" s="32"/>
      <c r="P55" s="32"/>
      <c r="Q55" s="32"/>
      <c r="R55" s="32"/>
      <c r="S55" s="32"/>
    </row>
    <row r="56" spans="2:19">
      <c r="B56" s="32"/>
      <c r="C56" s="32"/>
      <c r="D56" s="32"/>
      <c r="E56" s="32"/>
      <c r="F56" s="32"/>
      <c r="G56" s="32"/>
      <c r="H56" s="32"/>
      <c r="I56" s="32"/>
      <c r="J56" s="32"/>
      <c r="K56" s="32"/>
      <c r="L56" s="32"/>
      <c r="M56" s="32"/>
      <c r="N56" s="32"/>
      <c r="O56" s="32"/>
      <c r="P56" s="32"/>
      <c r="Q56" s="32"/>
      <c r="R56" s="32"/>
      <c r="S56" s="32"/>
    </row>
    <row r="57" spans="2:19">
      <c r="B57" s="32"/>
      <c r="C57" s="32"/>
      <c r="D57" s="32"/>
      <c r="E57" s="32"/>
      <c r="F57" s="32"/>
      <c r="G57" s="32"/>
      <c r="H57" s="32"/>
      <c r="I57" s="32"/>
      <c r="J57" s="32"/>
      <c r="K57" s="32"/>
      <c r="L57" s="32"/>
      <c r="M57" s="32"/>
      <c r="N57" s="32"/>
      <c r="O57" s="32"/>
      <c r="P57" s="32"/>
      <c r="Q57" s="32"/>
      <c r="R57" s="32"/>
      <c r="S57" s="32"/>
    </row>
    <row r="58" spans="2:19">
      <c r="B58" s="32"/>
      <c r="C58" s="32"/>
      <c r="D58" s="32"/>
      <c r="E58" s="32"/>
      <c r="F58" s="32"/>
      <c r="G58" s="32"/>
      <c r="H58" s="32"/>
      <c r="I58" s="32"/>
      <c r="J58" s="32"/>
      <c r="K58" s="32"/>
      <c r="L58" s="32"/>
      <c r="M58" s="32"/>
      <c r="N58" s="32"/>
      <c r="O58" s="32"/>
      <c r="P58" s="32"/>
      <c r="Q58" s="32"/>
      <c r="R58" s="32"/>
      <c r="S58" s="32"/>
    </row>
    <row r="59" spans="2:16">
      <c r="B59" s="33"/>
      <c r="C59" s="33"/>
      <c r="D59" s="33"/>
      <c r="E59" s="33"/>
      <c r="F59" s="33"/>
      <c r="G59" s="33"/>
      <c r="H59" s="33"/>
      <c r="I59" s="33"/>
      <c r="J59" s="33"/>
      <c r="K59" s="33"/>
      <c r="L59" s="33"/>
      <c r="M59" s="33"/>
      <c r="N59" s="33"/>
      <c r="O59" s="33"/>
      <c r="P59" s="33"/>
    </row>
    <row r="60" ht="15.75" spans="2:19">
      <c r="B60" s="34" t="s">
        <v>522</v>
      </c>
      <c r="C60" s="34"/>
      <c r="D60" s="34"/>
      <c r="E60" s="34"/>
      <c r="F60" s="34"/>
      <c r="G60" s="34"/>
      <c r="H60" s="34"/>
      <c r="I60" s="34"/>
      <c r="J60" s="34"/>
      <c r="K60" s="34"/>
      <c r="L60" s="34"/>
      <c r="M60" s="34"/>
      <c r="N60" s="34"/>
      <c r="O60" s="34"/>
      <c r="P60" s="34"/>
      <c r="Q60" s="34"/>
      <c r="R60" s="34"/>
      <c r="S60" s="34"/>
    </row>
    <row r="61" ht="15.75" spans="2:19">
      <c r="B61" s="34" t="s">
        <v>523</v>
      </c>
      <c r="C61" s="34"/>
      <c r="D61" s="34"/>
      <c r="E61" s="34"/>
      <c r="F61" s="34"/>
      <c r="G61" s="34"/>
      <c r="H61" s="34"/>
      <c r="I61" s="34"/>
      <c r="J61" s="34"/>
      <c r="K61" s="34"/>
      <c r="L61" s="34"/>
      <c r="M61" s="34"/>
      <c r="N61" s="34"/>
      <c r="O61" s="34"/>
      <c r="P61" s="34"/>
      <c r="Q61" s="34"/>
      <c r="R61" s="34"/>
      <c r="S61" s="34"/>
    </row>
    <row r="62" ht="15" spans="2:19">
      <c r="B62" s="35" t="s">
        <v>524</v>
      </c>
      <c r="C62" s="36"/>
      <c r="D62" s="36"/>
      <c r="E62" s="36"/>
      <c r="F62" s="36"/>
      <c r="G62" s="36"/>
      <c r="H62" s="36"/>
      <c r="I62" s="36"/>
      <c r="J62" s="36"/>
      <c r="K62" s="36"/>
      <c r="L62" s="36"/>
      <c r="M62" s="36"/>
      <c r="N62" s="36"/>
      <c r="O62" s="36"/>
      <c r="P62" s="36"/>
      <c r="Q62" s="36"/>
      <c r="R62" s="36"/>
      <c r="S62" s="36"/>
    </row>
    <row r="63" spans="2:16">
      <c r="B63" s="33"/>
      <c r="C63" s="33"/>
      <c r="D63" s="33"/>
      <c r="E63" s="33"/>
      <c r="F63" s="33"/>
      <c r="G63" s="33"/>
      <c r="H63" s="33"/>
      <c r="I63" s="33"/>
      <c r="J63" s="33"/>
      <c r="K63" s="33"/>
      <c r="L63" s="33"/>
      <c r="M63" s="33"/>
      <c r="N63" s="33"/>
      <c r="O63" s="33"/>
      <c r="P63" s="33"/>
    </row>
    <row r="64" spans="2:16">
      <c r="B64" s="33"/>
      <c r="C64" s="33"/>
      <c r="D64" s="33"/>
      <c r="E64" s="33"/>
      <c r="F64" s="33"/>
      <c r="G64" s="33"/>
      <c r="H64" s="33"/>
      <c r="I64" s="33"/>
      <c r="J64" s="33"/>
      <c r="K64" s="33"/>
      <c r="L64" s="33"/>
      <c r="M64" s="33"/>
      <c r="N64" s="33"/>
      <c r="O64" s="33"/>
      <c r="P64" s="33"/>
    </row>
    <row r="65" spans="3:3">
      <c r="C65" s="48"/>
    </row>
  </sheetData>
  <mergeCells count="23">
    <mergeCell ref="A1:S1"/>
    <mergeCell ref="A2:S2"/>
    <mergeCell ref="A3:S3"/>
    <mergeCell ref="E6:K6"/>
    <mergeCell ref="E7:M7"/>
    <mergeCell ref="D10:M10"/>
    <mergeCell ref="B12:S12"/>
    <mergeCell ref="B13:S13"/>
    <mergeCell ref="B14:S14"/>
    <mergeCell ref="D15:O15"/>
    <mergeCell ref="P15:S15"/>
    <mergeCell ref="B23:S23"/>
    <mergeCell ref="B24:S24"/>
    <mergeCell ref="B25:S25"/>
    <mergeCell ref="D26:O26"/>
    <mergeCell ref="P26:Q26"/>
    <mergeCell ref="B60:S60"/>
    <mergeCell ref="B61:S61"/>
    <mergeCell ref="B62:S62"/>
    <mergeCell ref="B15:B16"/>
    <mergeCell ref="B26:B27"/>
    <mergeCell ref="C26:C27"/>
    <mergeCell ref="B36:S58"/>
  </mergeCell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TEST MARKS </vt:lpstr>
      <vt:lpstr>TEST -CO </vt:lpstr>
      <vt:lpstr>SEE-final exam CO</vt:lpstr>
      <vt:lpstr>TOTAL CO </vt:lpstr>
      <vt:lpstr>C-Sec</vt:lpstr>
      <vt:lpstr>Sheet1</vt:lpstr>
      <vt:lpstr>Sheet2</vt:lpstr>
      <vt:lpstr>CO ATTAINMENT</vt:lpstr>
      <vt:lpstr>CO-PO ATTAINMENT DIRECT ASSESM</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sap</cp:lastModifiedBy>
  <dcterms:created xsi:type="dcterms:W3CDTF">2014-06-24T08:34:00Z</dcterms:created>
  <dcterms:modified xsi:type="dcterms:W3CDTF">2020-01-06T10:02:18Z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1033-11.2.0.9127</vt:lpwstr>
  </property>
</Properties>
</file>